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16 特定行為研修助成事業\■様式\"/>
    </mc:Choice>
  </mc:AlternateContent>
  <xr:revisionPtr revIDLastSave="0" documentId="13_ncr:1_{45634FA6-1FF0-4A6B-ACB7-394366EBB60F}" xr6:coauthVersionLast="36" xr6:coauthVersionMax="36" xr10:uidLastSave="{00000000-0000-0000-0000-000000000000}"/>
  <workbookProtection workbookAlgorithmName="SHA-512" workbookHashValue="VgOelBJXQK/jY6D2cbaB2KcRGNki762rToPZT0rn+bAjr7FDFg3f1wk4hbdF6FTVl9qmm2fp0UayuflqMyoGow==" workbookSaltValue="jEG+jHbNDcAmTMq8Y1as+g==" workbookSpinCount="100000" lockStructure="1"/>
  <bookViews>
    <workbookView xWindow="32760" yWindow="32760" windowWidth="28800" windowHeight="12225" tabRatio="897" xr2:uid="{00000000-000D-0000-FFFF-FFFF00000000}"/>
  </bookViews>
  <sheets>
    <sheet name="基本情報" sheetId="78" r:id="rId1"/>
    <sheet name="交付申請書" sheetId="81" r:id="rId2"/>
    <sheet name="収支予算書" sheetId="82" r:id="rId3"/>
    <sheet name="様式1" sheetId="58" r:id="rId4"/>
    <sheet name="様式１－２" sheetId="74" r:id="rId5"/>
    <sheet name="様式2" sheetId="73" r:id="rId6"/>
    <sheet name="誓約書" sheetId="83" r:id="rId7"/>
    <sheet name="実績報告書" sheetId="79" r:id="rId8"/>
    <sheet name="収支決算書" sheetId="80" r:id="rId9"/>
    <sheet name="様式3" sheetId="65" r:id="rId10"/>
    <sheet name="様式3－２" sheetId="76" r:id="rId11"/>
    <sheet name="様式4" sheetId="77" r:id="rId12"/>
    <sheet name="請求書" sheetId="84" r:id="rId13"/>
    <sheet name="委任状" sheetId="85" r:id="rId14"/>
    <sheet name="設定" sheetId="75" state="hidden" r:id="rId15"/>
    <sheet name="集計用（申請）" sheetId="86" r:id="rId16"/>
    <sheet name="集計用（実績）" sheetId="88" r:id="rId17"/>
    <sheet name="集計用（担当者・口座）" sheetId="90" r:id="rId18"/>
  </sheets>
  <definedNames>
    <definedName name="_Key1" localSheetId="0" hidden="1">#REF!</definedName>
    <definedName name="_Key1" localSheetId="1" hidden="1">#REF!</definedName>
    <definedName name="_Key1" localSheetId="7" hidden="1">#REF!</definedName>
    <definedName name="_Key1" localSheetId="8" hidden="1">#REF!</definedName>
    <definedName name="_Key1" localSheetId="2" hidden="1">#REF!</definedName>
    <definedName name="_Key1" localSheetId="16" hidden="1">#REF!</definedName>
    <definedName name="_Key1" localSheetId="17" hidden="1">#REF!</definedName>
    <definedName name="_Key1" localSheetId="6" hidden="1">#REF!</definedName>
    <definedName name="_Key1" localSheetId="3" hidden="1">#REF!</definedName>
    <definedName name="_Key1" localSheetId="9" hidden="1">#REF!</definedName>
    <definedName name="_Key1" localSheetId="10" hidden="1">#REF!</definedName>
    <definedName name="_Key1" localSheetId="11" hidden="1">#REF!</definedName>
    <definedName name="_Key1" hidden="1">#REF!</definedName>
    <definedName name="_Key2" localSheetId="0" hidden="1">#REF!</definedName>
    <definedName name="_Key2" localSheetId="1" hidden="1">#REF!</definedName>
    <definedName name="_Key2" localSheetId="7" hidden="1">#REF!</definedName>
    <definedName name="_Key2" localSheetId="8" hidden="1">#REF!</definedName>
    <definedName name="_Key2" localSheetId="2" hidden="1">#REF!</definedName>
    <definedName name="_Key2" localSheetId="16" hidden="1">#REF!</definedName>
    <definedName name="_Key2" localSheetId="17" hidden="1">#REF!</definedName>
    <definedName name="_Key2" localSheetId="6" hidden="1">#REF!</definedName>
    <definedName name="_Key2" localSheetId="3" hidden="1">#REF!</definedName>
    <definedName name="_Key2" localSheetId="9"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7" hidden="1">#REF!</definedName>
    <definedName name="_Sort" localSheetId="8" hidden="1">#REF!</definedName>
    <definedName name="_Sort" localSheetId="2" hidden="1">#REF!</definedName>
    <definedName name="_Sort" localSheetId="16" hidden="1">#REF!</definedName>
    <definedName name="_Sort" localSheetId="17" hidden="1">#REF!</definedName>
    <definedName name="_Sort" localSheetId="6" hidden="1">#REF!</definedName>
    <definedName name="_Sort" localSheetId="3" hidden="1">#REF!</definedName>
    <definedName name="_Sort" localSheetId="9" hidden="1">#REF!</definedName>
    <definedName name="_Sort" localSheetId="10" hidden="1">#REF!</definedName>
    <definedName name="_Sort" localSheetId="11" hidden="1">#REF!</definedName>
    <definedName name="_Sort" hidden="1">#REF!</definedName>
    <definedName name="_xlnm.Print_Area" localSheetId="13">委任状!$A$2:$G$32</definedName>
    <definedName name="_xlnm.Print_Area" localSheetId="0">基本情報!$A$1:$D$55</definedName>
    <definedName name="_xlnm.Print_Area" localSheetId="1">交付申請書!$A$1:$M$37</definedName>
    <definedName name="_xlnm.Print_Area" localSheetId="7">実績報告書!$A$1:$M$37</definedName>
    <definedName name="_xlnm.Print_Area" localSheetId="8">収支決算書!$A$1:$E$36</definedName>
    <definedName name="_xlnm.Print_Area" localSheetId="2">収支予算書!$A$1:$E$36</definedName>
    <definedName name="_xlnm.Print_Area" localSheetId="12">請求書!$A$1:$AP$43</definedName>
    <definedName name="_xlnm.Print_Area" localSheetId="3">様式1!$A$1:$I$14</definedName>
    <definedName name="_xlnm.Print_Area" localSheetId="4">'様式１－２'!$A$1:$E$28</definedName>
    <definedName name="_xlnm.Print_Area" localSheetId="5">様式2!$A$1:$F$17</definedName>
    <definedName name="_xlnm.Print_Area" localSheetId="10">'様式3－２'!$A$1:$E$28</definedName>
    <definedName name="_xlnm.Print_Area" localSheetId="11">様式4!$A$1:$F$17</definedName>
    <definedName name="様式4" localSheetId="16" hidden="1">#REF!</definedName>
    <definedName name="様式4" localSheetId="17" hidden="1">#REF!</definedName>
    <definedName name="様式4" localSheetId="6" hidden="1">#REF!</definedName>
    <definedName name="様式4" localSheetId="3" hidden="1">#REF!</definedName>
    <definedName name="様式4" localSheetId="9" hidden="1">#REF!</definedName>
    <definedName name="様式4" localSheetId="10" hidden="1">#REF!</definedName>
    <definedName name="様式4" localSheetId="11" hidden="1">#REF!</definedName>
    <definedName name="様式4" hidden="1">#REF!</definedName>
  </definedNames>
  <calcPr calcId="191029"/>
</workbook>
</file>

<file path=xl/calcChain.xml><?xml version="1.0" encoding="utf-8"?>
<calcChain xmlns="http://schemas.openxmlformats.org/spreadsheetml/2006/main">
  <c r="G2" i="86" l="1"/>
  <c r="B14" i="73" l="1"/>
  <c r="F8" i="58" s="1"/>
  <c r="B8" i="58"/>
  <c r="K2" i="90" l="1"/>
  <c r="J2" i="90"/>
  <c r="I2" i="90"/>
  <c r="H2" i="90"/>
  <c r="G2" i="90"/>
  <c r="F2" i="90"/>
  <c r="E2" i="90"/>
  <c r="D2" i="90"/>
  <c r="C2" i="90"/>
  <c r="B2" i="90"/>
  <c r="A2" i="90"/>
  <c r="T2" i="88"/>
  <c r="R2" i="88"/>
  <c r="P2" i="88"/>
  <c r="O2" i="88"/>
  <c r="N2" i="88"/>
  <c r="M2" i="88"/>
  <c r="L2" i="88"/>
  <c r="K2" i="88"/>
  <c r="J2" i="88"/>
  <c r="I2" i="88"/>
  <c r="H2" i="88"/>
  <c r="G2" i="88"/>
  <c r="F2" i="88"/>
  <c r="E2" i="88"/>
  <c r="D2" i="88"/>
  <c r="C2" i="88"/>
  <c r="B2" i="88"/>
  <c r="A2" i="88"/>
  <c r="Q2" i="86"/>
  <c r="M2" i="86"/>
  <c r="K2" i="86"/>
  <c r="J2" i="86"/>
  <c r="I2" i="86"/>
  <c r="H2" i="86"/>
  <c r="F2" i="86"/>
  <c r="E2" i="86"/>
  <c r="D2" i="86"/>
  <c r="C2" i="86"/>
  <c r="B2" i="86"/>
  <c r="A2" i="86"/>
  <c r="D19" i="85"/>
  <c r="AA30" i="84"/>
  <c r="D31" i="85"/>
  <c r="D30" i="85"/>
  <c r="D29" i="85"/>
  <c r="D28" i="85"/>
  <c r="B14" i="85"/>
  <c r="A6" i="85"/>
  <c r="A9" i="84"/>
  <c r="AA43" i="84"/>
  <c r="AA42" i="84"/>
  <c r="AA41" i="84"/>
  <c r="AA40" i="84"/>
  <c r="AA39" i="84"/>
  <c r="AA38" i="84"/>
  <c r="AA37" i="84"/>
  <c r="AA36" i="84"/>
  <c r="AA35" i="84"/>
  <c r="AA34" i="84"/>
  <c r="C27" i="84"/>
  <c r="T18" i="84"/>
  <c r="T17" i="84"/>
  <c r="B18" i="79"/>
  <c r="P12" i="84"/>
  <c r="P13" i="84"/>
  <c r="A7" i="85"/>
  <c r="T24" i="84"/>
  <c r="F8" i="65" l="1"/>
  <c r="N2" i="86"/>
  <c r="F43" i="83" l="1"/>
  <c r="F42" i="83"/>
  <c r="F41" i="83"/>
  <c r="F40" i="83"/>
  <c r="F39" i="83"/>
  <c r="F38" i="83"/>
  <c r="A35" i="83"/>
  <c r="H13" i="79" l="1"/>
  <c r="H13" i="81"/>
  <c r="C27" i="74"/>
  <c r="G27" i="79"/>
  <c r="G28" i="79"/>
  <c r="G29" i="79"/>
  <c r="G7" i="73"/>
  <c r="G7" i="77"/>
  <c r="A5" i="77"/>
  <c r="A5" i="73"/>
  <c r="A4" i="76"/>
  <c r="A4" i="74"/>
  <c r="L3" i="65"/>
  <c r="I3" i="58"/>
  <c r="G29" i="81"/>
  <c r="G27" i="81"/>
  <c r="G8" i="65" l="1"/>
  <c r="H8" i="65" s="1"/>
  <c r="E8" i="65"/>
  <c r="D8" i="65"/>
  <c r="B8" i="65"/>
  <c r="C31" i="80"/>
  <c r="C25" i="80"/>
  <c r="C23" i="80"/>
  <c r="C10" i="80"/>
  <c r="C5" i="78"/>
  <c r="B18" i="81" s="1"/>
  <c r="H14" i="81"/>
  <c r="C25" i="82" l="1"/>
  <c r="C23" i="82"/>
  <c r="C10" i="82"/>
  <c r="H16" i="81"/>
  <c r="H15" i="81"/>
  <c r="H12" i="81"/>
  <c r="H11" i="81"/>
  <c r="C16" i="74"/>
  <c r="J7" i="81" l="1"/>
  <c r="C31" i="82"/>
  <c r="C16" i="80" l="1"/>
  <c r="G30" i="79"/>
  <c r="H16" i="79"/>
  <c r="H15" i="79"/>
  <c r="H14" i="79"/>
  <c r="H12" i="79"/>
  <c r="H11" i="79"/>
  <c r="J7" i="79"/>
  <c r="B36" i="80" l="1"/>
  <c r="C27" i="76" l="1"/>
  <c r="C16" i="76"/>
  <c r="C28" i="76"/>
  <c r="C28" i="74"/>
  <c r="E8" i="58"/>
  <c r="D8" i="58" l="1"/>
  <c r="L2" i="86" s="1"/>
  <c r="C16" i="82"/>
  <c r="G8" i="58"/>
  <c r="H8" i="58" l="1"/>
  <c r="P2" i="86" s="1"/>
  <c r="O2" i="86"/>
  <c r="B36" i="82"/>
  <c r="C8" i="82" l="1"/>
  <c r="B19" i="81" s="1"/>
  <c r="I8" i="65"/>
  <c r="K8" i="65" s="1"/>
  <c r="C8" i="80" s="1"/>
  <c r="C12" i="80" s="1"/>
  <c r="C12" i="82"/>
  <c r="P11" i="84"/>
  <c r="Q2" i="88"/>
  <c r="S2" i="88" l="1"/>
  <c r="P14" i="84"/>
  <c r="N7"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AC2FD731-668C-46E0-9C56-908527343080}">
      <text>
        <r>
          <rPr>
            <b/>
            <sz val="9"/>
            <color indexed="81"/>
            <rFont val="MS P ゴシック"/>
            <family val="3"/>
            <charset val="128"/>
          </rPr>
          <t>無ければ空欄で可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2059DE60-D254-49B7-A850-6985D1A0535E}">
      <text>
        <r>
          <rPr>
            <b/>
            <sz val="9"/>
            <color indexed="81"/>
            <rFont val="MS P ゴシック"/>
            <family val="3"/>
            <charset val="128"/>
          </rPr>
          <t>様式１－２に記載した受講者と一致</t>
        </r>
      </text>
    </comment>
    <comment ref="C6" authorId="0" shapeId="0" xr:uid="{3926101C-248D-4EED-B2E2-60284DF0D9F1}">
      <text>
        <r>
          <rPr>
            <b/>
            <sz val="9"/>
            <color indexed="81"/>
            <rFont val="MS P ゴシック"/>
            <family val="3"/>
            <charset val="128"/>
          </rPr>
          <t>複数ある場合は代表的な１区分を記載</t>
        </r>
      </text>
    </comment>
    <comment ref="D6" authorId="0" shapeId="0" xr:uid="{00000000-0006-0000-0200-000001000000}">
      <text>
        <r>
          <rPr>
            <b/>
            <sz val="9"/>
            <color indexed="81"/>
            <rFont val="MS P ゴシック"/>
            <family val="3"/>
            <charset val="128"/>
          </rPr>
          <t>研修修了日の属する年度が申請可能
2024/4/1のように日付形式で入力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50BDF018-DDC7-41CE-A5AC-5B90953BC1FF}">
      <text>
        <r>
          <rPr>
            <b/>
            <sz val="9"/>
            <color indexed="81"/>
            <rFont val="MS P ゴシック"/>
            <family val="3"/>
            <charset val="128"/>
          </rPr>
          <t>無ければ空欄で可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00000000-0006-0000-0500-000001000000}">
      <text>
        <r>
          <rPr>
            <b/>
            <sz val="9"/>
            <color indexed="81"/>
            <rFont val="MS P ゴシック"/>
            <family val="3"/>
            <charset val="128"/>
          </rPr>
          <t>様式３－２に記載した受講者と一致</t>
        </r>
      </text>
    </comment>
    <comment ref="C6" authorId="0" shapeId="0" xr:uid="{028E5AC6-6785-40ED-92E9-424E665F615F}">
      <text>
        <r>
          <rPr>
            <b/>
            <sz val="9"/>
            <color indexed="81"/>
            <rFont val="MS P ゴシック"/>
            <family val="3"/>
            <charset val="128"/>
          </rPr>
          <t>複数ある場合は代表的な１区分を記載</t>
        </r>
      </text>
    </comment>
    <comment ref="D6" authorId="0" shapeId="0" xr:uid="{00000000-0006-0000-0500-000002000000}">
      <text>
        <r>
          <rPr>
            <b/>
            <sz val="9"/>
            <color indexed="81"/>
            <rFont val="MS P ゴシック"/>
            <family val="3"/>
            <charset val="128"/>
          </rPr>
          <t>研修修了日の属する年度が申請可能
2024/4/1のように日付形式で入力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A30" authorId="0" shapeId="0" xr:uid="{73B8C9DB-BD08-4D74-B6E6-6F68B05C0099}">
      <text>
        <r>
          <rPr>
            <b/>
            <sz val="9"/>
            <color indexed="81"/>
            <rFont val="MS P ゴシック"/>
            <family val="3"/>
            <charset val="128"/>
          </rPr>
          <t>請求日は空欄でお願いします。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 authorId="0" shapeId="0" xr:uid="{5FDDA1BF-B4F8-4807-B639-B00FCAF07D93}">
      <text>
        <r>
          <rPr>
            <sz val="9"/>
            <color indexed="81"/>
            <rFont val="MS P ゴシック"/>
            <family val="3"/>
            <charset val="128"/>
          </rPr>
          <t>毎年更新してから事業者へ配布してください</t>
        </r>
      </text>
    </comment>
  </commentList>
</comments>
</file>

<file path=xl/sharedStrings.xml><?xml version="1.0" encoding="utf-8"?>
<sst xmlns="http://schemas.openxmlformats.org/spreadsheetml/2006/main" count="466" uniqueCount="273">
  <si>
    <t>選定額</t>
    <rPh sb="0" eb="2">
      <t>センテイ</t>
    </rPh>
    <rPh sb="2" eb="3">
      <t>ガク</t>
    </rPh>
    <phoneticPr fontId="2"/>
  </si>
  <si>
    <t>円</t>
    <rPh sb="0" eb="1">
      <t>エン</t>
    </rPh>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</si>
  <si>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</si>
  <si>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</si>
  <si>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</si>
  <si>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</si>
  <si>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</si>
  <si>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</si>
  <si>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</si>
  <si>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</si>
  <si>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</si>
  <si>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</si>
  <si>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</si>
  <si>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</si>
  <si>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</si>
  <si>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</si>
  <si>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</si>
  <si>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</si>
  <si>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</si>
  <si>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内訳様式
１－２
のとおり</t>
    <rPh sb="0" eb="2">
      <t>ウチワケ</t>
    </rPh>
    <rPh sb="2" eb="4">
      <t>ヨウシキ</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</si>
  <si>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</si>
  <si>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</si>
  <si>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様式３</t>
    <rPh sb="0" eb="2">
      <t>ヨウシキ</t>
    </rPh>
    <phoneticPr fontId="2"/>
  </si>
  <si>
    <t>所　要　額　精　算　書</t>
    <rPh sb="0" eb="1">
      <t>トコロ</t>
    </rPh>
    <rPh sb="2" eb="3">
      <t>ヨウ</t>
    </rPh>
    <rPh sb="4" eb="5">
      <t>ガク</t>
    </rPh>
    <rPh sb="6" eb="7">
      <t>セイ</t>
    </rPh>
    <rPh sb="8" eb="9">
      <t>サン</t>
    </rPh>
    <rPh sb="10" eb="11">
      <t>ショ</t>
    </rPh>
    <phoneticPr fontId="2"/>
  </si>
  <si>
    <t>対象経費の
支出額</t>
    <rPh sb="0" eb="2">
      <t>タイショウ</t>
    </rPh>
    <rPh sb="2" eb="4">
      <t>ケイヒ</t>
    </rPh>
    <rPh sb="6" eb="8">
      <t>シシュツ</t>
    </rPh>
    <rPh sb="8" eb="9">
      <t>ガク</t>
    </rPh>
    <phoneticPr fontId="2"/>
  </si>
  <si>
    <t>県費補助金
決定額</t>
    <rPh sb="0" eb="2">
      <t>ケンピ</t>
    </rPh>
    <rPh sb="2" eb="4">
      <t>ホジョ</t>
    </rPh>
    <rPh sb="4" eb="5">
      <t>キン</t>
    </rPh>
    <rPh sb="6" eb="8">
      <t>ケッテイ</t>
    </rPh>
    <rPh sb="8" eb="9">
      <t>ガク</t>
    </rPh>
    <phoneticPr fontId="2"/>
  </si>
  <si>
    <t>補助金
受入額</t>
    <rPh sb="0" eb="2">
      <t>ホジョ</t>
    </rPh>
    <rPh sb="2" eb="3">
      <t>キン</t>
    </rPh>
    <rPh sb="4" eb="7">
      <t>ウケイレガク</t>
    </rPh>
    <phoneticPr fontId="2"/>
  </si>
  <si>
    <r>
      <t xml:space="preserve">差引過不足額
</t>
    </r>
    <r>
      <rPr>
        <sz val="9"/>
        <rFont val="ＭＳ 明朝"/>
        <family val="1"/>
        <charset val="128"/>
      </rPr>
      <t>G-I又はH-Iの
少ない方の額</t>
    </r>
    <rPh sb="0" eb="1">
      <t>サ</t>
    </rPh>
    <rPh sb="1" eb="2">
      <t>ヒ</t>
    </rPh>
    <rPh sb="2" eb="5">
      <t>カブソク</t>
    </rPh>
    <rPh sb="5" eb="6">
      <t>ガク</t>
    </rPh>
    <rPh sb="10" eb="11">
      <t>マタ</t>
    </rPh>
    <rPh sb="17" eb="18">
      <t>スク</t>
    </rPh>
    <rPh sb="20" eb="21">
      <t>ホウ</t>
    </rPh>
    <rPh sb="22" eb="23">
      <t>ガク</t>
    </rPh>
    <phoneticPr fontId="2"/>
  </si>
  <si>
    <t>Ａ</t>
    <phoneticPr fontId="2"/>
  </si>
  <si>
    <t>Ｂ</t>
    <phoneticPr fontId="2"/>
  </si>
  <si>
    <t>Ｃ（Ａ－Ｂ）</t>
    <phoneticPr fontId="2"/>
  </si>
  <si>
    <t>Ｄ</t>
    <phoneticPr fontId="2"/>
  </si>
  <si>
    <t>Ｅ</t>
    <phoneticPr fontId="2"/>
  </si>
  <si>
    <t>Ｆ</t>
    <phoneticPr fontId="2"/>
  </si>
  <si>
    <t>Ｇ</t>
    <phoneticPr fontId="2"/>
  </si>
  <si>
    <t>Ｈ</t>
    <phoneticPr fontId="2"/>
  </si>
  <si>
    <t>Ｉ</t>
    <phoneticPr fontId="2"/>
  </si>
  <si>
    <t>Ｊ</t>
    <phoneticPr fontId="2"/>
  </si>
  <si>
    <t>（注）１　総事業費Ａ欄及び寄付金その他収入Ｂ欄は、別記収支決算書と一致すること。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ケッサンショ</t>
    </rPh>
    <rPh sb="33" eb="35">
      <t>イッチ</t>
    </rPh>
    <phoneticPr fontId="2"/>
  </si>
  <si>
    <t>内訳様式
３－２
のとおり</t>
    <rPh sb="0" eb="2">
      <t>ウチワケ</t>
    </rPh>
    <rPh sb="2" eb="4">
      <t>ヨウシキ</t>
    </rPh>
    <phoneticPr fontId="2"/>
  </si>
  <si>
    <t>特定行為研修助成事業</t>
    <rPh sb="0" eb="2">
      <t>トクテイ</t>
    </rPh>
    <rPh sb="2" eb="4">
      <t>コウイ</t>
    </rPh>
    <rPh sb="4" eb="6">
      <t>ケンシュウ</t>
    </rPh>
    <rPh sb="6" eb="8">
      <t>ジョセイ</t>
    </rPh>
    <rPh sb="8" eb="10">
      <t>ジギョウ</t>
    </rPh>
    <phoneticPr fontId="2"/>
  </si>
  <si>
    <t>特定行為研修受講支援事業</t>
    <rPh sb="0" eb="2">
      <t>トクテイ</t>
    </rPh>
    <rPh sb="2" eb="4">
      <t>コウイ</t>
    </rPh>
    <rPh sb="4" eb="6">
      <t>ケンシュウ</t>
    </rPh>
    <rPh sb="6" eb="8">
      <t>ジュコウ</t>
    </rPh>
    <rPh sb="8" eb="10">
      <t>シエン</t>
    </rPh>
    <rPh sb="10" eb="12">
      <t>ジギョウ</t>
    </rPh>
    <phoneticPr fontId="2"/>
  </si>
  <si>
    <t>受講者名</t>
  </si>
  <si>
    <t>支出予定額</t>
  </si>
  <si>
    <t>円</t>
  </si>
  <si>
    <t>合計</t>
  </si>
  <si>
    <t>1 呼吸器（気道確保に係るもの）関連</t>
  </si>
  <si>
    <t>2 呼吸器（人工呼吸療法に係るもの）関連</t>
  </si>
  <si>
    <t>3 呼吸器（長期呼吸療法に係るもの）関連</t>
  </si>
  <si>
    <t>4 循環器関連</t>
  </si>
  <si>
    <t>5 心のうドレーン管理関連</t>
  </si>
  <si>
    <t>6 胸腔ドレーン管理関連</t>
  </si>
  <si>
    <t>7 腹腔ドレーン管理関連</t>
  </si>
  <si>
    <t>8 ろう孔管理関連</t>
  </si>
  <si>
    <t>9 栄養に係るカテーテル管理（中心静脈カテーテル管理）関連</t>
  </si>
  <si>
    <t>10 栄養に係るカテーテル管理（末梢留置型中心静脈注射用カテーテル管理）関連</t>
  </si>
  <si>
    <t>11 創傷管理関連</t>
  </si>
  <si>
    <t>12 創部ドレーン管理関連</t>
  </si>
  <si>
    <t>13 動脈血液ガス分析関連</t>
  </si>
  <si>
    <t>14 透析管理関連</t>
  </si>
  <si>
    <t>15 栄養及び水分管理に係る薬剤投与関連</t>
  </si>
  <si>
    <t>16 感染に係る薬剤投与関連</t>
  </si>
  <si>
    <t>17 血糖コントロールに係る薬剤投与関連</t>
  </si>
  <si>
    <t>18 術後とう痛管理関連</t>
  </si>
  <si>
    <t>19 循環動態に係る薬剤投与関連</t>
  </si>
  <si>
    <t>20 精神及び神経症状に係る薬剤投与関連</t>
  </si>
  <si>
    <t>21 皮膚損傷に係る薬剤投与関連</t>
  </si>
  <si>
    <t>受講者名</t>
    <rPh sb="0" eb="3">
      <t>ジュコウシャ</t>
    </rPh>
    <rPh sb="3" eb="4">
      <t>メイ</t>
    </rPh>
    <phoneticPr fontId="2"/>
  </si>
  <si>
    <t>兵庫　太郎</t>
    <rPh sb="0" eb="2">
      <t>ヒョウゴ</t>
    </rPh>
    <rPh sb="3" eb="5">
      <t>タロウ</t>
    </rPh>
    <phoneticPr fontId="10"/>
  </si>
  <si>
    <t>神戸　花子</t>
    <rPh sb="0" eb="2">
      <t>コウベ</t>
    </rPh>
    <rPh sb="3" eb="5">
      <t>ハナコ</t>
    </rPh>
    <phoneticPr fontId="2"/>
  </si>
  <si>
    <t>受講料（共通科目）</t>
    <rPh sb="0" eb="3">
      <t>ジュコウリョウ</t>
    </rPh>
    <rPh sb="4" eb="6">
      <t>キョウツウ</t>
    </rPh>
    <rPh sb="6" eb="8">
      <t>カモク</t>
    </rPh>
    <phoneticPr fontId="2"/>
  </si>
  <si>
    <t>受講料（区分別科目）</t>
    <rPh sb="0" eb="3">
      <t>ジュコウリョウ</t>
    </rPh>
    <rPh sb="4" eb="6">
      <t>クブン</t>
    </rPh>
    <rPh sb="6" eb="7">
      <t>ベツ</t>
    </rPh>
    <rPh sb="7" eb="9">
      <t>カモク</t>
    </rPh>
    <phoneticPr fontId="2"/>
  </si>
  <si>
    <t>～</t>
    <phoneticPr fontId="2"/>
  </si>
  <si>
    <t>補助対象</t>
    <rPh sb="0" eb="2">
      <t>ホジョ</t>
    </rPh>
    <rPh sb="2" eb="4">
      <t>タイショウ</t>
    </rPh>
    <phoneticPr fontId="2"/>
  </si>
  <si>
    <t>補助対象外</t>
    <rPh sb="0" eb="2">
      <t>ホジョ</t>
    </rPh>
    <rPh sb="2" eb="4">
      <t>タイショウ</t>
    </rPh>
    <rPh sb="4" eb="5">
      <t>ガイ</t>
    </rPh>
    <phoneticPr fontId="2"/>
  </si>
  <si>
    <t>様式２</t>
    <rPh sb="0" eb="2">
      <t>ヨウシキ</t>
    </rPh>
    <phoneticPr fontId="10"/>
  </si>
  <si>
    <t>様式１－２</t>
    <rPh sb="0" eb="2">
      <t>ヨウシキ</t>
    </rPh>
    <phoneticPr fontId="10"/>
  </si>
  <si>
    <t>　　　２　対象経費の支出予定額Ｄ欄は、様式１－２対象経費の合計と一致すること。</t>
    <rPh sb="5" eb="7">
      <t>タイショウ</t>
    </rPh>
    <rPh sb="7" eb="9">
      <t>ケイヒ</t>
    </rPh>
    <rPh sb="10" eb="12">
      <t>シシュツ</t>
    </rPh>
    <rPh sb="12" eb="14">
      <t>ヨテイ</t>
    </rPh>
    <rPh sb="14" eb="15">
      <t>ガク</t>
    </rPh>
    <rPh sb="16" eb="17">
      <t>ラン</t>
    </rPh>
    <rPh sb="19" eb="21">
      <t>ヨウシキ</t>
    </rPh>
    <rPh sb="24" eb="26">
      <t>タイショウ</t>
    </rPh>
    <rPh sb="26" eb="28">
      <t>ケイヒ</t>
    </rPh>
    <rPh sb="29" eb="31">
      <t>ゴウケイ</t>
    </rPh>
    <rPh sb="32" eb="34">
      <t>イッチ</t>
    </rPh>
    <phoneticPr fontId="2"/>
  </si>
  <si>
    <t>対象経費　合計</t>
    <rPh sb="0" eb="2">
      <t>タイショウ</t>
    </rPh>
    <rPh sb="2" eb="4">
      <t>ケイヒ</t>
    </rPh>
    <rPh sb="5" eb="7">
      <t>ゴウケイ</t>
    </rPh>
    <rPh sb="6" eb="7">
      <t>ケイ</t>
    </rPh>
    <phoneticPr fontId="2"/>
  </si>
  <si>
    <t>対象経費</t>
    <rPh sb="0" eb="2">
      <t>タイショウ</t>
    </rPh>
    <rPh sb="2" eb="4">
      <t>ケイヒ</t>
    </rPh>
    <phoneticPr fontId="2"/>
  </si>
  <si>
    <t>対象外経費</t>
    <rPh sb="0" eb="3">
      <t>タイショウガイ</t>
    </rPh>
    <rPh sb="3" eb="5">
      <t>ケイヒ</t>
    </rPh>
    <phoneticPr fontId="2"/>
  </si>
  <si>
    <t>対象外経費　合計</t>
    <rPh sb="0" eb="3">
      <t>タイショウガイ</t>
    </rPh>
    <rPh sb="3" eb="5">
      <t>ケイヒ</t>
    </rPh>
    <rPh sb="6" eb="8">
      <t>ゴウケイ</t>
    </rPh>
    <phoneticPr fontId="2"/>
  </si>
  <si>
    <t>補助基準額</t>
    <rPh sb="0" eb="2">
      <t>ホジョ</t>
    </rPh>
    <rPh sb="2" eb="4">
      <t>キジュン</t>
    </rPh>
    <rPh sb="4" eb="5">
      <t>ガク</t>
    </rPh>
    <phoneticPr fontId="2"/>
  </si>
  <si>
    <t>　　　４　県費補助所要額Ｇ欄にはＣ欄の金額とＦ欄の金額を比較して少ない方の額に１／２を乗じて得た額（ただし1,000円未満の端数が出る場合は切り捨て）を記入すること。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8">
      <t>ガク</t>
    </rPh>
    <rPh sb="43" eb="44">
      <t>ジョウ</t>
    </rPh>
    <rPh sb="46" eb="47">
      <t>エ</t>
    </rPh>
    <rPh sb="48" eb="49">
      <t>ガク</t>
    </rPh>
    <rPh sb="58" eb="61">
      <t>エンミマン</t>
    </rPh>
    <rPh sb="62" eb="64">
      <t>ハスウ</t>
    </rPh>
    <rPh sb="65" eb="66">
      <t>デ</t>
    </rPh>
    <rPh sb="67" eb="69">
      <t>バアイ</t>
    </rPh>
    <rPh sb="70" eb="71">
      <t>キ</t>
    </rPh>
    <rPh sb="72" eb="73">
      <t>ス</t>
    </rPh>
    <rPh sb="76" eb="78">
      <t>キニュウ</t>
    </rPh>
    <phoneticPr fontId="2"/>
  </si>
  <si>
    <t>補助対象者数</t>
    <rPh sb="0" eb="2">
      <t>ホジョ</t>
    </rPh>
    <rPh sb="2" eb="4">
      <t>タイショウ</t>
    </rPh>
    <rPh sb="4" eb="5">
      <t>シャ</t>
    </rPh>
    <rPh sb="5" eb="6">
      <t>スウ</t>
    </rPh>
    <phoneticPr fontId="2"/>
  </si>
  <si>
    <t>受講指定研修機関名</t>
    <phoneticPr fontId="2"/>
  </si>
  <si>
    <t>支出額</t>
    <phoneticPr fontId="2"/>
  </si>
  <si>
    <t>総事業費</t>
    <rPh sb="0" eb="4">
      <t>ソウジギョウヒ</t>
    </rPh>
    <phoneticPr fontId="2"/>
  </si>
  <si>
    <t>　　　２　対象経費の支出額Ｄ欄は、様式３－２対象経費の合計と一致すること。</t>
    <rPh sb="5" eb="7">
      <t>タイショウ</t>
    </rPh>
    <rPh sb="7" eb="9">
      <t>ケイヒ</t>
    </rPh>
    <rPh sb="10" eb="12">
      <t>シシュツ</t>
    </rPh>
    <rPh sb="12" eb="13">
      <t>ガク</t>
    </rPh>
    <rPh sb="14" eb="15">
      <t>ラン</t>
    </rPh>
    <phoneticPr fontId="2"/>
  </si>
  <si>
    <t>　　　４　県費補助所要額Ｇ欄にはＣ欄の金額とＦ欄の金額を比較して少ない方の額に１／２を乗じて得た額（ただし1,000円未満の端数が出る場合は切り捨て）を記入すること。</t>
    <phoneticPr fontId="2"/>
  </si>
  <si>
    <t>様式３－２</t>
    <rPh sb="0" eb="2">
      <t>ヨウシキ</t>
    </rPh>
    <phoneticPr fontId="10"/>
  </si>
  <si>
    <t>様式４</t>
    <rPh sb="0" eb="2">
      <t>ヨウシキ</t>
    </rPh>
    <phoneticPr fontId="10"/>
  </si>
  <si>
    <t>兵庫県看護協会</t>
    <rPh sb="0" eb="3">
      <t>ヒョウゴケン</t>
    </rPh>
    <rPh sb="3" eb="5">
      <t>カンゴ</t>
    </rPh>
    <rPh sb="5" eb="7">
      <t>キョウカイ</t>
    </rPh>
    <phoneticPr fontId="2"/>
  </si>
  <si>
    <t>兵庫医科大学</t>
    <rPh sb="0" eb="2">
      <t>ヒョウゴ</t>
    </rPh>
    <rPh sb="2" eb="4">
      <t>イカ</t>
    </rPh>
    <rPh sb="4" eb="6">
      <t>ダイガク</t>
    </rPh>
    <phoneticPr fontId="2"/>
  </si>
  <si>
    <t>1 呼吸器（気道確保に係るもの）関連</t>
    <phoneticPr fontId="2"/>
  </si>
  <si>
    <t>経費区分</t>
    <rPh sb="0" eb="2">
      <t>ケイヒ</t>
    </rPh>
    <phoneticPr fontId="2"/>
  </si>
  <si>
    <t>受講期間</t>
    <rPh sb="0" eb="2">
      <t>ジュコウ</t>
    </rPh>
    <phoneticPr fontId="2"/>
  </si>
  <si>
    <t>受講予定期間</t>
    <rPh sb="0" eb="2">
      <t>ジュコウ</t>
    </rPh>
    <phoneticPr fontId="2"/>
  </si>
  <si>
    <t>受講機関名</t>
    <phoneticPr fontId="2"/>
  </si>
  <si>
    <t>受講する特定行為区分名</t>
    <rPh sb="0" eb="2">
      <t>ジュコウ</t>
    </rPh>
    <phoneticPr fontId="2"/>
  </si>
  <si>
    <t>受講する特定行為区分名</t>
    <rPh sb="0" eb="2">
      <t>ジュコウ</t>
    </rPh>
    <rPh sb="4" eb="6">
      <t>トクテイ</t>
    </rPh>
    <rPh sb="6" eb="8">
      <t>コウイ</t>
    </rPh>
    <rPh sb="8" eb="10">
      <t>クブン</t>
    </rPh>
    <rPh sb="10" eb="11">
      <t>メイ</t>
    </rPh>
    <phoneticPr fontId="2"/>
  </si>
  <si>
    <t>受講する特定行為区分名</t>
    <phoneticPr fontId="2"/>
  </si>
  <si>
    <t>※受講者が受講を修了したことが確認できるもの（修了証の写し等）を添付すること</t>
    <rPh sb="32" eb="34">
      <t>テンプ</t>
    </rPh>
    <phoneticPr fontId="2"/>
  </si>
  <si>
    <t>※受講者の受講内容が確認できるもの（受講決定通知書の写し等）を添付すること</t>
    <rPh sb="31" eb="33">
      <t>テンプ</t>
    </rPh>
    <phoneticPr fontId="2"/>
  </si>
  <si>
    <t>所　要　額　内　訳</t>
    <phoneticPr fontId="2"/>
  </si>
  <si>
    <t>事　業　計　画　書</t>
    <phoneticPr fontId="2"/>
  </si>
  <si>
    <t>事　業　実　績　報　告　書</t>
    <rPh sb="4" eb="5">
      <t>ジツ</t>
    </rPh>
    <rPh sb="6" eb="7">
      <t>イサオ</t>
    </rPh>
    <rPh sb="8" eb="9">
      <t>ホウ</t>
    </rPh>
    <rPh sb="10" eb="11">
      <t>コク</t>
    </rPh>
    <rPh sb="12" eb="13">
      <t>ショ</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</si>
  <si>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</si>
  <si>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</si>
  <si>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</si>
  <si>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法人名</t>
    <rPh sb="0" eb="2">
      <t>ホウジン</t>
    </rPh>
    <rPh sb="2" eb="3">
      <t>メイ</t>
    </rPh>
    <phoneticPr fontId="2"/>
  </si>
  <si>
    <t>代表者名</t>
    <rPh sb="0" eb="3">
      <t>ダイヒョウシャ</t>
    </rPh>
    <rPh sb="3" eb="4">
      <t>メイ</t>
    </rPh>
    <phoneticPr fontId="2"/>
  </si>
  <si>
    <t>事業の着手年月日（申請）</t>
    <rPh sb="9" eb="11">
      <t>シンセイ</t>
    </rPh>
    <phoneticPr fontId="2"/>
  </si>
  <si>
    <t>事業の着手年月日（実績）</t>
    <rPh sb="9" eb="11">
      <t>ジッセキ</t>
    </rPh>
    <phoneticPr fontId="2"/>
  </si>
  <si>
    <t>事業の完了年月日（申請）</t>
    <rPh sb="9" eb="11">
      <t>シンセイ</t>
    </rPh>
    <phoneticPr fontId="2"/>
  </si>
  <si>
    <t>事業の完了年月日（実績）</t>
    <rPh sb="9" eb="11">
      <t>ジッセキ</t>
    </rPh>
    <phoneticPr fontId="2"/>
  </si>
  <si>
    <t>交付決定日</t>
    <rPh sb="0" eb="2">
      <t>コウフ</t>
    </rPh>
    <rPh sb="2" eb="4">
      <t>ケッテイ</t>
    </rPh>
    <rPh sb="4" eb="5">
      <t>ビ</t>
    </rPh>
    <phoneticPr fontId="2"/>
  </si>
  <si>
    <t>交付決定番号</t>
    <rPh sb="0" eb="2">
      <t>コウフ</t>
    </rPh>
    <rPh sb="2" eb="4">
      <t>ケッテイ</t>
    </rPh>
    <rPh sb="4" eb="6">
      <t>バンゴウ</t>
    </rPh>
    <phoneticPr fontId="2"/>
  </si>
  <si>
    <t>担当者職氏名</t>
    <rPh sb="0" eb="3">
      <t>タントウシャ</t>
    </rPh>
    <rPh sb="3" eb="4">
      <t>ショク</t>
    </rPh>
    <rPh sb="4" eb="6">
      <t>シメイ</t>
    </rPh>
    <phoneticPr fontId="2"/>
  </si>
  <si>
    <t>担当者連絡先</t>
    <rPh sb="0" eb="3">
      <t>タントウシャ</t>
    </rPh>
    <rPh sb="3" eb="6">
      <t>レンラクサキ</t>
    </rPh>
    <phoneticPr fontId="2"/>
  </si>
  <si>
    <t>担当者E-mail</t>
    <rPh sb="0" eb="3">
      <t>タントウシャ</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</si>
  <si>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</si>
  <si>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</si>
  <si>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</si>
  <si>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</si>
  <si>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</si>
  <si>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（フリガナ）</t>
    <phoneticPr fontId="2"/>
  </si>
  <si>
    <t>名義人</t>
    <rPh sb="0" eb="3">
      <t>メイギニン</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</si>
  <si>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</si>
  <si>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</si>
  <si>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</si>
  <si>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</si>
  <si>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　　TEL：078-341-7711（代） 078-362-3251（直通）</t>
    <phoneticPr fontId="2"/>
  </si>
  <si>
    <t xml:space="preserve"> </t>
    <phoneticPr fontId="2"/>
  </si>
  <si>
    <t>補　助　事　業　実　績　報　告　書</t>
    <rPh sb="0" eb="1">
      <t>タスク</t>
    </rPh>
    <rPh sb="2" eb="3">
      <t>スケ</t>
    </rPh>
    <rPh sb="4" eb="5">
      <t>コト</t>
    </rPh>
    <rPh sb="6" eb="7">
      <t>ギョウ</t>
    </rPh>
    <rPh sb="8" eb="9">
      <t>ジツ</t>
    </rPh>
    <rPh sb="10" eb="11">
      <t>ツムギ</t>
    </rPh>
    <rPh sb="12" eb="13">
      <t>ホウ</t>
    </rPh>
    <rPh sb="14" eb="15">
      <t>コク</t>
    </rPh>
    <rPh sb="16" eb="17">
      <t>ショ</t>
    </rPh>
    <phoneticPr fontId="2"/>
  </si>
  <si>
    <t>兵庫県知事　　様</t>
    <rPh sb="0" eb="2">
      <t>ヒョウゴ</t>
    </rPh>
    <rPh sb="2" eb="5">
      <t>ケンチジ</t>
    </rPh>
    <phoneticPr fontId="2"/>
  </si>
  <si>
    <t>住所</t>
    <rPh sb="0" eb="2">
      <t>ジュウショ</t>
    </rPh>
    <phoneticPr fontId="2"/>
  </si>
  <si>
    <t>団体名</t>
    <rPh sb="0" eb="2">
      <t>ダンタイ</t>
    </rPh>
    <rPh sb="2" eb="3">
      <t>メイ</t>
    </rPh>
    <phoneticPr fontId="2"/>
  </si>
  <si>
    <t>電話</t>
    <rPh sb="0" eb="2">
      <t>デンワ</t>
    </rPh>
    <phoneticPr fontId="2"/>
  </si>
  <si>
    <t>E-mail</t>
    <phoneticPr fontId="2"/>
  </si>
  <si>
    <t>を下記のとおり実施したのでその実績を報告します。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</si>
  <si>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</si>
  <si>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</si>
  <si>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事業の着手年月日</t>
    <rPh sb="4" eb="6">
      <t>ジギョウ</t>
    </rPh>
    <rPh sb="7" eb="9">
      <t>チャクシュ</t>
    </rPh>
    <rPh sb="9" eb="11">
      <t>ネンガッピ</t>
    </rPh>
    <rPh sb="11" eb="12">
      <t>ニチ</t>
    </rPh>
    <phoneticPr fontId="2"/>
  </si>
  <si>
    <t>　　　　事業の完了年月日</t>
    <rPh sb="4" eb="6">
      <t>ジギョウ</t>
    </rPh>
    <rPh sb="7" eb="9">
      <t>カンリョウ</t>
    </rPh>
    <rPh sb="9" eb="12">
      <t>ネンガッピ</t>
    </rPh>
    <phoneticPr fontId="2"/>
  </si>
  <si>
    <t>　３．　添付書類</t>
    <rPh sb="4" eb="6">
      <t>テンプ</t>
    </rPh>
    <rPh sb="6" eb="8">
      <t>ショルイ</t>
    </rPh>
    <phoneticPr fontId="2"/>
  </si>
  <si>
    <t>収支決算書（別記）</t>
    <rPh sb="0" eb="2">
      <t>シュウシ</t>
    </rPh>
    <rPh sb="2" eb="5">
      <t>ケッサンショ</t>
    </rPh>
    <rPh sb="6" eb="8">
      <t>ベッキ</t>
    </rPh>
    <phoneticPr fontId="2"/>
  </si>
  <si>
    <t>所要額精算書（様式３、様式３－２）</t>
    <rPh sb="0" eb="2">
      <t>ショヨウ</t>
    </rPh>
    <rPh sb="2" eb="3">
      <t>ガク</t>
    </rPh>
    <rPh sb="3" eb="6">
      <t>セイサンショ</t>
    </rPh>
    <rPh sb="7" eb="9">
      <t>ヨウシキ</t>
    </rPh>
    <rPh sb="11" eb="13">
      <t>ヨウシキ</t>
    </rPh>
    <phoneticPr fontId="2"/>
  </si>
  <si>
    <t>補助事業実績報告書（様式４）</t>
    <rPh sb="0" eb="2">
      <t>ホジョ</t>
    </rPh>
    <rPh sb="2" eb="4">
      <t>ジギョウ</t>
    </rPh>
    <rPh sb="4" eb="6">
      <t>ジッセキ</t>
    </rPh>
    <rPh sb="6" eb="9">
      <t>ホウコクショ</t>
    </rPh>
    <rPh sb="10" eb="12">
      <t>ヨウシキ</t>
    </rPh>
    <phoneticPr fontId="2"/>
  </si>
  <si>
    <t>　</t>
    <phoneticPr fontId="2"/>
  </si>
  <si>
    <t>別　記</t>
    <rPh sb="0" eb="1">
      <t>ベツ</t>
    </rPh>
    <rPh sb="2" eb="3">
      <t>キ</t>
    </rPh>
    <phoneticPr fontId="2"/>
  </si>
  <si>
    <t>収　支　決　算　書</t>
    <rPh sb="0" eb="1">
      <t>オサム</t>
    </rPh>
    <rPh sb="2" eb="3">
      <t>ササ</t>
    </rPh>
    <rPh sb="4" eb="5">
      <t>ケツ</t>
    </rPh>
    <rPh sb="6" eb="7">
      <t>ザン</t>
    </rPh>
    <rPh sb="8" eb="9">
      <t>ショ</t>
    </rPh>
    <phoneticPr fontId="2"/>
  </si>
  <si>
    <t>１　収入の部</t>
    <rPh sb="2" eb="4">
      <t>シュウニュウ</t>
    </rPh>
    <rPh sb="5" eb="6">
      <t>ブ</t>
    </rPh>
    <phoneticPr fontId="2"/>
  </si>
  <si>
    <t>科　　目</t>
    <rPh sb="0" eb="1">
      <t>カ</t>
    </rPh>
    <rPh sb="3" eb="4">
      <t>メ</t>
    </rPh>
    <phoneticPr fontId="2"/>
  </si>
  <si>
    <t>決　算　額</t>
    <rPh sb="0" eb="1">
      <t>ケツ</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</si>
  <si>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</si>
  <si>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</si>
  <si>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</si>
  <si>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</si>
  <si>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計</t>
    <rPh sb="0" eb="1">
      <t>ケイ</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</si>
  <si>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</si>
  <si>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</si>
  <si>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</si>
  <si>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</si>
  <si>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　 補　助　金　交　付　申　請　書</t>
    <rPh sb="2" eb="7">
      <t>ホジョキン</t>
    </rPh>
    <rPh sb="8" eb="11">
      <t>コウフ</t>
    </rPh>
    <rPh sb="12" eb="17">
      <t>シンセイショ</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</si>
  <si>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</si>
  <si>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</si>
  <si>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収支予算書（別記）</t>
    <rPh sb="0" eb="2">
      <t>シュウシ</t>
    </rPh>
    <rPh sb="2" eb="5">
      <t>ヨサンショ</t>
    </rPh>
    <rPh sb="6" eb="8">
      <t>ベッキ</t>
    </rPh>
    <phoneticPr fontId="2"/>
  </si>
  <si>
    <t>所要額調書（様式１）</t>
    <rPh sb="0" eb="2">
      <t>ショヨウ</t>
    </rPh>
    <rPh sb="2" eb="3">
      <t>ガク</t>
    </rPh>
    <rPh sb="3" eb="5">
      <t>チョウショ</t>
    </rPh>
    <rPh sb="6" eb="8">
      <t>ヨウシキ</t>
    </rPh>
    <phoneticPr fontId="2"/>
  </si>
  <si>
    <t>所要額内訳（様式１－２、１－３）</t>
    <rPh sb="0" eb="3">
      <t>ショヨウガク</t>
    </rPh>
    <rPh sb="3" eb="5">
      <t>ウチワケ</t>
    </rPh>
    <rPh sb="6" eb="8">
      <t>ヨウシキ</t>
    </rPh>
    <phoneticPr fontId="2"/>
  </si>
  <si>
    <t>補助事業計画書（様式２、様式２－２）</t>
    <rPh sb="0" eb="2">
      <t>ホジョ</t>
    </rPh>
    <rPh sb="2" eb="4">
      <t>ジギョウ</t>
    </rPh>
    <rPh sb="4" eb="7">
      <t>ケイカクショ</t>
    </rPh>
    <rPh sb="8" eb="10">
      <t>ヨウシキ</t>
    </rPh>
    <rPh sb="12" eb="14">
      <t>ヨウシキ</t>
    </rPh>
    <phoneticPr fontId="2"/>
  </si>
  <si>
    <t>収　支　予　算　書</t>
    <rPh sb="0" eb="1">
      <t>オサム</t>
    </rPh>
    <rPh sb="2" eb="3">
      <t>ササ</t>
    </rPh>
    <rPh sb="4" eb="5">
      <t>ヨ</t>
    </rPh>
    <rPh sb="6" eb="7">
      <t>ザン</t>
    </rPh>
    <rPh sb="8" eb="9">
      <t>ショ</t>
    </rPh>
    <phoneticPr fontId="2"/>
  </si>
  <si>
    <t>予　算　額</t>
    <rPh sb="0" eb="1">
      <t>ヨ</t>
    </rPh>
    <rPh sb="2" eb="3">
      <t>ザン</t>
    </rPh>
    <rPh sb="4" eb="5">
      <t>ガク</t>
    </rPh>
    <phoneticPr fontId="2"/>
  </si>
  <si>
    <t>実績報告日</t>
    <phoneticPr fontId="2"/>
  </si>
  <si>
    <t>申請日</t>
    <rPh sb="0" eb="3">
      <t>シンセイビ</t>
    </rPh>
    <phoneticPr fontId="2"/>
  </si>
  <si>
    <t>法人所在地</t>
    <rPh sb="0" eb="2">
      <t>ホウジン</t>
    </rPh>
    <rPh sb="2" eb="5">
      <t>ショザイチ</t>
    </rPh>
    <phoneticPr fontId="2"/>
  </si>
  <si>
    <t>法人代表者名</t>
    <rPh sb="0" eb="2">
      <t>ホウジン</t>
    </rPh>
    <rPh sb="2" eb="5">
      <t>ダイヒョウシャ</t>
    </rPh>
    <rPh sb="5" eb="6">
      <t>メイ</t>
    </rPh>
    <phoneticPr fontId="2"/>
  </si>
  <si>
    <t>施設代表者名</t>
    <rPh sb="0" eb="2">
      <t>シセツ</t>
    </rPh>
    <rPh sb="2" eb="5">
      <t>ダイヒョウシャ</t>
    </rPh>
    <rPh sb="5" eb="6">
      <t>メイ</t>
    </rPh>
    <phoneticPr fontId="2"/>
  </si>
  <si>
    <t>施設名</t>
    <rPh sb="0" eb="2">
      <t>シセツ</t>
    </rPh>
    <rPh sb="2" eb="3">
      <t>メイ</t>
    </rPh>
    <phoneticPr fontId="2"/>
  </si>
  <si>
    <t>施設所在地</t>
    <rPh sb="0" eb="2">
      <t>シセツ</t>
    </rPh>
    <phoneticPr fontId="2"/>
  </si>
  <si>
    <t>申請年度</t>
    <rPh sb="0" eb="2">
      <t>シンセイ</t>
    </rPh>
    <rPh sb="2" eb="4">
      <t>ネンド</t>
    </rPh>
    <phoneticPr fontId="2"/>
  </si>
  <si>
    <t>支店名</t>
    <rPh sb="0" eb="3">
      <t>シテンメイ</t>
    </rPh>
    <phoneticPr fontId="2"/>
  </si>
  <si>
    <t>基準日</t>
    <rPh sb="0" eb="3">
      <t>キジュンビ</t>
    </rPh>
    <phoneticPr fontId="2"/>
  </si>
  <si>
    <t>～</t>
    <phoneticPr fontId="2"/>
  </si>
  <si>
    <t>受講料（共通科目）</t>
    <phoneticPr fontId="2"/>
  </si>
  <si>
    <t>受講料（区分別科目）</t>
    <phoneticPr fontId="2"/>
  </si>
  <si>
    <t>経費区分</t>
    <rPh sb="0" eb="2">
      <t>ケイヒ</t>
    </rPh>
    <rPh sb="2" eb="4">
      <t>クブン</t>
    </rPh>
    <phoneticPr fontId="2"/>
  </si>
  <si>
    <t>その他</t>
    <rPh sb="2" eb="3">
      <t>タ</t>
    </rPh>
    <phoneticPr fontId="2"/>
  </si>
  <si>
    <t>実習管理費</t>
    <rPh sb="0" eb="5">
      <t>ジッシュウカンリヒ</t>
    </rPh>
    <phoneticPr fontId="2"/>
  </si>
  <si>
    <t>受講料（共通科目）</t>
  </si>
  <si>
    <t>受講料（区分別科目）</t>
  </si>
  <si>
    <t>理事長　○○　○○</t>
    <rPh sb="0" eb="3">
      <t>リジチョウ</t>
    </rPh>
    <phoneticPr fontId="2"/>
  </si>
  <si>
    <t>医療法人○○○○</t>
    <rPh sb="0" eb="2">
      <t>イリョウ</t>
    </rPh>
    <rPh sb="2" eb="4">
      <t>ホウジン</t>
    </rPh>
    <phoneticPr fontId="2"/>
  </si>
  <si>
    <t>神戸市中央区○○○○</t>
    <phoneticPr fontId="2"/>
  </si>
  <si>
    <t>□□病院</t>
    <rPh sb="2" eb="4">
      <t>ビョウイン</t>
    </rPh>
    <phoneticPr fontId="2"/>
  </si>
  <si>
    <t>神戸市中央区□□□□</t>
    <phoneticPr fontId="2"/>
  </si>
  <si>
    <t>病院長　□□　□□</t>
    <rPh sb="0" eb="3">
      <t>ビョウインチョウ</t>
    </rPh>
    <phoneticPr fontId="2"/>
  </si>
  <si>
    <t>総務部　△△　△△</t>
    <rPh sb="0" eb="3">
      <t>ソウムブ</t>
    </rPh>
    <phoneticPr fontId="2"/>
  </si>
  <si>
    <t>078-341-7711</t>
    <phoneticPr fontId="2"/>
  </si>
  <si>
    <t>imu@pref.hyogo.lg.jp</t>
    <phoneticPr fontId="2"/>
  </si>
  <si>
    <t>○○銀行</t>
    <rPh sb="2" eb="4">
      <t>ギンコウ</t>
    </rPh>
    <phoneticPr fontId="2"/>
  </si>
  <si>
    <t>○○支店</t>
    <rPh sb="2" eb="4">
      <t>シテン</t>
    </rPh>
    <phoneticPr fontId="2"/>
  </si>
  <si>
    <t>普通</t>
    <rPh sb="0" eb="2">
      <t>フツウ</t>
    </rPh>
    <phoneticPr fontId="2"/>
  </si>
  <si>
    <t>12345678</t>
    <phoneticPr fontId="2"/>
  </si>
  <si>
    <t>イリョウホウジン○○○○</t>
    <phoneticPr fontId="2"/>
  </si>
  <si>
    <t>様式第１号の２（第３条関係）</t>
  </si>
  <si>
    <t>誓　約　書</t>
    <phoneticPr fontId="2"/>
  </si>
  <si>
    <t>補助金交付申請にあたり、下記のとおり誓約します。
なお、誓約事項に関し、県が行う一切の措置に異議なく同意します。</t>
    <phoneticPr fontId="35"/>
  </si>
  <si>
    <t>記</t>
  </si>
  <si>
    <t xml:space="preserve">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</si>
  <si>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
(1) 兵庫県保健医療部補助金交付要綱第15条に基づき県が行う一切の措置について、異議を述べないこと。</t>
    <phoneticPr fontId="35"/>
  </si>
  <si>
    <t>第15条  知事は、補助事業者又は間接補助事業者が、次の各号のいずれかに該当すると認めたときは、当該交付　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</si>
  <si>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35"/>
  </si>
  <si>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</si>
  <si>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t>　　　兵　庫　県　知　事　　　様　　　</t>
    <phoneticPr fontId="2"/>
  </si>
  <si>
    <t>　　　兵　庫　県　知　事　　　様　</t>
    <phoneticPr fontId="2"/>
  </si>
  <si>
    <t>住所</t>
    <rPh sb="0" eb="2">
      <t>ジュウショ</t>
    </rPh>
    <phoneticPr fontId="35"/>
  </si>
  <si>
    <t>団体名</t>
    <rPh sb="0" eb="2">
      <t>ダンタイ</t>
    </rPh>
    <rPh sb="2" eb="3">
      <t>メイ</t>
    </rPh>
    <phoneticPr fontId="35"/>
  </si>
  <si>
    <t>代表者名</t>
    <rPh sb="0" eb="3">
      <t>ダイヒョウシャ</t>
    </rPh>
    <rPh sb="3" eb="4">
      <t>メイ</t>
    </rPh>
    <phoneticPr fontId="35"/>
  </si>
  <si>
    <t>基準額</t>
    <rPh sb="0" eb="3">
      <t>キジュンガク</t>
    </rPh>
    <phoneticPr fontId="2"/>
  </si>
  <si>
    <t>１　交付申請</t>
    <rPh sb="2" eb="4">
      <t>コウフ</t>
    </rPh>
    <rPh sb="4" eb="6">
      <t>シンセイ</t>
    </rPh>
    <phoneticPr fontId="2"/>
  </si>
  <si>
    <t>　　「基本情報」・「様式１－２」・「様式２」の青色着色セルのみ入力してください。</t>
    <rPh sb="3" eb="5">
      <t>キホン</t>
    </rPh>
    <rPh sb="5" eb="7">
      <t>ジョウホウ</t>
    </rPh>
    <rPh sb="23" eb="25">
      <t>アオイロ</t>
    </rPh>
    <rPh sb="25" eb="27">
      <t>チャクショク</t>
    </rPh>
    <rPh sb="31" eb="33">
      <t>ニュウリョク</t>
    </rPh>
    <phoneticPr fontId="2"/>
  </si>
  <si>
    <t>２　実績報告</t>
    <rPh sb="2" eb="4">
      <t>ジッセキ</t>
    </rPh>
    <rPh sb="4" eb="6">
      <t>ホウコク</t>
    </rPh>
    <phoneticPr fontId="2"/>
  </si>
  <si>
    <t>　　「交付申請書」・「収支予算書」・「様式１」シートは自動入力のため入力不要です。</t>
    <rPh sb="7" eb="8">
      <t>ショ</t>
    </rPh>
    <rPh sb="29" eb="31">
      <t>ニュウリョク</t>
    </rPh>
    <phoneticPr fontId="2"/>
  </si>
  <si>
    <t>　　「実績報告書」・「収支決算書」・「様式３」シートは自動入力のため入力不要です。</t>
    <rPh sb="3" eb="5">
      <t>ジッセキ</t>
    </rPh>
    <rPh sb="5" eb="8">
      <t>ホウコクショ</t>
    </rPh>
    <rPh sb="13" eb="15">
      <t>ケッサン</t>
    </rPh>
    <rPh sb="27" eb="29">
      <t>ジドウ</t>
    </rPh>
    <rPh sb="29" eb="31">
      <t>ニュウリョク</t>
    </rPh>
    <phoneticPr fontId="2"/>
  </si>
  <si>
    <t>　　「基本情報」・「様式３－２」・「様式４」の赤色着色セルのみ入力してください。</t>
    <rPh sb="3" eb="5">
      <t>キホン</t>
    </rPh>
    <rPh sb="5" eb="7">
      <t>ジョウホウ</t>
    </rPh>
    <rPh sb="23" eb="25">
      <t>アカイロ</t>
    </rPh>
    <rPh sb="25" eb="27">
      <t>チャクショク</t>
    </rPh>
    <rPh sb="31" eb="33">
      <t>ニュウリョク</t>
    </rPh>
    <phoneticPr fontId="2"/>
  </si>
  <si>
    <t>様式第１０号（第１４条関係）</t>
    <rPh sb="0" eb="2">
      <t>ヨウシキ</t>
    </rPh>
    <rPh sb="2" eb="3">
      <t>ダイ</t>
    </rPh>
    <rPh sb="5" eb="6">
      <t>ゴウ</t>
    </rPh>
    <rPh sb="7" eb="8">
      <t>ダイ</t>
    </rPh>
    <rPh sb="10" eb="11">
      <t>ジョウ</t>
    </rPh>
    <rPh sb="11" eb="13">
      <t>カンケイ</t>
    </rPh>
    <phoneticPr fontId="2"/>
  </si>
  <si>
    <t>補  助  金  請  求  書</t>
    <rPh sb="0" eb="1">
      <t>ホ</t>
    </rPh>
    <rPh sb="3" eb="4">
      <t>スケ</t>
    </rPh>
    <rPh sb="6" eb="7">
      <t>キン</t>
    </rPh>
    <rPh sb="9" eb="10">
      <t>ショウ</t>
    </rPh>
    <rPh sb="12" eb="13">
      <t>モトム</t>
    </rPh>
    <rPh sb="15" eb="16">
      <t>ショ</t>
    </rPh>
    <phoneticPr fontId="2"/>
  </si>
  <si>
    <t>補助金交付決定額</t>
    <rPh sb="0" eb="3">
      <t>ホジョキン</t>
    </rPh>
    <rPh sb="3" eb="5">
      <t>コウフ</t>
    </rPh>
    <rPh sb="5" eb="7">
      <t>ケッテイ</t>
    </rPh>
    <rPh sb="7" eb="8">
      <t>ガク</t>
    </rPh>
    <phoneticPr fontId="2"/>
  </si>
  <si>
    <t>補助金確定額</t>
    <rPh sb="0" eb="3">
      <t>ホジョキン</t>
    </rPh>
    <rPh sb="3" eb="5">
      <t>カクテイ</t>
    </rPh>
    <rPh sb="5" eb="6">
      <t>ガク</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</si>
  <si>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</si>
  <si>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</si>
  <si>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＜根拠＞　</t>
    <rPh sb="1" eb="3">
      <t>コンキョ</t>
    </rPh>
    <phoneticPr fontId="2"/>
  </si>
  <si>
    <t>補助金交付決定通知</t>
    <rPh sb="0" eb="3">
      <t>ホジョキン</t>
    </rPh>
    <rPh sb="3" eb="5">
      <t>コウフ</t>
    </rPh>
    <rPh sb="5" eb="7">
      <t>ケッテイ</t>
    </rPh>
    <rPh sb="7" eb="9">
      <t>ツウチ</t>
    </rPh>
    <phoneticPr fontId="2"/>
  </si>
  <si>
    <t>補助金変更交付決定通知</t>
    <rPh sb="0" eb="3">
      <t>ホジョキン</t>
    </rPh>
    <rPh sb="3" eb="5">
      <t>ヘンコウ</t>
    </rPh>
    <rPh sb="5" eb="7">
      <t>コウフ</t>
    </rPh>
    <rPh sb="7" eb="9">
      <t>ケッテイ</t>
    </rPh>
    <rPh sb="9" eb="11">
      <t>ツウチ</t>
    </rPh>
    <phoneticPr fontId="2"/>
  </si>
  <si>
    <t>医</t>
    <rPh sb="0" eb="1">
      <t>イ</t>
    </rPh>
    <phoneticPr fontId="2"/>
  </si>
  <si>
    <t>第</t>
    <rPh sb="0" eb="1">
      <t>ダイ</t>
    </rPh>
    <phoneticPr fontId="2"/>
  </si>
  <si>
    <t>号　</t>
    <phoneticPr fontId="2"/>
  </si>
  <si>
    <t>令和 　年　　月　　日</t>
    <rPh sb="0" eb="2">
      <t>レイワ</t>
    </rPh>
    <rPh sb="4" eb="5">
      <t>ネン</t>
    </rPh>
    <rPh sb="7" eb="8">
      <t>ガツ</t>
    </rPh>
    <rPh sb="10" eb="11">
      <t>ニチ</t>
    </rPh>
    <phoneticPr fontId="2"/>
  </si>
  <si>
    <t>補助金確定通知</t>
    <rPh sb="0" eb="3">
      <t>ホジョキン</t>
    </rPh>
    <rPh sb="3" eb="5">
      <t>カクテイ</t>
    </rPh>
    <rPh sb="5" eb="7">
      <t>ツウチ</t>
    </rPh>
    <phoneticPr fontId="2"/>
  </si>
  <si>
    <t>第</t>
    <phoneticPr fontId="2"/>
  </si>
  <si>
    <t>号</t>
    <phoneticPr fontId="2"/>
  </si>
  <si>
    <t>第1項の規定に基づき請求します。</t>
    <rPh sb="0" eb="1">
      <t>ダイ</t>
    </rPh>
    <rPh sb="2" eb="3">
      <t>コウ</t>
    </rPh>
    <rPh sb="4" eb="6">
      <t>キテイ</t>
    </rPh>
    <rPh sb="7" eb="8">
      <t>モト</t>
    </rPh>
    <rPh sb="10" eb="12">
      <t>セイキュウ</t>
    </rPh>
    <phoneticPr fontId="2"/>
  </si>
  <si>
    <t>　　兵　庫　県　知　事　　様</t>
    <rPh sb="2" eb="3">
      <t>ヘイ</t>
    </rPh>
    <rPh sb="4" eb="5">
      <t>コ</t>
    </rPh>
    <rPh sb="6" eb="7">
      <t>ケン</t>
    </rPh>
    <rPh sb="8" eb="9">
      <t>チ</t>
    </rPh>
    <rPh sb="10" eb="11">
      <t>コト</t>
    </rPh>
    <rPh sb="13" eb="14">
      <t>サマ</t>
    </rPh>
    <phoneticPr fontId="2"/>
  </si>
  <si>
    <t>請求者</t>
    <rPh sb="0" eb="3">
      <t>セイキュウシャ</t>
    </rPh>
    <phoneticPr fontId="2"/>
  </si>
  <si>
    <t>団体名</t>
    <rPh sb="0" eb="3">
      <t>ダンタイメイ</t>
    </rPh>
    <phoneticPr fontId="2"/>
  </si>
  <si>
    <t>発行責任者</t>
    <rPh sb="0" eb="2">
      <t>ハッコウ</t>
    </rPh>
    <rPh sb="2" eb="5">
      <t>セキニンシャ</t>
    </rPh>
    <phoneticPr fontId="2"/>
  </si>
  <si>
    <t>氏名</t>
    <rPh sb="0" eb="2">
      <t>シメイ</t>
    </rPh>
    <phoneticPr fontId="2"/>
  </si>
  <si>
    <t>電話</t>
  </si>
  <si>
    <t>電子ﾒｰﾙ</t>
    <rPh sb="0" eb="2">
      <t>デンシ</t>
    </rPh>
    <phoneticPr fontId="2"/>
  </si>
  <si>
    <t>担当者</t>
    <rPh sb="0" eb="3">
      <t>タントウシャ</t>
    </rPh>
    <phoneticPr fontId="2"/>
  </si>
  <si>
    <t>委　　任　　状</t>
  </si>
  <si>
    <t>受 任 者</t>
    <rPh sb="0" eb="1">
      <t>ウケ</t>
    </rPh>
    <rPh sb="2" eb="3">
      <t>ニン</t>
    </rPh>
    <rPh sb="4" eb="5">
      <t>シャ</t>
    </rPh>
    <phoneticPr fontId="2"/>
  </si>
  <si>
    <t>　　　　　　　　</t>
  </si>
  <si>
    <t xml:space="preserve">                        　　           　       </t>
    <phoneticPr fontId="2"/>
  </si>
  <si>
    <t>兵庫県知事</t>
    <phoneticPr fontId="2"/>
  </si>
  <si>
    <t>　様</t>
    <phoneticPr fontId="2"/>
  </si>
  <si>
    <t>医第1234号</t>
    <rPh sb="4" eb="5">
      <t>ゴウ</t>
    </rPh>
    <phoneticPr fontId="2"/>
  </si>
  <si>
    <t>　　「請求書」・「委任状」シートは自動入力のため入力不要です。</t>
    <rPh sb="3" eb="6">
      <t>セイキュウショ</t>
    </rPh>
    <rPh sb="9" eb="12">
      <t>イニンジョウ</t>
    </rPh>
    <rPh sb="17" eb="21">
      <t>ジドウニュウリョク</t>
    </rPh>
    <rPh sb="24" eb="26">
      <t>ニュウリョク</t>
    </rPh>
    <rPh sb="26" eb="28">
      <t>フヨウ</t>
    </rPh>
    <phoneticPr fontId="2"/>
  </si>
  <si>
    <t>　　宛先まで郵送願います。</t>
    <rPh sb="2" eb="4">
      <t>アテサキ</t>
    </rPh>
    <rPh sb="6" eb="8">
      <t>ユウソウ</t>
    </rPh>
    <rPh sb="8" eb="9">
      <t>ネガ</t>
    </rPh>
    <phoneticPr fontId="2"/>
  </si>
  <si>
    <t>　　振込先金融機関の口座名義人と申請者が異なる場合は、委任状に押印の上原本を以下の</t>
    <rPh sb="31" eb="33">
      <t>オウイン</t>
    </rPh>
    <rPh sb="34" eb="35">
      <t>ウエ</t>
    </rPh>
    <rPh sb="35" eb="37">
      <t>ゲンポン</t>
    </rPh>
    <rPh sb="38" eb="40">
      <t>イカ</t>
    </rPh>
    <phoneticPr fontId="2"/>
  </si>
  <si>
    <t>３　請求</t>
    <rPh sb="2" eb="4">
      <t>セイキュウ</t>
    </rPh>
    <phoneticPr fontId="2"/>
  </si>
  <si>
    <t>※振込先金融機関の口座名義人と申請者が異なる場合、委任状に押印の上郵送いただく必要があります。</t>
    <rPh sb="25" eb="28">
      <t>イニンジョウ</t>
    </rPh>
    <rPh sb="29" eb="31">
      <t>オウイン</t>
    </rPh>
    <rPh sb="32" eb="33">
      <t>ウエ</t>
    </rPh>
    <rPh sb="33" eb="35">
      <t>ユウソウ</t>
    </rPh>
    <phoneticPr fontId="2"/>
  </si>
  <si>
    <t>　手続きの簡素化のため、可能であれば同一名義の口座となりますようご協力お願いいたします。</t>
    <rPh sb="1" eb="3">
      <t>テツヅ</t>
    </rPh>
    <rPh sb="5" eb="8">
      <t>カンソカ</t>
    </rPh>
    <rPh sb="12" eb="14">
      <t>カノウ</t>
    </rPh>
    <rPh sb="33" eb="35">
      <t>キョウリョク</t>
    </rPh>
    <phoneticPr fontId="2"/>
  </si>
  <si>
    <t>請求日</t>
    <rPh sb="0" eb="3">
      <t>セイキュウビ</t>
    </rPh>
    <phoneticPr fontId="2"/>
  </si>
  <si>
    <t>実績報告日</t>
  </si>
  <si>
    <t>差引過不足額</t>
    <rPh sb="0" eb="1">
      <t>サ</t>
    </rPh>
    <rPh sb="1" eb="2">
      <t>ヒ</t>
    </rPh>
    <rPh sb="2" eb="5">
      <t>カブソク</t>
    </rPh>
    <rPh sb="5" eb="6">
      <t>ガク</t>
    </rPh>
    <phoneticPr fontId="2"/>
  </si>
  <si>
    <t>補助対象受講者</t>
    <rPh sb="0" eb="2">
      <t>ホジョ</t>
    </rPh>
    <rPh sb="2" eb="4">
      <t>タイショウ</t>
    </rPh>
    <rPh sb="4" eb="7">
      <t>ジュコウシャ</t>
    </rPh>
    <phoneticPr fontId="2"/>
  </si>
  <si>
    <t>補助対象受講者</t>
    <phoneticPr fontId="2"/>
  </si>
  <si>
    <t>名義人（カナ）</t>
    <rPh sb="0" eb="3">
      <t>メイギニン</t>
    </rPh>
    <phoneticPr fontId="2"/>
  </si>
  <si>
    <t>令和６年○月○日</t>
    <rPh sb="0" eb="1">
      <t>レイワ</t>
    </rPh>
    <rPh sb="2" eb="3">
      <t>ネン</t>
    </rPh>
    <rPh sb="4" eb="5">
      <t>ガツ</t>
    </rPh>
    <rPh sb="6" eb="7">
      <t>ニチ</t>
    </rPh>
    <phoneticPr fontId="2"/>
  </si>
  <si>
    <t>令和６年○月○日</t>
    <rPh sb="1" eb="2">
      <t>ネン</t>
    </rPh>
    <rPh sb="3" eb="4">
      <t>ガツ</t>
    </rPh>
    <rPh sb="5" eb="6">
      <t>ニチ</t>
    </rPh>
    <phoneticPr fontId="2"/>
  </si>
  <si>
    <t>　　メール：Masahiro_Yamaguchi@pref.hyogo.lg.jp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</si>
</sst>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名&quot;"/>
    <numFmt numFmtId="177" formatCode="[$-411]ggge&quot;年&quot;m&quot;月&quot;d&quot;日&quot;;@"/>
    <numFmt numFmtId="178" formatCode="0;0;"/>
    <numFmt numFmtId="179" formatCode="#,##0_ "/>
    <numFmt numFmtId="180" formatCode="#,##0_);\(#,##0\)"/>
    <numFmt numFmtId="181" formatCode="[$-411]ggge&quot;年度&quot;"/>
    <numFmt numFmtId="182" formatCode="&quot;金&quot;#,###&quot;円也&quot;"/>
    <numFmt numFmtId="183" formatCode="&quot;医&quot;&quot;第&quot;####&quot;号&quot;"/>
    <numFmt numFmtId="184" formatCode="&quot; &quot;"/>
    <numFmt numFmtId="185" formatCode="0_ ;[Red]\-0\ "/>
    <numFmt numFmtId="186" formatCode="&quot;金&quot;#,##0"/>
    <numFmt numFmtId="187" formatCode="[$-411]ge\.m\.d;@"/>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1"/>
      <name val="ＭＳ Ｐ明朝"/>
      <family val="1"/>
      <charset val="128"/>
    </font>
    <font>
      <u/>
      <sz val="11"/>
      <name val="ＭＳ 明朝"/>
      <family val="1"/>
      <charset val="128"/>
    </font>
    <font>
      <sz val="16"/>
      <name val="ＭＳ 明朝"/>
      <family val="1"/>
      <charset val="128"/>
    </font>
    <font>
      <sz val="10"/>
      <name val="ＭＳ 明朝"/>
      <family val="1"/>
      <charset val="128"/>
    </font>
    <font>
      <sz val="6"/>
      <name val="ＭＳ Ｐゴシック"/>
      <family val="3"/>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u/>
      <sz val="12"/>
      <color theme="1"/>
      <name val="ＭＳ 明朝"/>
      <family val="1"/>
      <charset val="128"/>
    </font>
    <font>
      <sz val="16"/>
      <color theme="1"/>
      <name val="ＭＳ 明朝"/>
      <family val="1"/>
      <charset val="128"/>
    </font>
    <font>
      <b/>
      <sz val="12"/>
      <color indexed="12"/>
      <name val="ＭＳ Ｐゴシック"/>
      <family val="3"/>
      <charset val="128"/>
    </font>
    <font>
      <b/>
      <sz val="11"/>
      <name val="ＭＳ Ｐゴシック"/>
      <family val="3"/>
      <charset val="128"/>
    </font>
    <font>
      <u/>
      <sz val="11"/>
      <color theme="10"/>
      <name val="ＭＳ Ｐゴシック"/>
      <family val="3"/>
      <charset val="128"/>
    </font>
    <font>
      <sz val="9"/>
      <name val="ＭＳ Ｐゴシック"/>
      <family val="3"/>
      <charset val="128"/>
    </font>
    <font>
      <sz val="11"/>
      <color indexed="10"/>
      <name val="ＭＳ Ｐゴシック"/>
      <family val="3"/>
      <charset val="128"/>
    </font>
    <font>
      <sz val="12"/>
      <name val="ＭＳ 明朝"/>
      <family val="1"/>
      <charset val="128"/>
    </font>
    <font>
      <sz val="6"/>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18"/>
      <name val="ＭＳ 明朝"/>
      <family val="1"/>
      <charset val="128"/>
    </font>
    <font>
      <b/>
      <sz val="14"/>
      <color indexed="10"/>
      <name val="ＭＳ ゴシック"/>
      <family val="3"/>
      <charset val="128"/>
    </font>
    <font>
      <sz val="14"/>
      <name val="ＭＳ Ｐゴシック"/>
      <family val="3"/>
      <charset val="128"/>
    </font>
    <font>
      <sz val="9"/>
      <color indexed="81"/>
      <name val="MS P ゴシック"/>
      <family val="3"/>
      <charset val="128"/>
    </font>
    <font>
      <sz val="11"/>
      <color theme="1"/>
      <name val="ＭＳ Ｐゴシック"/>
      <family val="2"/>
      <charset val="128"/>
      <scheme val="minor"/>
    </font>
    <font>
      <sz val="10"/>
      <color rgb="FF000000"/>
      <name val="ＭＳ 明朝"/>
      <family val="1"/>
      <charset val="128"/>
    </font>
    <font>
      <sz val="16"/>
      <color rgb="FF000000"/>
      <name val="ＭＳ 明朝"/>
      <family val="1"/>
      <charset val="128"/>
    </font>
    <font>
      <sz val="6"/>
      <name val="ＭＳ Ｐゴシック"/>
      <family val="2"/>
      <charset val="128"/>
      <scheme val="minor"/>
    </font>
    <font>
      <sz val="14"/>
      <color rgb="FF0000FF"/>
      <name val="ＭＳ 明朝"/>
      <family val="1"/>
      <charset val="128"/>
    </font>
    <font>
      <strike/>
      <sz val="11"/>
      <name val="ＭＳ 明朝"/>
      <family val="1"/>
      <charset val="128"/>
    </font>
    <font>
      <sz val="11"/>
      <color rgb="FF0000FF"/>
      <name val="ＭＳ 明朝"/>
      <family val="1"/>
      <charset val="128"/>
    </font>
    <font>
      <u/>
      <sz val="11"/>
      <color indexed="12"/>
      <name val="ＭＳ Ｐゴシック"/>
      <family val="3"/>
      <charset val="128"/>
    </font>
    <font>
      <sz val="12"/>
      <color indexed="10"/>
      <name val="ＭＳ 明朝"/>
      <family val="1"/>
      <charset val="128"/>
    </font>
    <font>
      <b/>
      <u/>
      <sz val="12"/>
      <color indexed="10"/>
      <name val="ＭＳ 明朝"/>
      <family val="1"/>
      <charset val="128"/>
    </font>
    <font>
      <sz val="12"/>
      <color rgb="FFFF0000"/>
      <name val="ＭＳ Ｐ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5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1" fontId="5" fillId="0" borderId="0"/>
    <xf numFmtId="0" fontId="20"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38" fontId="1" fillId="0" borderId="0" applyFont="0" applyFill="0" applyBorder="0" applyAlignment="0" applyProtection="0"/>
    <xf numFmtId="0" fontId="1" fillId="0" borderId="0"/>
    <xf numFmtId="0" fontId="39" fillId="0" borderId="0" applyNumberFormat="0" applyFill="0" applyBorder="0" applyAlignment="0" applyProtection="0">
      <alignment vertical="top"/>
      <protection locked="0"/>
    </xf>
    <xf numFmtId="0" fontId="1" fillId="0" borderId="0"/>
  </cellStyleXfs>
  <cellXfs count="404">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4" xfId="0" applyFont="1" applyFill="1" applyBorder="1" applyAlignment="1">
      <alignment horizontal="right" vertical="center" indent="1"/>
    </xf>
    <xf numFmtId="0" fontId="9" fillId="2" borderId="5" xfId="0" applyFont="1" applyFill="1" applyBorder="1" applyAlignment="1">
      <alignment horizontal="right" vertical="center" indent="1"/>
    </xf>
    <xf numFmtId="0" fontId="9" fillId="2" borderId="6" xfId="0" applyFont="1" applyFill="1" applyBorder="1">
      <alignment vertical="center"/>
    </xf>
    <xf numFmtId="0" fontId="9" fillId="2" borderId="0" xfId="0" applyFont="1" applyFill="1">
      <alignment vertical="center"/>
    </xf>
    <xf numFmtId="0" fontId="3" fillId="2" borderId="7" xfId="0" applyFont="1" applyFill="1" applyBorder="1">
      <alignment vertical="center"/>
    </xf>
    <xf numFmtId="0" fontId="7" fillId="2" borderId="0" xfId="0" applyFont="1" applyFill="1" applyBorder="1" applyAlignment="1">
      <alignment vertical="center"/>
    </xf>
    <xf numFmtId="0" fontId="3" fillId="2" borderId="0" xfId="0" applyFont="1" applyFill="1" applyBorder="1" applyAlignment="1">
      <alignment horizontal="right" vertical="center"/>
    </xf>
    <xf numFmtId="0" fontId="9" fillId="2" borderId="5"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9" xfId="0" applyFont="1" applyFill="1" applyBorder="1" applyAlignment="1">
      <alignment horizontal="center" vertical="center"/>
    </xf>
    <xf numFmtId="38" fontId="3" fillId="2" borderId="4" xfId="1" applyFont="1" applyFill="1" applyBorder="1" applyAlignment="1">
      <alignment horizontal="right" vertical="center" indent="1"/>
    </xf>
    <xf numFmtId="38" fontId="3" fillId="2" borderId="5" xfId="1" applyFont="1" applyFill="1" applyBorder="1" applyAlignment="1">
      <alignment horizontal="right" vertical="center" indent="1"/>
    </xf>
    <xf numFmtId="0" fontId="9" fillId="2" borderId="6" xfId="0" applyFont="1" applyFill="1" applyBorder="1" applyAlignment="1">
      <alignment horizontal="center" vertical="center" wrapText="1"/>
    </xf>
    <xf numFmtId="0" fontId="0" fillId="0" borderId="0" xfId="0" applyAlignment="1"/>
    <xf numFmtId="0" fontId="13" fillId="0" borderId="0" xfId="0" applyFont="1" applyAlignment="1">
      <alignment horizontal="justify" vertical="center"/>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justify" vertical="center" wrapText="1"/>
    </xf>
    <xf numFmtId="0" fontId="9" fillId="0" borderId="12" xfId="0" applyFont="1" applyBorder="1" applyAlignment="1" applyProtection="1">
      <alignment vertical="center" wrapText="1"/>
    </xf>
    <xf numFmtId="0" fontId="14" fillId="0" borderId="12" xfId="0" applyFont="1" applyBorder="1" applyAlignment="1" applyProtection="1">
      <alignment horizontal="right" vertical="center" wrapText="1"/>
    </xf>
    <xf numFmtId="0" fontId="14" fillId="0" borderId="11" xfId="0" applyFont="1" applyBorder="1" applyAlignment="1" applyProtection="1">
      <alignment horizontal="center" vertical="center" wrapText="1"/>
    </xf>
    <xf numFmtId="38" fontId="14" fillId="0" borderId="10" xfId="1" applyFont="1" applyBorder="1" applyAlignment="1" applyProtection="1">
      <alignment horizontal="center" vertical="center" wrapText="1"/>
    </xf>
    <xf numFmtId="38" fontId="9" fillId="0" borderId="10" xfId="1" applyFont="1" applyBorder="1" applyAlignment="1" applyProtection="1">
      <alignment vertical="center" wrapText="1"/>
    </xf>
    <xf numFmtId="38" fontId="14" fillId="0" borderId="11" xfId="1" applyFont="1" applyBorder="1" applyAlignment="1" applyProtection="1">
      <alignment horizontal="right" vertical="center" wrapText="1"/>
    </xf>
    <xf numFmtId="0" fontId="14" fillId="0" borderId="11" xfId="0" applyFont="1" applyBorder="1" applyAlignment="1" applyProtection="1">
      <alignment horizontal="right" vertical="center" wrapText="1"/>
    </xf>
    <xf numFmtId="0" fontId="13" fillId="0" borderId="10" xfId="0" applyFont="1" applyBorder="1" applyAlignment="1">
      <alignment horizontal="center" vertical="center" wrapText="1"/>
    </xf>
    <xf numFmtId="0" fontId="14" fillId="0" borderId="17" xfId="0" applyFont="1" applyBorder="1" applyAlignment="1" applyProtection="1">
      <alignment horizontal="center" vertical="center" wrapText="1"/>
    </xf>
    <xf numFmtId="38" fontId="9" fillId="0" borderId="17" xfId="1" applyFont="1" applyBorder="1" applyAlignment="1" applyProtection="1">
      <alignment vertical="center" wrapText="1"/>
    </xf>
    <xf numFmtId="3" fontId="9" fillId="0" borderId="18" xfId="0" applyNumberFormat="1" applyFont="1" applyBorder="1" applyAlignment="1" applyProtection="1">
      <alignment vertical="center" wrapText="1"/>
    </xf>
    <xf numFmtId="0" fontId="14" fillId="0" borderId="18" xfId="0" applyFont="1" applyBorder="1" applyAlignment="1" applyProtection="1">
      <alignment horizontal="right" vertical="center" wrapText="1"/>
    </xf>
    <xf numFmtId="0" fontId="14" fillId="0" borderId="19" xfId="0" applyFont="1" applyBorder="1" applyAlignment="1" applyProtection="1">
      <alignment horizontal="center" vertical="center" wrapText="1"/>
    </xf>
    <xf numFmtId="38" fontId="9" fillId="0" borderId="19" xfId="1" applyFont="1" applyBorder="1" applyAlignment="1" applyProtection="1">
      <alignment vertical="center" wrapText="1"/>
    </xf>
    <xf numFmtId="3" fontId="9" fillId="0" borderId="20" xfId="0" applyNumberFormat="1" applyFont="1" applyBorder="1" applyAlignment="1" applyProtection="1">
      <alignment vertical="center" wrapText="1"/>
    </xf>
    <xf numFmtId="0" fontId="14" fillId="0" borderId="20" xfId="0" applyFont="1" applyBorder="1" applyAlignment="1" applyProtection="1">
      <alignment horizontal="right" vertical="center" wrapText="1"/>
    </xf>
    <xf numFmtId="0" fontId="12" fillId="0" borderId="11" xfId="0" applyFont="1" applyBorder="1" applyAlignment="1" applyProtection="1">
      <alignment horizontal="center" vertical="center" wrapText="1"/>
    </xf>
    <xf numFmtId="38" fontId="12" fillId="0" borderId="10" xfId="1"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justify" vertical="center" wrapText="1"/>
    </xf>
    <xf numFmtId="38" fontId="12" fillId="0" borderId="11" xfId="1" applyFont="1" applyBorder="1" applyAlignment="1" applyProtection="1">
      <alignment horizontal="right" vertical="center" wrapText="1"/>
    </xf>
    <xf numFmtId="0" fontId="12" fillId="0" borderId="11" xfId="0" applyFont="1" applyBorder="1" applyAlignment="1" applyProtection="1">
      <alignment horizontal="right" vertical="center" wrapText="1"/>
    </xf>
    <xf numFmtId="38" fontId="3" fillId="0" borderId="10" xfId="1" applyFont="1" applyBorder="1" applyAlignment="1" applyProtection="1">
      <alignment vertical="center" wrapText="1"/>
    </xf>
    <xf numFmtId="0" fontId="3" fillId="0" borderId="12" xfId="0" applyFont="1" applyBorder="1" applyAlignment="1" applyProtection="1">
      <alignment vertical="center" wrapText="1"/>
    </xf>
    <xf numFmtId="0" fontId="12" fillId="0" borderId="12" xfId="0" applyFont="1" applyBorder="1" applyAlignment="1" applyProtection="1">
      <alignment horizontal="right" vertical="center" wrapText="1"/>
    </xf>
    <xf numFmtId="0" fontId="12" fillId="0" borderId="19" xfId="0" applyFont="1" applyBorder="1" applyAlignment="1" applyProtection="1">
      <alignment horizontal="center" vertical="center" wrapText="1"/>
    </xf>
    <xf numFmtId="38" fontId="3" fillId="0" borderId="19" xfId="1" applyFont="1" applyBorder="1" applyAlignment="1" applyProtection="1">
      <alignment vertical="center" wrapText="1"/>
    </xf>
    <xf numFmtId="3" fontId="3" fillId="0" borderId="20" xfId="0" applyNumberFormat="1" applyFont="1" applyBorder="1" applyAlignment="1" applyProtection="1">
      <alignment vertical="center" wrapText="1"/>
    </xf>
    <xf numFmtId="0" fontId="12" fillId="0" borderId="20" xfId="0" applyFont="1" applyBorder="1" applyAlignment="1" applyProtection="1">
      <alignment horizontal="right" vertical="center" wrapText="1"/>
    </xf>
    <xf numFmtId="0" fontId="12" fillId="0" borderId="17" xfId="0" applyFont="1" applyBorder="1" applyAlignment="1" applyProtection="1">
      <alignment horizontal="center" vertical="center" wrapText="1"/>
    </xf>
    <xf numFmtId="38" fontId="3" fillId="0" borderId="17" xfId="1" applyFont="1" applyBorder="1" applyAlignment="1" applyProtection="1">
      <alignment vertical="center" wrapText="1"/>
    </xf>
    <xf numFmtId="3" fontId="3" fillId="0" borderId="18" xfId="0" applyNumberFormat="1" applyFont="1" applyBorder="1" applyAlignment="1" applyProtection="1">
      <alignment vertical="center" wrapText="1"/>
    </xf>
    <xf numFmtId="0" fontId="12" fillId="0" borderId="18" xfId="0" applyFont="1" applyBorder="1" applyAlignment="1" applyProtection="1">
      <alignment horizontal="right" vertical="center" wrapText="1"/>
    </xf>
    <xf numFmtId="0" fontId="0" fillId="3" borderId="0" xfId="0" applyFill="1" applyProtection="1">
      <alignment vertical="center"/>
    </xf>
    <xf numFmtId="0" fontId="18" fillId="3" borderId="0" xfId="0" applyFont="1" applyFill="1" applyProtection="1">
      <alignment vertical="center"/>
    </xf>
    <xf numFmtId="0" fontId="19" fillId="3" borderId="0" xfId="0" applyFont="1" applyFill="1" applyProtection="1">
      <alignment vertical="center"/>
    </xf>
    <xf numFmtId="0" fontId="1" fillId="3" borderId="0" xfId="0" applyFont="1" applyFill="1" applyProtection="1">
      <alignment vertical="center"/>
    </xf>
    <xf numFmtId="0" fontId="18" fillId="3" borderId="0" xfId="0" applyFont="1" applyFill="1" applyBorder="1" applyAlignment="1" applyProtection="1">
      <alignment vertical="center"/>
    </xf>
    <xf numFmtId="0" fontId="1" fillId="3" borderId="29" xfId="6" applyFont="1" applyFill="1" applyBorder="1" applyAlignment="1" applyProtection="1">
      <alignment horizontal="center" vertical="center"/>
    </xf>
    <xf numFmtId="0" fontId="1" fillId="3" borderId="30" xfId="6" applyFont="1" applyFill="1" applyBorder="1" applyAlignment="1" applyProtection="1">
      <alignment horizontal="center" vertical="center"/>
    </xf>
    <xf numFmtId="0" fontId="0" fillId="3" borderId="31" xfId="6" applyFont="1" applyFill="1" applyBorder="1" applyAlignment="1" applyProtection="1">
      <alignment horizontal="center" vertical="center"/>
    </xf>
    <xf numFmtId="0" fontId="1" fillId="3" borderId="32" xfId="6" applyFont="1" applyFill="1" applyBorder="1" applyAlignment="1" applyProtection="1">
      <alignment horizontal="center" vertical="center"/>
    </xf>
    <xf numFmtId="0" fontId="21" fillId="3" borderId="0" xfId="6" applyFont="1" applyFill="1" applyProtection="1">
      <alignment vertical="center"/>
    </xf>
    <xf numFmtId="0" fontId="22" fillId="3" borderId="0" xfId="0" applyFont="1" applyFill="1" applyProtection="1">
      <alignment vertical="center"/>
    </xf>
    <xf numFmtId="0" fontId="0" fillId="4" borderId="0" xfId="0" applyFill="1" applyBorder="1" applyProtection="1">
      <alignment vertical="center"/>
    </xf>
    <xf numFmtId="0" fontId="0" fillId="0" borderId="0" xfId="0" applyFill="1" applyBorder="1" applyProtection="1">
      <alignment vertical="center"/>
    </xf>
    <xf numFmtId="0" fontId="0" fillId="5" borderId="0" xfId="0" applyFill="1" applyProtection="1">
      <alignment vertical="center"/>
    </xf>
    <xf numFmtId="0" fontId="23" fillId="0" borderId="0" xfId="0" applyFont="1" applyFill="1">
      <alignment vertical="center"/>
    </xf>
    <xf numFmtId="0" fontId="24" fillId="0" borderId="0" xfId="0" applyFont="1" applyFill="1" applyAlignment="1">
      <alignment horizontal="right"/>
    </xf>
    <xf numFmtId="0" fontId="3"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58" fontId="23" fillId="0" borderId="0" xfId="0" applyNumberFormat="1" applyFont="1" applyFill="1" applyAlignment="1">
      <alignment vertical="center" wrapText="1"/>
    </xf>
    <xf numFmtId="0" fontId="23" fillId="0" borderId="0" xfId="0" applyFont="1" applyFill="1" applyAlignment="1">
      <alignment horizontal="distributed" vertical="center"/>
    </xf>
    <xf numFmtId="0" fontId="23" fillId="0" borderId="0" xfId="0" applyFont="1" applyFill="1" applyAlignment="1">
      <alignment vertical="center" shrinkToFit="1"/>
    </xf>
    <xf numFmtId="0" fontId="23" fillId="0" borderId="0" xfId="0" applyFont="1" applyFill="1" applyAlignment="1">
      <alignment horizontal="left" vertical="center" shrinkToFit="1"/>
    </xf>
    <xf numFmtId="0" fontId="4" fillId="0" borderId="0" xfId="0" applyFont="1" applyFill="1" applyAlignment="1">
      <alignment horizontal="left" vertical="center"/>
    </xf>
    <xf numFmtId="179" fontId="23" fillId="0" borderId="0" xfId="0" applyNumberFormat="1" applyFont="1" applyFill="1" applyAlignment="1"/>
    <xf numFmtId="3" fontId="23" fillId="0" borderId="0" xfId="0" applyNumberFormat="1" applyFont="1" applyFill="1" applyAlignment="1">
      <alignment vertical="center"/>
    </xf>
    <xf numFmtId="0" fontId="25" fillId="0" borderId="0" xfId="0" applyFont="1" applyFill="1">
      <alignment vertical="center"/>
    </xf>
    <xf numFmtId="0" fontId="23" fillId="0" borderId="0" xfId="0" applyFont="1" applyFill="1" applyAlignment="1">
      <alignment wrapText="1"/>
    </xf>
    <xf numFmtId="177" fontId="23" fillId="0" borderId="0" xfId="0" applyNumberFormat="1" applyFont="1" applyFill="1" applyAlignment="1"/>
    <xf numFmtId="0" fontId="23" fillId="0" borderId="0" xfId="0" applyFont="1" applyFill="1" applyAlignment="1">
      <alignment horizontal="left" vertical="center"/>
    </xf>
    <xf numFmtId="0" fontId="27" fillId="4" borderId="0" xfId="0" applyFont="1" applyFill="1" applyProtection="1">
      <alignment vertical="center"/>
    </xf>
    <xf numFmtId="0" fontId="3" fillId="4" borderId="0" xfId="0" applyFont="1" applyFill="1" applyProtection="1">
      <alignment vertical="center"/>
    </xf>
    <xf numFmtId="0" fontId="3" fillId="4" borderId="0" xfId="0" applyFont="1" applyFill="1" applyAlignment="1" applyProtection="1">
      <alignment horizontal="right" vertical="center" shrinkToFit="1"/>
    </xf>
    <xf numFmtId="0" fontId="23" fillId="4" borderId="0" xfId="0" applyFont="1" applyFill="1" applyProtection="1">
      <alignment vertical="center"/>
    </xf>
    <xf numFmtId="0" fontId="23" fillId="4" borderId="33" xfId="0" applyFont="1" applyFill="1" applyBorder="1" applyAlignment="1" applyProtection="1">
      <alignment horizontal="center" vertical="center"/>
    </xf>
    <xf numFmtId="0" fontId="23" fillId="4" borderId="36" xfId="0" applyFont="1" applyFill="1" applyBorder="1" applyAlignment="1" applyProtection="1">
      <alignment horizontal="center" vertical="center"/>
    </xf>
    <xf numFmtId="0" fontId="29" fillId="4" borderId="0" xfId="0" applyFont="1" applyFill="1" applyProtection="1">
      <alignment vertical="center"/>
    </xf>
    <xf numFmtId="0" fontId="23" fillId="0" borderId="0" xfId="0" applyFont="1">
      <alignment vertical="center"/>
    </xf>
    <xf numFmtId="0" fontId="24" fillId="0" borderId="0" xfId="0" applyFont="1" applyAlignment="1">
      <alignment horizontal="right"/>
    </xf>
    <xf numFmtId="0" fontId="3" fillId="0" borderId="0" xfId="0" applyFont="1">
      <alignment vertical="center"/>
    </xf>
    <xf numFmtId="0" fontId="1" fillId="0" borderId="0" xfId="0" applyFont="1">
      <alignment vertical="center"/>
    </xf>
    <xf numFmtId="0" fontId="1" fillId="0" borderId="0" xfId="0" applyFont="1" applyAlignment="1">
      <alignment vertical="center"/>
    </xf>
    <xf numFmtId="0" fontId="8" fillId="0" borderId="0" xfId="0" applyFont="1" applyAlignment="1">
      <alignment horizontal="center"/>
    </xf>
    <xf numFmtId="0" fontId="23" fillId="0" borderId="0" xfId="0" applyFont="1" applyAlignment="1">
      <alignment vertical="center" shrinkToFit="1"/>
    </xf>
    <xf numFmtId="0" fontId="23" fillId="0" borderId="0" xfId="0" applyFont="1" applyAlignment="1">
      <alignment horizontal="left" vertical="center" shrinkToFit="1"/>
    </xf>
    <xf numFmtId="0" fontId="4" fillId="0" borderId="0" xfId="0" applyFont="1" applyAlignment="1">
      <alignment horizontal="left" vertical="center"/>
    </xf>
    <xf numFmtId="0" fontId="23" fillId="0" borderId="0" xfId="0" applyFont="1" applyAlignment="1">
      <alignment wrapText="1"/>
    </xf>
    <xf numFmtId="0" fontId="25" fillId="0" borderId="0" xfId="0" applyFont="1">
      <alignment vertical="center"/>
    </xf>
    <xf numFmtId="0" fontId="26" fillId="0" borderId="0" xfId="0" applyFont="1" applyAlignment="1">
      <alignment wrapText="1"/>
    </xf>
    <xf numFmtId="177" fontId="23" fillId="0" borderId="0" xfId="0" applyNumberFormat="1" applyFont="1" applyAlignment="1"/>
    <xf numFmtId="0" fontId="23" fillId="0" borderId="0" xfId="0" applyFont="1" applyAlignment="1">
      <alignment horizontal="left" vertical="center"/>
    </xf>
    <xf numFmtId="177" fontId="23" fillId="0" borderId="0" xfId="0" applyNumberFormat="1" applyFont="1" applyAlignment="1">
      <alignment horizontal="left" vertical="center"/>
    </xf>
    <xf numFmtId="0" fontId="27" fillId="0" borderId="0" xfId="0" applyFont="1" applyFill="1" applyProtection="1">
      <alignment vertical="center"/>
    </xf>
    <xf numFmtId="0" fontId="3" fillId="0" borderId="0" xfId="0" applyFont="1" applyFill="1" applyProtection="1">
      <alignment vertical="center"/>
    </xf>
    <xf numFmtId="0" fontId="3" fillId="0" borderId="0" xfId="0" applyFont="1" applyFill="1" applyAlignment="1" applyProtection="1">
      <alignment horizontal="right" vertical="center" shrinkToFit="1"/>
    </xf>
    <xf numFmtId="0" fontId="23" fillId="0" borderId="0" xfId="0" applyFont="1" applyFill="1" applyProtection="1">
      <alignment vertical="center"/>
    </xf>
    <xf numFmtId="0" fontId="23" fillId="0" borderId="33"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9" fillId="0" borderId="0" xfId="0" applyFont="1" applyFill="1" applyProtection="1">
      <alignment vertical="center"/>
    </xf>
    <xf numFmtId="0" fontId="0" fillId="3" borderId="24" xfId="0" applyFill="1" applyBorder="1" applyAlignment="1" applyProtection="1">
      <alignment horizontal="distributed" vertical="center" indent="1"/>
    </xf>
    <xf numFmtId="0" fontId="0" fillId="3" borderId="25" xfId="0" applyFill="1" applyBorder="1" applyAlignment="1" applyProtection="1">
      <alignment horizontal="distributed" vertical="center" indent="1"/>
    </xf>
    <xf numFmtId="0" fontId="0" fillId="3" borderId="29" xfId="0" applyFont="1" applyFill="1" applyBorder="1" applyProtection="1">
      <alignment vertical="center"/>
    </xf>
    <xf numFmtId="0" fontId="0" fillId="3" borderId="31" xfId="0" applyFill="1" applyBorder="1" applyAlignment="1" applyProtection="1">
      <alignment horizontal="distributed" vertical="center" indent="1"/>
    </xf>
    <xf numFmtId="0" fontId="0" fillId="3" borderId="30" xfId="0" applyFill="1" applyBorder="1" applyAlignment="1" applyProtection="1">
      <alignment horizontal="distributed" vertical="center" indent="1"/>
    </xf>
    <xf numFmtId="0" fontId="0" fillId="3" borderId="49" xfId="0" applyFill="1" applyBorder="1" applyAlignment="1" applyProtection="1">
      <alignment horizontal="distributed" vertical="center" indent="1"/>
    </xf>
    <xf numFmtId="38" fontId="12" fillId="6" borderId="13" xfId="1" applyFont="1" applyFill="1" applyBorder="1" applyAlignment="1" applyProtection="1">
      <alignment vertical="center" wrapText="1"/>
      <protection locked="0"/>
    </xf>
    <xf numFmtId="0" fontId="12" fillId="6" borderId="13" xfId="0" applyFont="1" applyFill="1" applyBorder="1" applyAlignment="1" applyProtection="1">
      <alignment vertical="center" wrapText="1"/>
      <protection locked="0"/>
    </xf>
    <xf numFmtId="38" fontId="14" fillId="7" borderId="13" xfId="1" applyFont="1" applyFill="1" applyBorder="1" applyAlignment="1" applyProtection="1">
      <alignment vertical="center" wrapText="1"/>
      <protection locked="0"/>
    </xf>
    <xf numFmtId="0" fontId="14" fillId="7" borderId="13" xfId="0" applyFont="1" applyFill="1" applyBorder="1" applyAlignment="1" applyProtection="1">
      <alignment vertical="center" wrapText="1"/>
      <protection locked="0"/>
    </xf>
    <xf numFmtId="0" fontId="0" fillId="3" borderId="25" xfId="6" applyFont="1" applyFill="1" applyBorder="1" applyAlignment="1" applyProtection="1">
      <alignment horizontal="center" vertical="center"/>
    </xf>
    <xf numFmtId="0" fontId="5" fillId="0" borderId="0" xfId="0" applyFont="1">
      <alignment vertical="center"/>
    </xf>
    <xf numFmtId="0" fontId="5" fillId="0" borderId="0" xfId="0" applyFont="1" applyAlignment="1">
      <alignment horizontal="center"/>
    </xf>
    <xf numFmtId="0" fontId="30" fillId="0" borderId="0" xfId="0" applyFont="1">
      <alignment vertical="center"/>
    </xf>
    <xf numFmtId="0" fontId="23" fillId="0" borderId="0" xfId="0" applyFont="1" applyFill="1" applyAlignment="1" applyProtection="1">
      <alignment vertical="center"/>
    </xf>
    <xf numFmtId="0" fontId="23" fillId="0" borderId="0" xfId="0" applyFont="1" applyAlignment="1"/>
    <xf numFmtId="0" fontId="8" fillId="0" borderId="0" xfId="0" applyFont="1" applyAlignment="1">
      <alignment horizontal="center" vertical="center"/>
    </xf>
    <xf numFmtId="0" fontId="12" fillId="0" borderId="0" xfId="0" applyFont="1" applyAlignment="1">
      <alignment horizontal="left" vertical="center"/>
    </xf>
    <xf numFmtId="0" fontId="13" fillId="0" borderId="14" xfId="0" applyFont="1" applyBorder="1" applyAlignment="1">
      <alignment horizontal="center" vertical="center" wrapText="1"/>
    </xf>
    <xf numFmtId="0" fontId="23" fillId="0" borderId="0" xfId="0" applyFont="1" applyFill="1" applyAlignment="1"/>
    <xf numFmtId="0" fontId="23" fillId="0" borderId="0" xfId="0" applyFont="1" applyFill="1" applyAlignment="1">
      <alignment horizontal="center"/>
    </xf>
    <xf numFmtId="0" fontId="8" fillId="0" borderId="0" xfId="0" applyFont="1" applyFill="1" applyAlignment="1">
      <alignment horizontal="center" vertical="center"/>
    </xf>
    <xf numFmtId="177" fontId="0" fillId="6" borderId="25" xfId="0" quotePrefix="1" applyNumberFormat="1" applyFill="1" applyBorder="1" applyAlignment="1" applyProtection="1">
      <alignment horizontal="left" vertical="center"/>
      <protection locked="0"/>
    </xf>
    <xf numFmtId="177" fontId="0" fillId="7" borderId="30" xfId="0" applyNumberFormat="1" applyFill="1" applyBorder="1" applyAlignment="1" applyProtection="1">
      <alignment horizontal="left" vertical="center"/>
      <protection locked="0"/>
    </xf>
    <xf numFmtId="0" fontId="0" fillId="6" borderId="24" xfId="0" applyFill="1" applyBorder="1" applyAlignment="1" applyProtection="1">
      <alignment horizontal="left" vertical="center" wrapText="1" shrinkToFit="1"/>
      <protection locked="0"/>
    </xf>
    <xf numFmtId="0" fontId="0" fillId="6" borderId="30" xfId="0" applyFill="1" applyBorder="1" applyAlignment="1" applyProtection="1">
      <alignment horizontal="left" vertical="center"/>
      <protection locked="0"/>
    </xf>
    <xf numFmtId="177" fontId="0" fillId="6" borderId="30" xfId="0" quotePrefix="1" applyNumberFormat="1" applyFill="1" applyBorder="1" applyAlignment="1" applyProtection="1">
      <alignment horizontal="left" vertical="center"/>
      <protection locked="0"/>
    </xf>
    <xf numFmtId="177" fontId="0" fillId="7" borderId="30" xfId="0" quotePrefix="1" applyNumberFormat="1" applyFill="1" applyBorder="1" applyAlignment="1" applyProtection="1">
      <alignment horizontal="left" vertical="center"/>
      <protection locked="0"/>
    </xf>
    <xf numFmtId="0" fontId="20" fillId="6" borderId="32" xfId="5" applyFill="1" applyBorder="1" applyAlignment="1" applyProtection="1">
      <alignment horizontal="left" vertical="center"/>
      <protection locked="0"/>
    </xf>
    <xf numFmtId="0" fontId="0" fillId="6" borderId="29" xfId="0" applyFont="1" applyFill="1" applyBorder="1" applyAlignment="1" applyProtection="1">
      <alignment horizontal="center" vertical="center"/>
      <protection locked="0"/>
    </xf>
    <xf numFmtId="0" fontId="0" fillId="6" borderId="25" xfId="0" applyFont="1" applyFill="1" applyBorder="1" applyAlignment="1" applyProtection="1">
      <alignment horizontal="center" vertical="center"/>
      <protection locked="0"/>
    </xf>
    <xf numFmtId="0" fontId="1" fillId="0" borderId="0" xfId="0" applyFont="1" applyAlignment="1">
      <alignment horizontal="left" vertical="center"/>
    </xf>
    <xf numFmtId="181" fontId="0" fillId="3" borderId="29" xfId="0" applyNumberFormat="1" applyFont="1" applyFill="1" applyBorder="1" applyAlignment="1" applyProtection="1">
      <alignment horizontal="left" vertical="center"/>
    </xf>
    <xf numFmtId="49" fontId="0" fillId="7" borderId="30" xfId="0" quotePrefix="1" applyNumberFormat="1" applyFill="1" applyBorder="1" applyAlignment="1" applyProtection="1">
      <alignment horizontal="left" vertical="center"/>
      <protection locked="0"/>
    </xf>
    <xf numFmtId="0" fontId="3" fillId="2" borderId="0" xfId="0" applyFont="1" applyFill="1" applyBorder="1" applyAlignment="1">
      <alignment vertical="center"/>
    </xf>
    <xf numFmtId="0" fontId="7" fillId="2" borderId="0" xfId="0" applyFont="1" applyFill="1" applyBorder="1" applyAlignment="1">
      <alignment horizontal="right" vertical="center"/>
    </xf>
    <xf numFmtId="14" fontId="0" fillId="0" borderId="0" xfId="0" applyNumberFormat="1" applyFont="1" applyAlignment="1">
      <alignment horizontal="left" vertical="center"/>
    </xf>
    <xf numFmtId="0" fontId="0" fillId="0" borderId="0" xfId="0" applyAlignment="1">
      <alignment horizontal="left" vertical="center"/>
    </xf>
    <xf numFmtId="0" fontId="0" fillId="9" borderId="10" xfId="0" applyFill="1" applyBorder="1" applyAlignment="1">
      <alignment horizontal="center" vertical="center" wrapText="1"/>
    </xf>
    <xf numFmtId="0" fontId="0" fillId="0" borderId="0" xfId="0" applyAlignment="1">
      <alignment vertical="center" wrapText="1"/>
    </xf>
    <xf numFmtId="0" fontId="0" fillId="9" borderId="10" xfId="0" applyFill="1" applyBorder="1" applyAlignment="1">
      <alignment vertical="center" wrapText="1"/>
    </xf>
    <xf numFmtId="0" fontId="0" fillId="0" borderId="10" xfId="0" applyBorder="1" applyAlignment="1">
      <alignment vertical="center" wrapText="1"/>
    </xf>
    <xf numFmtId="14" fontId="0" fillId="8" borderId="15" xfId="0" applyNumberFormat="1" applyFill="1" applyBorder="1" applyAlignment="1">
      <alignment horizontal="center" vertical="center" wrapText="1"/>
    </xf>
    <xf numFmtId="14" fontId="0" fillId="0" borderId="14" xfId="0" applyNumberFormat="1" applyBorder="1" applyAlignment="1">
      <alignment horizontal="center" vertical="center" wrapText="1"/>
    </xf>
    <xf numFmtId="14" fontId="0" fillId="8" borderId="16" xfId="0" applyNumberForma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alignment horizontal="center" vertical="center" wrapText="1"/>
    </xf>
    <xf numFmtId="0" fontId="0" fillId="0" borderId="0" xfId="0" applyAlignment="1">
      <alignment horizontal="center" vertical="center" wrapText="1"/>
    </xf>
    <xf numFmtId="0" fontId="15" fillId="0" borderId="0" xfId="0" applyFont="1" applyAlignment="1" applyProtection="1"/>
    <xf numFmtId="0" fontId="0" fillId="0" borderId="0" xfId="0" applyFont="1" applyAlignment="1" applyProtection="1"/>
    <xf numFmtId="0" fontId="12" fillId="0" borderId="0" xfId="0" applyFont="1" applyAlignment="1" applyProtection="1">
      <alignment horizontal="justify" vertical="center"/>
    </xf>
    <xf numFmtId="38" fontId="0" fillId="0" borderId="0" xfId="1" applyFont="1" applyAlignment="1" applyProtection="1"/>
    <xf numFmtId="0" fontId="15" fillId="0" borderId="0" xfId="0" applyFont="1" applyAlignment="1" applyProtection="1">
      <alignment vertical="center"/>
    </xf>
    <xf numFmtId="0" fontId="0" fillId="0" borderId="0" xfId="0" applyFont="1" applyAlignment="1" applyProtection="1">
      <alignment vertical="center"/>
    </xf>
    <xf numFmtId="0" fontId="12" fillId="0" borderId="11" xfId="0" applyFont="1" applyBorder="1" applyAlignment="1" applyProtection="1">
      <alignment vertical="center" wrapText="1"/>
    </xf>
    <xf numFmtId="0" fontId="12" fillId="6" borderId="13" xfId="0" applyFont="1" applyFill="1" applyBorder="1" applyAlignment="1" applyProtection="1">
      <alignment horizontal="justify" vertical="center" wrapText="1"/>
      <protection locked="0"/>
    </xf>
    <xf numFmtId="0" fontId="0" fillId="0" borderId="0" xfId="0" applyAlignment="1" applyProtection="1"/>
    <xf numFmtId="0" fontId="13" fillId="0" borderId="0" xfId="0" applyFont="1" applyAlignment="1" applyProtection="1">
      <alignment horizontal="justify" vertical="center"/>
    </xf>
    <xf numFmtId="0" fontId="0" fillId="0" borderId="0" xfId="0" applyAlignment="1" applyProtection="1">
      <alignment vertical="center"/>
    </xf>
    <xf numFmtId="0" fontId="14" fillId="0" borderId="11" xfId="0" applyFont="1" applyBorder="1" applyAlignment="1" applyProtection="1">
      <alignment vertical="center" wrapText="1"/>
    </xf>
    <xf numFmtId="0" fontId="14" fillId="7" borderId="13" xfId="0" applyFont="1" applyFill="1" applyBorder="1" applyAlignment="1" applyProtection="1">
      <alignment horizontal="justify" vertical="center" wrapText="1"/>
      <protection locked="0"/>
    </xf>
    <xf numFmtId="0" fontId="13" fillId="6"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protection locked="0"/>
    </xf>
    <xf numFmtId="177" fontId="13" fillId="6" borderId="15" xfId="0" applyNumberFormat="1" applyFont="1" applyFill="1" applyBorder="1" applyAlignment="1" applyProtection="1">
      <alignment horizontal="center" vertical="center" wrapText="1"/>
      <protection locked="0"/>
    </xf>
    <xf numFmtId="176" fontId="13" fillId="6" borderId="10" xfId="0" applyNumberFormat="1"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protection locked="0"/>
    </xf>
    <xf numFmtId="177" fontId="13" fillId="7" borderId="15" xfId="0" applyNumberFormat="1" applyFont="1" applyFill="1" applyBorder="1" applyAlignment="1" applyProtection="1">
      <alignment horizontal="center" vertical="center" wrapText="1"/>
      <protection locked="0"/>
    </xf>
    <xf numFmtId="176" fontId="13" fillId="7" borderId="10" xfId="0" applyNumberFormat="1" applyFont="1" applyFill="1" applyBorder="1" applyAlignment="1" applyProtection="1">
      <alignment horizontal="center" vertical="center" wrapText="1"/>
      <protection locked="0"/>
    </xf>
    <xf numFmtId="0" fontId="3" fillId="2" borderId="0" xfId="0" applyFont="1" applyFill="1" applyProtection="1">
      <alignment vertical="center"/>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vertical="center"/>
    </xf>
    <xf numFmtId="0" fontId="7" fillId="2" borderId="0" xfId="0" applyFont="1" applyFill="1" applyBorder="1" applyAlignment="1" applyProtection="1">
      <alignment horizontal="righ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9" fillId="2" borderId="4" xfId="0" applyFont="1" applyFill="1" applyBorder="1" applyAlignment="1" applyProtection="1">
      <alignment horizontal="right" vertical="center" indent="1"/>
    </xf>
    <xf numFmtId="0" fontId="9" fillId="2" borderId="5" xfId="0" applyFont="1" applyFill="1" applyBorder="1" applyAlignment="1" applyProtection="1">
      <alignment horizontal="right" vertical="center" indent="1"/>
    </xf>
    <xf numFmtId="0" fontId="9" fillId="2" borderId="6" xfId="0" applyFont="1" applyFill="1" applyBorder="1" applyProtection="1">
      <alignment vertical="center"/>
    </xf>
    <xf numFmtId="0" fontId="9" fillId="2" borderId="0" xfId="0" applyFont="1" applyFill="1" applyProtection="1">
      <alignment vertical="center"/>
    </xf>
    <xf numFmtId="0" fontId="3" fillId="2" borderId="7" xfId="0" applyFont="1" applyFill="1" applyBorder="1" applyProtection="1">
      <alignment vertical="center"/>
    </xf>
    <xf numFmtId="0" fontId="3" fillId="2" borderId="1" xfId="0" applyFont="1" applyFill="1" applyBorder="1" applyAlignment="1" applyProtection="1">
      <alignment horizontal="right" vertical="center"/>
    </xf>
    <xf numFmtId="0" fontId="3" fillId="2" borderId="2" xfId="0" applyFont="1" applyFill="1" applyBorder="1" applyAlignment="1" applyProtection="1">
      <alignment horizontal="right" vertical="center"/>
    </xf>
    <xf numFmtId="0" fontId="3" fillId="2" borderId="3" xfId="0" applyFont="1" applyFill="1" applyBorder="1" applyAlignment="1" applyProtection="1">
      <alignment horizontal="right" vertical="center"/>
    </xf>
    <xf numFmtId="0" fontId="3" fillId="2" borderId="9" xfId="0" applyFont="1" applyFill="1" applyBorder="1" applyAlignment="1" applyProtection="1">
      <alignment horizontal="center" vertical="center"/>
    </xf>
    <xf numFmtId="38" fontId="3" fillId="2" borderId="4" xfId="1" applyFont="1" applyFill="1" applyBorder="1" applyAlignment="1" applyProtection="1">
      <alignment horizontal="right" vertical="center" indent="1"/>
    </xf>
    <xf numFmtId="38" fontId="3" fillId="2" borderId="5" xfId="1" applyFont="1" applyFill="1" applyBorder="1" applyAlignment="1" applyProtection="1">
      <alignment horizontal="right" vertical="center" indent="1"/>
    </xf>
    <xf numFmtId="0" fontId="9" fillId="2" borderId="6" xfId="0" applyFont="1" applyFill="1" applyBorder="1" applyAlignment="1" applyProtection="1">
      <alignment horizontal="center" vertical="center" wrapText="1"/>
    </xf>
    <xf numFmtId="0" fontId="0" fillId="6" borderId="30" xfId="0" applyFont="1" applyFill="1" applyBorder="1" applyAlignment="1" applyProtection="1">
      <alignment horizontal="center" vertical="center"/>
      <protection locked="0"/>
    </xf>
    <xf numFmtId="49" fontId="0" fillId="6" borderId="30" xfId="0" applyNumberFormat="1" applyFont="1" applyFill="1" applyBorder="1" applyAlignment="1" applyProtection="1">
      <alignment horizontal="center" vertical="center"/>
      <protection locked="0"/>
    </xf>
    <xf numFmtId="0" fontId="0" fillId="6" borderId="50" xfId="0" applyFont="1" applyFill="1" applyBorder="1" applyAlignment="1" applyProtection="1">
      <alignment horizontal="center" vertical="center"/>
      <protection locked="0"/>
    </xf>
    <xf numFmtId="0" fontId="0" fillId="6" borderId="51" xfId="0" applyFont="1" applyFill="1" applyBorder="1" applyAlignment="1" applyProtection="1">
      <alignment horizontal="center" vertical="center"/>
      <protection locked="0"/>
    </xf>
    <xf numFmtId="179" fontId="23" fillId="0" borderId="0" xfId="0" applyNumberFormat="1" applyFont="1" applyAlignment="1">
      <alignment horizontal="left" vertical="center"/>
    </xf>
    <xf numFmtId="0" fontId="23" fillId="0" borderId="0" xfId="0" applyFont="1" applyAlignment="1">
      <alignment horizontal="left" vertical="center" wrapText="1"/>
    </xf>
    <xf numFmtId="0" fontId="3" fillId="0" borderId="0" xfId="0" applyFont="1" applyAlignment="1">
      <alignment horizontal="left" vertical="center"/>
    </xf>
    <xf numFmtId="38" fontId="23" fillId="0" borderId="0" xfId="1" applyNumberFormat="1" applyFont="1" applyAlignment="1">
      <alignment horizontal="left" vertical="center"/>
    </xf>
    <xf numFmtId="0" fontId="25" fillId="0" borderId="0" xfId="0" applyFont="1" applyAlignment="1">
      <alignment horizontal="left" vertical="center"/>
    </xf>
    <xf numFmtId="38" fontId="0" fillId="0" borderId="10" xfId="1" applyFont="1" applyBorder="1" applyAlignment="1">
      <alignment vertical="center" wrapText="1"/>
    </xf>
    <xf numFmtId="0" fontId="14" fillId="0" borderId="0" xfId="8" applyFont="1" applyProtection="1">
      <alignment vertical="center"/>
    </xf>
    <xf numFmtId="0" fontId="34" fillId="0" borderId="0" xfId="8" applyFont="1" applyAlignment="1" applyProtection="1">
      <alignment vertical="center"/>
    </xf>
    <xf numFmtId="0" fontId="33" fillId="0" borderId="0" xfId="8" applyFont="1" applyAlignment="1" applyProtection="1">
      <alignment vertical="center"/>
    </xf>
    <xf numFmtId="0" fontId="33" fillId="0" borderId="0" xfId="8" applyFont="1" applyAlignment="1" applyProtection="1">
      <alignment horizontal="left" vertical="center"/>
    </xf>
    <xf numFmtId="0" fontId="33" fillId="0" borderId="0" xfId="8" applyFont="1" applyAlignment="1" applyProtection="1">
      <alignment horizontal="left" vertical="top"/>
    </xf>
    <xf numFmtId="0" fontId="14" fillId="0" borderId="0" xfId="8" applyFont="1" applyAlignment="1" applyProtection="1">
      <alignment horizontal="left" vertical="center"/>
    </xf>
    <xf numFmtId="0" fontId="33" fillId="0" borderId="0" xfId="8" applyFont="1" applyProtection="1">
      <alignment vertical="center"/>
    </xf>
    <xf numFmtId="0" fontId="33" fillId="0" borderId="0" xfId="8" applyFont="1" applyAlignment="1" applyProtection="1">
      <alignment horizontal="left" vertical="top" wrapText="1"/>
    </xf>
    <xf numFmtId="0" fontId="9" fillId="0" borderId="0" xfId="8" applyFont="1" applyProtection="1">
      <alignment vertical="center"/>
    </xf>
    <xf numFmtId="0" fontId="33" fillId="0" borderId="0" xfId="8" applyFont="1" applyAlignment="1" applyProtection="1">
      <alignment horizontal="left" vertical="center" indent="1"/>
    </xf>
    <xf numFmtId="0" fontId="14" fillId="0" borderId="0" xfId="8" applyFont="1" applyAlignment="1" applyProtection="1">
      <alignment horizontal="justify" vertical="center"/>
    </xf>
    <xf numFmtId="0" fontId="9" fillId="0" borderId="0" xfId="0" applyFont="1" applyAlignment="1" applyProtection="1">
      <alignment horizontal="left" vertical="center"/>
    </xf>
    <xf numFmtId="0" fontId="3" fillId="0" borderId="0" xfId="9" applyFont="1" applyAlignment="1">
      <alignment vertical="center"/>
    </xf>
    <xf numFmtId="0" fontId="23" fillId="0" borderId="0" xfId="9" applyFont="1" applyAlignment="1">
      <alignment vertical="center"/>
    </xf>
    <xf numFmtId="0" fontId="37" fillId="0" borderId="0" xfId="9" applyFont="1" applyAlignment="1">
      <alignment vertical="center"/>
    </xf>
    <xf numFmtId="0" fontId="3" fillId="0" borderId="0" xfId="9" applyFont="1" applyAlignment="1">
      <alignment horizontal="distributed" vertical="distributed"/>
    </xf>
    <xf numFmtId="38" fontId="3" fillId="0" borderId="0" xfId="9" applyNumberFormat="1" applyFont="1" applyAlignment="1">
      <alignment horizontal="right" vertical="center"/>
    </xf>
    <xf numFmtId="0" fontId="3" fillId="0" borderId="0" xfId="9" applyFont="1" applyAlignment="1">
      <alignment horizontal="left" vertical="center"/>
    </xf>
    <xf numFmtId="177" fontId="3" fillId="0" borderId="0" xfId="9" applyNumberFormat="1" applyFont="1" applyAlignment="1">
      <alignment vertical="center"/>
    </xf>
    <xf numFmtId="49" fontId="3" fillId="0" borderId="0" xfId="9" applyNumberFormat="1" applyFont="1" applyAlignment="1">
      <alignment vertical="center"/>
    </xf>
    <xf numFmtId="0" fontId="3" fillId="0" borderId="0" xfId="9" applyFont="1" applyAlignment="1">
      <alignment horizontal="distributed" vertical="center"/>
    </xf>
    <xf numFmtId="0" fontId="3" fillId="0" borderId="0" xfId="9" applyFont="1" applyAlignment="1">
      <alignment vertical="center" shrinkToFit="1"/>
    </xf>
    <xf numFmtId="0" fontId="3" fillId="0" borderId="0" xfId="9" applyFont="1" applyAlignment="1">
      <alignment horizontal="center" vertical="center" shrinkToFit="1"/>
    </xf>
    <xf numFmtId="0" fontId="3" fillId="0" borderId="0" xfId="11" applyFont="1" applyAlignment="1">
      <alignment vertical="center"/>
    </xf>
    <xf numFmtId="38" fontId="23" fillId="0" borderId="0" xfId="10" applyFont="1" applyFill="1" applyBorder="1" applyAlignment="1" applyProtection="1"/>
    <xf numFmtId="38" fontId="23" fillId="0" borderId="0" xfId="12" applyNumberFormat="1" applyFont="1" applyFill="1" applyBorder="1" applyAlignment="1" applyProtection="1"/>
    <xf numFmtId="38" fontId="23" fillId="0" borderId="0" xfId="10" applyFont="1" applyFill="1" applyBorder="1" applyAlignment="1" applyProtection="1">
      <alignment horizontal="right"/>
    </xf>
    <xf numFmtId="38" fontId="40" fillId="0" borderId="0" xfId="10" applyFont="1" applyFill="1" applyBorder="1" applyAlignment="1" applyProtection="1">
      <alignment horizontal="right"/>
    </xf>
    <xf numFmtId="185" fontId="40" fillId="0" borderId="0" xfId="10" applyNumberFormat="1" applyFont="1" applyFill="1" applyBorder="1" applyAlignment="1" applyProtection="1">
      <alignment horizontal="left"/>
    </xf>
    <xf numFmtId="38" fontId="40" fillId="0" borderId="0" xfId="10" applyFont="1" applyFill="1" applyBorder="1" applyAlignment="1" applyProtection="1"/>
    <xf numFmtId="38" fontId="23" fillId="0" borderId="0" xfId="10" applyFont="1" applyFill="1" applyAlignment="1" applyProtection="1"/>
    <xf numFmtId="38" fontId="23" fillId="0" borderId="0" xfId="10" applyFont="1" applyFill="1" applyAlignment="1" applyProtection="1">
      <alignment vertical="center"/>
    </xf>
    <xf numFmtId="38" fontId="23" fillId="0" borderId="0" xfId="10" applyFont="1" applyFill="1" applyBorder="1" applyAlignment="1" applyProtection="1">
      <alignment vertical="center"/>
    </xf>
    <xf numFmtId="186" fontId="41" fillId="0" borderId="0" xfId="7" applyNumberFormat="1" applyFont="1" applyFill="1" applyBorder="1" applyAlignment="1" applyProtection="1"/>
    <xf numFmtId="177" fontId="23" fillId="0" borderId="0" xfId="10" applyNumberFormat="1" applyFont="1" applyFill="1" applyBorder="1" applyAlignment="1" applyProtection="1"/>
    <xf numFmtId="38" fontId="23" fillId="0" borderId="0" xfId="10" applyFont="1" applyFill="1" applyBorder="1" applyAlignment="1" applyProtection="1">
      <alignment horizontal="center" vertical="center"/>
    </xf>
    <xf numFmtId="38" fontId="40" fillId="0" borderId="0" xfId="10" applyFont="1" applyFill="1" applyBorder="1" applyAlignment="1" applyProtection="1">
      <alignment vertical="center" wrapText="1"/>
    </xf>
    <xf numFmtId="185" fontId="40" fillId="0" borderId="0" xfId="10" applyNumberFormat="1" applyFont="1" applyFill="1" applyBorder="1" applyAlignment="1" applyProtection="1">
      <alignment vertical="center" wrapText="1"/>
    </xf>
    <xf numFmtId="38" fontId="40" fillId="0" borderId="0" xfId="10" applyFont="1" applyFill="1" applyBorder="1" applyAlignment="1" applyProtection="1">
      <alignment vertical="top" wrapText="1" shrinkToFit="1"/>
    </xf>
    <xf numFmtId="38" fontId="23" fillId="0" borderId="0" xfId="10" applyFont="1" applyFill="1" applyAlignment="1" applyProtection="1">
      <alignment vertical="center" wrapText="1"/>
    </xf>
    <xf numFmtId="0" fontId="40" fillId="0" borderId="0" xfId="10" applyNumberFormat="1" applyFont="1" applyFill="1" applyBorder="1" applyAlignment="1" applyProtection="1">
      <alignment vertical="top" wrapText="1" shrinkToFit="1"/>
    </xf>
    <xf numFmtId="38" fontId="23" fillId="0" borderId="0" xfId="10" applyFont="1" applyFill="1" applyBorder="1" applyAlignment="1" applyProtection="1">
      <alignment horizontal="left"/>
    </xf>
    <xf numFmtId="38" fontId="23" fillId="0" borderId="0" xfId="10" applyFont="1" applyFill="1" applyBorder="1" applyAlignment="1" applyProtection="1">
      <alignment horizontal="distributed"/>
    </xf>
    <xf numFmtId="38" fontId="23" fillId="0" borderId="0" xfId="10" applyFont="1" applyFill="1" applyBorder="1" applyAlignment="1" applyProtection="1">
      <alignment wrapText="1"/>
    </xf>
    <xf numFmtId="38" fontId="23" fillId="0" borderId="0" xfId="10" applyFont="1" applyFill="1" applyAlignment="1" applyProtection="1">
      <alignment horizontal="distributed" vertical="center" indent="1"/>
    </xf>
    <xf numFmtId="0" fontId="23" fillId="0" borderId="0" xfId="10" applyNumberFormat="1" applyFont="1" applyFill="1" applyAlignment="1" applyProtection="1">
      <alignment horizontal="center" vertical="center" shrinkToFit="1"/>
    </xf>
    <xf numFmtId="38" fontId="23" fillId="0" borderId="0" xfId="10" applyFont="1" applyFill="1" applyAlignment="1" applyProtection="1">
      <alignment horizontal="left"/>
    </xf>
    <xf numFmtId="38" fontId="23" fillId="0" borderId="0" xfId="10" applyFont="1" applyFill="1" applyAlignment="1" applyProtection="1">
      <alignment horizontal="right"/>
    </xf>
    <xf numFmtId="38" fontId="23" fillId="0" borderId="0" xfId="10" applyFont="1" applyFill="1" applyAlignment="1" applyProtection="1">
      <alignment horizontal="left" vertical="center"/>
    </xf>
    <xf numFmtId="38" fontId="40" fillId="0" borderId="0" xfId="10" applyFont="1" applyFill="1" applyAlignment="1" applyProtection="1">
      <alignment vertical="top" wrapText="1"/>
    </xf>
    <xf numFmtId="181" fontId="23" fillId="0" borderId="0" xfId="0" applyNumberFormat="1" applyFont="1" applyAlignment="1">
      <alignment vertical="center"/>
    </xf>
    <xf numFmtId="0" fontId="25" fillId="3" borderId="0" xfId="0" applyFont="1" applyFill="1" applyProtection="1">
      <alignment vertical="center"/>
    </xf>
    <xf numFmtId="0" fontId="42" fillId="3" borderId="0" xfId="0" applyFont="1" applyFill="1" applyAlignment="1" applyProtection="1">
      <alignment horizontal="center" vertical="center" wrapText="1"/>
    </xf>
    <xf numFmtId="0" fontId="15" fillId="3" borderId="0" xfId="6" applyFont="1" applyFill="1" applyAlignment="1" applyProtection="1">
      <alignment vertical="center"/>
    </xf>
    <xf numFmtId="0" fontId="0" fillId="3" borderId="0" xfId="0" applyFont="1" applyFill="1" applyProtection="1">
      <alignment vertical="center"/>
    </xf>
    <xf numFmtId="0" fontId="25" fillId="0" borderId="0" xfId="13" applyFont="1" applyFill="1" applyAlignment="1">
      <alignment horizontal="left" vertical="center"/>
    </xf>
    <xf numFmtId="0" fontId="1" fillId="0" borderId="0" xfId="13" applyFill="1" applyAlignment="1">
      <alignment vertical="center"/>
    </xf>
    <xf numFmtId="38" fontId="23" fillId="0" borderId="0" xfId="10" applyFont="1" applyFill="1" applyBorder="1" applyAlignment="1" applyProtection="1">
      <alignment vertical="center" shrinkToFit="1"/>
    </xf>
    <xf numFmtId="177" fontId="0" fillId="10" borderId="30" xfId="0" quotePrefix="1" applyNumberFormat="1" applyFill="1" applyBorder="1" applyAlignment="1" applyProtection="1">
      <alignment horizontal="left" vertical="center"/>
      <protection locked="0"/>
    </xf>
    <xf numFmtId="0" fontId="0" fillId="0" borderId="0" xfId="0" applyFill="1" applyProtection="1">
      <alignment vertical="center"/>
    </xf>
    <xf numFmtId="0" fontId="0" fillId="6" borderId="0" xfId="0" applyFill="1" applyBorder="1" applyProtection="1">
      <alignment vertical="center"/>
    </xf>
    <xf numFmtId="0" fontId="0" fillId="7" borderId="0" xfId="0" applyFill="1" applyBorder="1" applyProtection="1">
      <alignment vertical="center"/>
    </xf>
    <xf numFmtId="0" fontId="0" fillId="10" borderId="0" xfId="0" applyFill="1" applyBorder="1" applyProtection="1">
      <alignment vertical="center"/>
    </xf>
    <xf numFmtId="187" fontId="0" fillId="0" borderId="0" xfId="0" applyNumberFormat="1" applyAlignment="1">
      <alignment vertical="center" wrapText="1"/>
    </xf>
    <xf numFmtId="38" fontId="0" fillId="0" borderId="0" xfId="0" applyNumberFormat="1" applyAlignment="1">
      <alignment vertical="center" wrapText="1"/>
    </xf>
    <xf numFmtId="0" fontId="0" fillId="6" borderId="10" xfId="0" applyFill="1" applyBorder="1" applyAlignment="1">
      <alignment vertical="center" wrapText="1"/>
    </xf>
    <xf numFmtId="187" fontId="0" fillId="0" borderId="10" xfId="0" applyNumberFormat="1" applyBorder="1" applyAlignment="1">
      <alignment vertical="center" wrapText="1"/>
    </xf>
    <xf numFmtId="38" fontId="0" fillId="0" borderId="10" xfId="0" applyNumberFormat="1" applyBorder="1" applyAlignment="1">
      <alignment vertical="center" wrapText="1"/>
    </xf>
    <xf numFmtId="0" fontId="0" fillId="7" borderId="10" xfId="0" applyFill="1" applyBorder="1" applyAlignment="1">
      <alignment vertical="center" wrapText="1"/>
    </xf>
    <xf numFmtId="49" fontId="0" fillId="0" borderId="0" xfId="0" applyNumberFormat="1" applyAlignment="1">
      <alignment vertical="center" wrapText="1"/>
    </xf>
    <xf numFmtId="49" fontId="0" fillId="0" borderId="10" xfId="0" applyNumberFormat="1" applyBorder="1" applyAlignment="1">
      <alignment vertical="center" wrapText="1"/>
    </xf>
    <xf numFmtId="177" fontId="23" fillId="0" borderId="0" xfId="0" applyNumberFormat="1" applyFont="1" applyAlignment="1">
      <alignment horizontal="right" vertical="center"/>
    </xf>
    <xf numFmtId="0" fontId="23" fillId="0" borderId="0" xfId="0" applyFont="1" applyAlignment="1"/>
    <xf numFmtId="0" fontId="8" fillId="0" borderId="0" xfId="0" applyFont="1" applyAlignment="1">
      <alignment horizontal="center" vertical="center"/>
    </xf>
    <xf numFmtId="178" fontId="23" fillId="0" borderId="0" xfId="0" applyNumberFormat="1" applyFont="1" applyAlignment="1">
      <alignment vertical="center" wrapText="1" shrinkToFit="1"/>
    </xf>
    <xf numFmtId="177" fontId="23" fillId="0" borderId="0" xfId="0" applyNumberFormat="1" applyFont="1" applyAlignment="1">
      <alignment horizontal="left"/>
    </xf>
    <xf numFmtId="178" fontId="23" fillId="0" borderId="0" xfId="0" applyNumberFormat="1" applyFont="1" applyAlignment="1">
      <alignment vertical="center" wrapText="1"/>
    </xf>
    <xf numFmtId="0" fontId="23" fillId="0" borderId="0" xfId="0" applyFont="1" applyAlignment="1">
      <alignment horizontal="center"/>
    </xf>
    <xf numFmtId="0" fontId="28" fillId="0" borderId="0" xfId="0" applyFont="1" applyFill="1" applyAlignment="1" applyProtection="1">
      <alignment horizontal="center" vertical="center"/>
    </xf>
    <xf numFmtId="0" fontId="23" fillId="0" borderId="34"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3" fillId="0" borderId="37"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180" fontId="23" fillId="0" borderId="38" xfId="0" applyNumberFormat="1" applyFont="1" applyFill="1" applyBorder="1" applyAlignment="1" applyProtection="1">
      <alignment horizontal="right" vertical="center"/>
    </xf>
    <xf numFmtId="180" fontId="23" fillId="0" borderId="41" xfId="0" applyNumberFormat="1" applyFont="1" applyFill="1" applyBorder="1" applyAlignment="1" applyProtection="1">
      <alignment horizontal="right" vertical="center"/>
    </xf>
    <xf numFmtId="0" fontId="23" fillId="0" borderId="39" xfId="0" applyFont="1" applyFill="1" applyBorder="1" applyAlignment="1" applyProtection="1">
      <alignment horizontal="center" vertical="center"/>
    </xf>
    <xf numFmtId="0" fontId="23" fillId="0" borderId="42" xfId="0" applyFont="1" applyFill="1" applyBorder="1" applyAlignment="1" applyProtection="1">
      <alignment horizontal="center" vertical="center"/>
    </xf>
    <xf numFmtId="0" fontId="23" fillId="0" borderId="40" xfId="0" applyFont="1" applyFill="1" applyBorder="1" applyAlignment="1" applyProtection="1">
      <alignment horizontal="left" vertical="center"/>
    </xf>
    <xf numFmtId="0" fontId="23" fillId="0" borderId="27" xfId="0" applyFont="1" applyFill="1" applyBorder="1" applyAlignment="1" applyProtection="1">
      <alignment horizontal="left" vertical="center"/>
    </xf>
    <xf numFmtId="180" fontId="23" fillId="0" borderId="43" xfId="0" applyNumberFormat="1" applyFont="1" applyFill="1" applyBorder="1" applyAlignment="1" applyProtection="1">
      <alignment horizontal="right" vertical="center"/>
    </xf>
    <xf numFmtId="0" fontId="23" fillId="0" borderId="44" xfId="0" applyFont="1" applyFill="1" applyBorder="1" applyAlignment="1" applyProtection="1">
      <alignment horizontal="center" vertical="center"/>
    </xf>
    <xf numFmtId="0" fontId="4" fillId="0" borderId="27"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xf>
    <xf numFmtId="0" fontId="23" fillId="4" borderId="40" xfId="0" applyFont="1" applyFill="1" applyBorder="1" applyAlignment="1" applyProtection="1">
      <alignment horizontal="left" vertical="center"/>
    </xf>
    <xf numFmtId="0" fontId="23" fillId="4" borderId="27" xfId="0" applyFont="1" applyFill="1" applyBorder="1" applyAlignment="1" applyProtection="1">
      <alignment horizontal="left" vertical="center"/>
    </xf>
    <xf numFmtId="0" fontId="23" fillId="0" borderId="45" xfId="0" applyFont="1" applyFill="1" applyBorder="1" applyAlignment="1" applyProtection="1">
      <alignment horizontal="center" vertical="center"/>
    </xf>
    <xf numFmtId="0" fontId="23" fillId="0" borderId="46" xfId="0" applyFont="1" applyFill="1" applyBorder="1" applyAlignment="1" applyProtection="1">
      <alignment horizontal="left" vertical="center"/>
    </xf>
    <xf numFmtId="0" fontId="23" fillId="0" borderId="21"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180" fontId="23" fillId="0" borderId="47" xfId="0" applyNumberFormat="1" applyFont="1" applyFill="1" applyBorder="1" applyAlignment="1" applyProtection="1">
      <alignment horizontal="right" vertical="center"/>
    </xf>
    <xf numFmtId="180" fontId="23" fillId="0" borderId="48" xfId="0" applyNumberFormat="1" applyFont="1" applyFill="1" applyBorder="1" applyAlignment="1" applyProtection="1">
      <alignment horizontal="right" vertical="center"/>
    </xf>
    <xf numFmtId="0" fontId="23" fillId="0" borderId="1"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23" xfId="0" applyFont="1" applyFill="1" applyBorder="1" applyAlignment="1" applyProtection="1">
      <alignment horizontal="left" vertical="center"/>
    </xf>
    <xf numFmtId="0" fontId="23" fillId="0" borderId="28" xfId="0" applyFont="1" applyFill="1" applyBorder="1" applyAlignment="1" applyProtection="1">
      <alignment horizontal="left" vertical="center"/>
    </xf>
    <xf numFmtId="180" fontId="23" fillId="4" borderId="43" xfId="0" applyNumberFormat="1" applyFont="1" applyFill="1" applyBorder="1" applyAlignment="1" applyProtection="1">
      <alignment horizontal="right" vertical="center"/>
    </xf>
    <xf numFmtId="180" fontId="23" fillId="4" borderId="41" xfId="0" applyNumberFormat="1" applyFont="1" applyFill="1" applyBorder="1" applyAlignment="1" applyProtection="1">
      <alignment horizontal="right" vertical="center"/>
    </xf>
    <xf numFmtId="0" fontId="8" fillId="2" borderId="0" xfId="0" applyFont="1" applyFill="1" applyAlignment="1" applyProtection="1">
      <alignment horizontal="center" vertical="center"/>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xf>
    <xf numFmtId="0" fontId="12" fillId="0" borderId="0" xfId="0" applyFont="1" applyAlignment="1" applyProtection="1">
      <alignment horizontal="left" vertical="center"/>
    </xf>
    <xf numFmtId="0" fontId="17" fillId="0" borderId="0" xfId="0" applyFont="1" applyAlignment="1" applyProtection="1">
      <alignment horizontal="center" vertical="center"/>
    </xf>
    <xf numFmtId="0" fontId="12" fillId="0" borderId="0" xfId="0" applyFont="1" applyBorder="1" applyAlignment="1" applyProtection="1">
      <alignment horizontal="right" vertical="center"/>
    </xf>
    <xf numFmtId="0" fontId="12" fillId="0" borderId="0" xfId="0" applyFont="1" applyAlignment="1">
      <alignment horizontal="left" vertical="center"/>
    </xf>
    <xf numFmtId="0" fontId="17" fillId="0" borderId="0" xfId="0" applyFont="1" applyAlignment="1">
      <alignment horizontal="center" vertical="center"/>
    </xf>
    <xf numFmtId="0" fontId="16" fillId="0" borderId="8" xfId="0" applyFont="1" applyBorder="1" applyAlignment="1">
      <alignment horizontal="right" vertical="center"/>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0" xfId="8" applyFont="1" applyAlignment="1" applyProtection="1">
      <alignment horizontal="left" vertical="center" wrapText="1"/>
    </xf>
    <xf numFmtId="0" fontId="33" fillId="0" borderId="0" xfId="8" applyFont="1" applyAlignment="1" applyProtection="1">
      <alignment horizontal="left" vertical="center"/>
    </xf>
    <xf numFmtId="0" fontId="34" fillId="0" borderId="0" xfId="8" applyFont="1" applyAlignment="1" applyProtection="1">
      <alignment horizontal="center" vertical="center"/>
    </xf>
    <xf numFmtId="9" fontId="33" fillId="0" borderId="0" xfId="8" applyNumberFormat="1" applyFont="1" applyAlignment="1" applyProtection="1">
      <alignment horizontal="left" vertical="center" wrapText="1"/>
    </xf>
    <xf numFmtId="0" fontId="33" fillId="0" borderId="0" xfId="8" applyFont="1" applyAlignment="1" applyProtection="1">
      <alignment horizontal="center" vertical="center"/>
    </xf>
    <xf numFmtId="0" fontId="14" fillId="0" borderId="0" xfId="8" applyFont="1" applyAlignment="1" applyProtection="1">
      <alignment horizontal="left" vertical="center" wrapText="1"/>
    </xf>
    <xf numFmtId="0" fontId="14" fillId="0" borderId="0" xfId="8" applyFont="1" applyAlignment="1" applyProtection="1">
      <alignment horizontal="left" vertical="center"/>
    </xf>
    <xf numFmtId="177" fontId="33" fillId="0" borderId="0" xfId="8" applyNumberFormat="1" applyFont="1" applyAlignment="1" applyProtection="1">
      <alignment horizontal="center" vertical="center"/>
    </xf>
    <xf numFmtId="0" fontId="0" fillId="0" borderId="0" xfId="0" applyAlignment="1" applyProtection="1">
      <alignment horizontal="left" vertical="center" wrapText="1"/>
    </xf>
    <xf numFmtId="178" fontId="9" fillId="0" borderId="0" xfId="0" applyNumberFormat="1" applyFont="1" applyAlignment="1" applyProtection="1">
      <alignment horizontal="left" vertical="center" wrapText="1"/>
    </xf>
    <xf numFmtId="0" fontId="9" fillId="0" borderId="0" xfId="0" applyFont="1" applyAlignment="1" applyProtection="1">
      <alignment horizontal="left" vertical="center" wrapText="1"/>
    </xf>
    <xf numFmtId="0" fontId="8" fillId="0" borderId="0" xfId="0" applyFont="1" applyFill="1" applyAlignment="1">
      <alignment horizontal="center" vertical="center"/>
    </xf>
    <xf numFmtId="178" fontId="23" fillId="0" borderId="0" xfId="0" applyNumberFormat="1" applyFont="1" applyFill="1" applyAlignment="1">
      <alignment horizontal="left" vertical="center" wrapText="1" shrinkToFit="1"/>
    </xf>
    <xf numFmtId="177" fontId="23" fillId="0" borderId="0" xfId="0" applyNumberFormat="1" applyFont="1" applyFill="1" applyAlignment="1">
      <alignment horizontal="right" vertical="center"/>
    </xf>
    <xf numFmtId="0" fontId="3" fillId="0" borderId="0" xfId="0" applyFont="1" applyFill="1" applyAlignment="1">
      <alignment horizontal="left" vertical="center"/>
    </xf>
    <xf numFmtId="177" fontId="23" fillId="0" borderId="0" xfId="0" applyNumberFormat="1" applyFont="1" applyFill="1" applyAlignment="1">
      <alignment horizontal="left" shrinkToFit="1"/>
    </xf>
    <xf numFmtId="177" fontId="23" fillId="0" borderId="0" xfId="0" applyNumberFormat="1" applyFont="1" applyFill="1" applyAlignment="1">
      <alignment horizontal="left" vertical="center" shrinkToFit="1"/>
    </xf>
    <xf numFmtId="0" fontId="23" fillId="0" borderId="0" xfId="0" applyFont="1" applyFill="1" applyAlignment="1">
      <alignment horizontal="left" vertical="center" wrapText="1"/>
    </xf>
    <xf numFmtId="0" fontId="23" fillId="0" borderId="0" xfId="0" applyFont="1" applyFill="1" applyAlignment="1"/>
    <xf numFmtId="0" fontId="23" fillId="0" borderId="0" xfId="0" applyFont="1" applyFill="1" applyAlignment="1">
      <alignment horizontal="center"/>
    </xf>
    <xf numFmtId="0" fontId="28" fillId="4" borderId="0" xfId="0" applyFont="1" applyFill="1" applyAlignment="1" applyProtection="1">
      <alignment horizontal="center" vertical="center"/>
    </xf>
    <xf numFmtId="0" fontId="23" fillId="4" borderId="34" xfId="0" applyFont="1" applyFill="1" applyBorder="1" applyAlignment="1" applyProtection="1">
      <alignment horizontal="center" vertical="center"/>
    </xf>
    <xf numFmtId="0" fontId="23" fillId="4" borderId="35" xfId="0" applyFont="1" applyFill="1" applyBorder="1" applyAlignment="1" applyProtection="1">
      <alignment horizontal="center" vertical="center"/>
    </xf>
    <xf numFmtId="0" fontId="23" fillId="4" borderId="37" xfId="0" applyFont="1" applyFill="1" applyBorder="1" applyAlignment="1" applyProtection="1">
      <alignment horizontal="center" vertical="center"/>
    </xf>
    <xf numFmtId="0" fontId="23" fillId="4" borderId="26" xfId="0" applyFont="1" applyFill="1" applyBorder="1" applyAlignment="1" applyProtection="1">
      <alignment horizontal="center" vertical="center"/>
    </xf>
    <xf numFmtId="180" fontId="23" fillId="4" borderId="38" xfId="0" applyNumberFormat="1" applyFont="1" applyFill="1" applyBorder="1" applyAlignment="1" applyProtection="1">
      <alignment horizontal="right" vertical="center"/>
    </xf>
    <xf numFmtId="0" fontId="23" fillId="4" borderId="39" xfId="0" applyFont="1" applyFill="1" applyBorder="1" applyAlignment="1" applyProtection="1">
      <alignment horizontal="center" vertical="center"/>
    </xf>
    <xf numFmtId="0" fontId="23" fillId="4" borderId="42" xfId="0" applyFont="1" applyFill="1" applyBorder="1" applyAlignment="1" applyProtection="1">
      <alignment horizontal="center" vertical="center"/>
    </xf>
    <xf numFmtId="0" fontId="23" fillId="4" borderId="44" xfId="0" applyFont="1" applyFill="1" applyBorder="1" applyAlignment="1" applyProtection="1">
      <alignment horizontal="center" vertical="center"/>
    </xf>
    <xf numFmtId="0" fontId="4" fillId="4" borderId="27" xfId="0" applyFont="1" applyFill="1" applyBorder="1" applyAlignment="1" applyProtection="1">
      <alignment horizontal="left" vertical="center" wrapText="1"/>
    </xf>
    <xf numFmtId="0" fontId="4" fillId="4" borderId="27" xfId="0" applyFont="1" applyFill="1" applyBorder="1" applyAlignment="1" applyProtection="1">
      <alignment horizontal="left" vertical="center"/>
    </xf>
    <xf numFmtId="0" fontId="23" fillId="4" borderId="45" xfId="0" applyFont="1" applyFill="1" applyBorder="1" applyAlignment="1" applyProtection="1">
      <alignment horizontal="center" vertical="center"/>
    </xf>
    <xf numFmtId="0" fontId="23" fillId="4" borderId="46" xfId="0" applyFont="1" applyFill="1" applyBorder="1" applyAlignment="1" applyProtection="1">
      <alignment horizontal="left" vertical="center"/>
    </xf>
    <xf numFmtId="0" fontId="23" fillId="4" borderId="21" xfId="0" applyFont="1" applyFill="1" applyBorder="1" applyAlignment="1" applyProtection="1">
      <alignment horizontal="center" vertical="center"/>
    </xf>
    <xf numFmtId="0" fontId="23" fillId="4" borderId="22" xfId="0" applyFont="1" applyFill="1" applyBorder="1" applyAlignment="1" applyProtection="1">
      <alignment horizontal="center" vertical="center"/>
    </xf>
    <xf numFmtId="180" fontId="23" fillId="4" borderId="47" xfId="0" applyNumberFormat="1" applyFont="1" applyFill="1" applyBorder="1" applyAlignment="1" applyProtection="1">
      <alignment horizontal="right" vertical="center"/>
    </xf>
    <xf numFmtId="180" fontId="23" fillId="4" borderId="48" xfId="0" applyNumberFormat="1" applyFont="1" applyFill="1" applyBorder="1" applyAlignment="1" applyProtection="1">
      <alignment horizontal="right" vertical="center"/>
    </xf>
    <xf numFmtId="0" fontId="23" fillId="4" borderId="1" xfId="0" applyFont="1" applyFill="1" applyBorder="1" applyAlignment="1" applyProtection="1">
      <alignment horizontal="center" vertical="center"/>
    </xf>
    <xf numFmtId="0" fontId="23" fillId="4" borderId="4" xfId="0" applyFont="1" applyFill="1" applyBorder="1" applyAlignment="1" applyProtection="1">
      <alignment horizontal="center" vertical="center"/>
    </xf>
    <xf numFmtId="0" fontId="23" fillId="4" borderId="23" xfId="0" applyFont="1" applyFill="1" applyBorder="1" applyAlignment="1" applyProtection="1">
      <alignment horizontal="left" vertical="center"/>
    </xf>
    <xf numFmtId="0" fontId="23" fillId="4" borderId="28" xfId="0" applyFont="1" applyFill="1" applyBorder="1" applyAlignment="1" applyProtection="1">
      <alignment horizontal="left" vertical="center"/>
    </xf>
    <xf numFmtId="0" fontId="8" fillId="2" borderId="0" xfId="0" applyFont="1" applyFill="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13" fillId="0" borderId="0" xfId="0" applyFont="1" applyBorder="1" applyAlignment="1" applyProtection="1">
      <alignment horizontal="right" vertical="center"/>
    </xf>
    <xf numFmtId="0" fontId="3" fillId="0" borderId="0" xfId="9" applyFont="1" applyAlignment="1">
      <alignment horizontal="distributed" vertical="distributed"/>
    </xf>
    <xf numFmtId="38" fontId="38" fillId="0" borderId="0" xfId="9" applyNumberFormat="1" applyFont="1" applyAlignment="1">
      <alignment horizontal="right" vertical="center"/>
    </xf>
    <xf numFmtId="0" fontId="28" fillId="0" borderId="0" xfId="9" applyFont="1" applyAlignment="1">
      <alignment horizontal="center"/>
    </xf>
    <xf numFmtId="182" fontId="36" fillId="0" borderId="0" xfId="10" applyNumberFormat="1" applyFont="1" applyAlignment="1">
      <alignment horizontal="right" vertical="center" shrinkToFit="1"/>
    </xf>
    <xf numFmtId="0" fontId="3" fillId="0" borderId="0" xfId="9" applyFont="1" applyAlignment="1">
      <alignment horizontal="center" vertical="center"/>
    </xf>
    <xf numFmtId="38" fontId="3" fillId="0" borderId="0" xfId="9" applyNumberFormat="1" applyFont="1" applyAlignment="1">
      <alignment horizontal="right" vertical="center"/>
    </xf>
    <xf numFmtId="183" fontId="3" fillId="0" borderId="0" xfId="9" applyNumberFormat="1" applyFont="1" applyAlignment="1">
      <alignment horizontal="distributed" vertical="center"/>
    </xf>
    <xf numFmtId="177" fontId="3" fillId="0" borderId="0" xfId="9" applyNumberFormat="1" applyFont="1" applyAlignment="1">
      <alignment horizontal="distributed" vertical="center"/>
    </xf>
    <xf numFmtId="49" fontId="3" fillId="0" borderId="0" xfId="9" applyNumberFormat="1" applyFont="1" applyAlignment="1">
      <alignment horizontal="distributed" vertical="center" wrapText="1"/>
    </xf>
    <xf numFmtId="0" fontId="3" fillId="0" borderId="0" xfId="9" applyFont="1" applyAlignment="1">
      <alignment horizontal="distributed" vertical="center"/>
    </xf>
    <xf numFmtId="0" fontId="3" fillId="0" borderId="0" xfId="9" applyFont="1" applyAlignment="1">
      <alignment vertical="center"/>
    </xf>
    <xf numFmtId="177" fontId="3" fillId="0" borderId="0" xfId="9" applyNumberFormat="1" applyFont="1" applyFill="1" applyAlignment="1">
      <alignment horizontal="right" vertical="center"/>
    </xf>
    <xf numFmtId="0" fontId="3" fillId="0" borderId="0" xfId="9" applyFont="1" applyAlignment="1">
      <alignment horizontal="left" vertical="center"/>
    </xf>
    <xf numFmtId="0" fontId="38" fillId="0" borderId="0" xfId="9" applyFont="1" applyAlignment="1">
      <alignment horizontal="left" vertical="center" shrinkToFit="1"/>
    </xf>
    <xf numFmtId="184" fontId="38" fillId="0" borderId="0" xfId="9" applyNumberFormat="1" applyFont="1" applyAlignment="1">
      <alignment horizontal="left" vertical="center" shrinkToFit="1"/>
    </xf>
    <xf numFmtId="0" fontId="23" fillId="0" borderId="0" xfId="10" applyNumberFormat="1" applyFont="1" applyFill="1" applyBorder="1" applyAlignment="1" applyProtection="1">
      <alignment horizontal="left" vertical="center" shrinkToFit="1"/>
    </xf>
    <xf numFmtId="0" fontId="23" fillId="0" borderId="0" xfId="10" applyNumberFormat="1" applyFont="1" applyFill="1" applyAlignment="1" applyProtection="1">
      <alignment vertical="center" shrinkToFit="1"/>
    </xf>
    <xf numFmtId="177" fontId="23" fillId="0" borderId="0" xfId="10" applyNumberFormat="1" applyFont="1" applyFill="1" applyBorder="1" applyAlignment="1" applyProtection="1">
      <alignment horizontal="right"/>
    </xf>
    <xf numFmtId="38" fontId="28" fillId="0" borderId="0" xfId="10" applyFont="1" applyFill="1" applyBorder="1" applyAlignment="1" applyProtection="1">
      <alignment horizontal="center" vertical="center"/>
    </xf>
    <xf numFmtId="38" fontId="23" fillId="0" borderId="0" xfId="10" applyFont="1" applyFill="1" applyAlignment="1" applyProtection="1">
      <alignment horizontal="left"/>
    </xf>
    <xf numFmtId="38" fontId="23" fillId="0" borderId="0" xfId="10" applyFont="1" applyFill="1" applyBorder="1" applyAlignment="1" applyProtection="1">
      <alignment horizontal="distributed" vertical="center"/>
    </xf>
    <xf numFmtId="38" fontId="23" fillId="0" borderId="0" xfId="10" applyFont="1" applyFill="1" applyBorder="1" applyAlignment="1" applyProtection="1">
      <alignment horizontal="center" vertical="center"/>
    </xf>
    <xf numFmtId="0" fontId="0" fillId="9" borderId="10" xfId="0" applyFill="1" applyBorder="1" applyAlignment="1">
      <alignment horizontal="center" vertical="center" wrapText="1"/>
    </xf>
  </cellXfs>
  <cellStyles count="14">
    <cellStyle name="ハイパーリンク" xfId="5" builtinId="8"/>
    <cellStyle name="ハイパーリンク_19地球環境利子8.23" xfId="12" xr:uid="{403490C2-7D75-431E-B336-2E9B83370F47}"/>
    <cellStyle name="桁区切り" xfId="1" builtinId="6"/>
    <cellStyle name="桁区切り 2" xfId="2" xr:uid="{00000000-0005-0000-0000-000001000000}"/>
    <cellStyle name="桁区切り 3" xfId="10" xr:uid="{4795BB80-CDB3-494B-8E16-E037803A8E48}"/>
    <cellStyle name="通貨" xfId="7" builtinId="7"/>
    <cellStyle name="標準" xfId="0" builtinId="0"/>
    <cellStyle name="標準 2" xfId="3" xr:uid="{00000000-0005-0000-0000-000003000000}"/>
    <cellStyle name="標準 3" xfId="9" xr:uid="{7DFCDB84-32A6-4645-8760-1A28477C0D33}"/>
    <cellStyle name="標準 3 2" xfId="8" xr:uid="{C6370C9D-0055-40A7-BF50-F0402CCB7991}"/>
    <cellStyle name="標準 4" xfId="11" xr:uid="{2D5C83EF-DA41-4DB2-AFCF-81B934979808}"/>
    <cellStyle name="標準_19.9.14提出申請書" xfId="6" xr:uid="{FC6C8D17-99FB-4A66-9A3B-5FEAF0914302}"/>
    <cellStyle name="標準_H24人権啓発申請様式ファイル" xfId="13" xr:uid="{6AAE2BB1-9C51-484F-8F7D-C29EF4C605CB}"/>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17</xdr:row>
      <xdr:rowOff>9524</xdr:rowOff>
    </xdr:from>
    <xdr:to>
      <xdr:col>10</xdr:col>
      <xdr:colOff>66675</xdr:colOff>
      <xdr:row>26</xdr:row>
      <xdr:rowOff>238124</xdr:rowOff>
    </xdr:to>
    <xdr:sp macro="" textlink="">
      <xdr:nvSpPr>
        <xdr:cNvPr id="2" name="大かっこ 1">
          <a:extLst>
            <a:ext uri="{FF2B5EF4-FFF2-40B4-BE49-F238E27FC236}">
              <a16:creationId xmlns:a16="http://schemas.microsoft.com/office/drawing/2014/main" id="{BC34F753-7EE0-4D2A-8712-CEC72DE8385D}"/>
            </a:ext>
          </a:extLst>
        </xdr:cNvPr>
        <xdr:cNvSpPr/>
      </xdr:nvSpPr>
      <xdr:spPr>
        <a:xfrm>
          <a:off x="190500" y="4381499"/>
          <a:ext cx="6915150" cy="2371725"/>
        </a:xfrm>
        <a:prstGeom prst="bracketPair">
          <a:avLst>
            <a:gd name="adj" fmla="val 52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28</xdr:row>
      <xdr:rowOff>209550</xdr:rowOff>
    </xdr:from>
    <xdr:to>
      <xdr:col>10</xdr:col>
      <xdr:colOff>66675</xdr:colOff>
      <xdr:row>33</xdr:row>
      <xdr:rowOff>1</xdr:rowOff>
    </xdr:to>
    <xdr:sp macro="" textlink="">
      <xdr:nvSpPr>
        <xdr:cNvPr id="3" name="大かっこ 2">
          <a:extLst>
            <a:ext uri="{FF2B5EF4-FFF2-40B4-BE49-F238E27FC236}">
              <a16:creationId xmlns:a16="http://schemas.microsoft.com/office/drawing/2014/main" id="{365F8E9D-7F9E-450C-9B6A-77E55623C99E}"/>
            </a:ext>
          </a:extLst>
        </xdr:cNvPr>
        <xdr:cNvSpPr/>
      </xdr:nvSpPr>
      <xdr:spPr>
        <a:xfrm>
          <a:off x="209550" y="7200900"/>
          <a:ext cx="6896100" cy="981076"/>
        </a:xfrm>
        <a:prstGeom prst="bracketPair">
          <a:avLst>
            <a:gd name="adj" fmla="val 101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112057</xdr:colOff>
      <xdr:row>4</xdr:row>
      <xdr:rowOff>403412</xdr:rowOff>
    </xdr:from>
    <xdr:to>
      <xdr:col>10</xdr:col>
      <xdr:colOff>1008528</xdr:colOff>
      <xdr:row>4</xdr:row>
      <xdr:rowOff>683559</xdr:rowOff>
    </xdr:to>
    <xdr:sp macro="" textlink="">
      <xdr:nvSpPr>
        <xdr:cNvPr id="2" name="大かっこ 1">
          <a:extLst>
            <a:ext uri="{FF2B5EF4-FFF2-40B4-BE49-F238E27FC236}">
              <a16:creationId xmlns:a16="http://schemas.microsoft.com/office/drawing/2014/main" id="{FAF86B2E-7CB9-4A1D-ADD0-983DDCD3F408}"/>
            </a:ext>
          </a:extLst>
        </xdr:cNvPr>
        <xdr:cNvSpPr/>
      </xdr:nvSpPr>
      <xdr:spPr>
        <a:xfrm>
          <a:off x="11132482" y="1374962"/>
          <a:ext cx="896471" cy="280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28576</xdr:colOff>
      <xdr:row>16</xdr:row>
      <xdr:rowOff>66675</xdr:rowOff>
    </xdr:from>
    <xdr:to>
      <xdr:col>30</xdr:col>
      <xdr:colOff>9526</xdr:colOff>
      <xdr:row>17</xdr:row>
      <xdr:rowOff>228600</xdr:rowOff>
    </xdr:to>
    <xdr:sp macro="" textlink="">
      <xdr:nvSpPr>
        <xdr:cNvPr id="3" name="大かっこ 2">
          <a:extLst>
            <a:ext uri="{FF2B5EF4-FFF2-40B4-BE49-F238E27FC236}">
              <a16:creationId xmlns:a16="http://schemas.microsoft.com/office/drawing/2014/main" id="{60C6BB2B-A211-476C-BEE8-1DB364E47303}"/>
            </a:ext>
          </a:extLst>
        </xdr:cNvPr>
        <xdr:cNvSpPr/>
      </xdr:nvSpPr>
      <xdr:spPr>
        <a:xfrm>
          <a:off x="3114676" y="4743450"/>
          <a:ext cx="205740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19050</xdr:colOff>
      <xdr:row>19</xdr:row>
      <xdr:rowOff>47625</xdr:rowOff>
    </xdr:from>
    <xdr:to>
      <xdr:col>30</xdr:col>
      <xdr:colOff>9525</xdr:colOff>
      <xdr:row>20</xdr:row>
      <xdr:rowOff>209550</xdr:rowOff>
    </xdr:to>
    <xdr:sp macro="" textlink="">
      <xdr:nvSpPr>
        <xdr:cNvPr id="4" name="大かっこ 3">
          <a:extLst>
            <a:ext uri="{FF2B5EF4-FFF2-40B4-BE49-F238E27FC236}">
              <a16:creationId xmlns:a16="http://schemas.microsoft.com/office/drawing/2014/main" id="{E4AE2D5D-7AB7-4766-8EFA-64B099594A40}"/>
            </a:ext>
          </a:extLst>
        </xdr:cNvPr>
        <xdr:cNvSpPr/>
      </xdr:nvSpPr>
      <xdr:spPr>
        <a:xfrm>
          <a:off x="3105150" y="5410200"/>
          <a:ext cx="2066925"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38100</xdr:colOff>
      <xdr:row>22</xdr:row>
      <xdr:rowOff>9525</xdr:rowOff>
    </xdr:from>
    <xdr:to>
      <xdr:col>30</xdr:col>
      <xdr:colOff>38100</xdr:colOff>
      <xdr:row>23</xdr:row>
      <xdr:rowOff>171450</xdr:rowOff>
    </xdr:to>
    <xdr:sp macro="" textlink="">
      <xdr:nvSpPr>
        <xdr:cNvPr id="5" name="大かっこ 4">
          <a:extLst>
            <a:ext uri="{FF2B5EF4-FFF2-40B4-BE49-F238E27FC236}">
              <a16:creationId xmlns:a16="http://schemas.microsoft.com/office/drawing/2014/main" id="{99C526AD-1E14-43D4-AA55-B4B4F20EBF53}"/>
            </a:ext>
          </a:extLst>
        </xdr:cNvPr>
        <xdr:cNvSpPr/>
      </xdr:nvSpPr>
      <xdr:spPr>
        <a:xfrm>
          <a:off x="3124200" y="6057900"/>
          <a:ext cx="207645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66671</xdr:colOff>
      <xdr:row>0</xdr:row>
      <xdr:rowOff>97155</xdr:rowOff>
    </xdr:from>
    <xdr:to>
      <xdr:col>6</xdr:col>
      <xdr:colOff>792480</xdr:colOff>
      <xdr:row>0</xdr:row>
      <xdr:rowOff>440055</xdr:rowOff>
    </xdr:to>
    <xdr:sp macro="" textlink="">
      <xdr:nvSpPr>
        <xdr:cNvPr id="3" name="Rectangle 9">
          <a:extLst>
            <a:ext uri="{FF2B5EF4-FFF2-40B4-BE49-F238E27FC236}">
              <a16:creationId xmlns:a16="http://schemas.microsoft.com/office/drawing/2014/main" id="{DD723DF2-9DD1-4F6A-9B03-47C651DE2449}"/>
            </a:ext>
          </a:extLst>
        </xdr:cNvPr>
        <xdr:cNvSpPr>
          <a:spLocks noChangeArrowheads="1"/>
        </xdr:cNvSpPr>
      </xdr:nvSpPr>
      <xdr:spPr bwMode="auto">
        <a:xfrm>
          <a:off x="66671" y="97155"/>
          <a:ext cx="6345559" cy="342900"/>
        </a:xfrm>
        <a:prstGeom prst="rect">
          <a:avLst/>
        </a:prstGeom>
        <a:solidFill>
          <a:srgbClr val="FFFF66"/>
        </a:solidFill>
        <a:ln w="2857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wrap="square" lIns="27432" tIns="18288" rIns="0" bIns="0" anchor="ctr" upright="1"/>
        <a:lstStyle/>
        <a:p>
          <a:pPr algn="ctr" rtl="0">
            <a:lnSpc>
              <a:spcPct val="150000"/>
            </a:lnSpc>
            <a:defRPr sz="1000"/>
          </a:pPr>
          <a:r>
            <a:rPr lang="ja-JP" altLang="en-US" sz="1400" b="1" i="0" u="none" strike="noStrike" baseline="0">
              <a:solidFill>
                <a:srgbClr val="000000"/>
              </a:solidFill>
              <a:latin typeface="ＭＳ Ｐゴシック"/>
              <a:ea typeface="ＭＳ Ｐゴシック"/>
            </a:rPr>
            <a:t>受任者が申請者と異なる際は、委任状の提出（</a:t>
          </a:r>
          <a:r>
            <a:rPr lang="ja-JP" altLang="en-US" sz="1400" b="1" i="0" u="none" strike="noStrike" baseline="0">
              <a:solidFill>
                <a:srgbClr val="FF0000"/>
              </a:solidFill>
              <a:latin typeface="ＭＳ Ｐゴシック"/>
              <a:ea typeface="ＭＳ Ｐゴシック"/>
            </a:rPr>
            <a:t>押印要</a:t>
          </a:r>
          <a:r>
            <a:rPr lang="ja-JP" altLang="en-US" sz="1400" b="1" i="0" u="none" strike="noStrike" baseline="0">
              <a:solidFill>
                <a:srgbClr val="000000"/>
              </a:solidFill>
              <a:latin typeface="ＭＳ Ｐゴシック"/>
              <a:ea typeface="ＭＳ Ｐゴシック"/>
            </a:rPr>
            <a:t>）をお願いします。</a:t>
          </a:r>
        </a:p>
      </xdr:txBody>
    </xdr:sp>
    <xdr:clientData fPrintsWithSheet="0"/>
  </xdr:twoCellAnchor>
  <xdr:twoCellAnchor>
    <xdr:from>
      <xdr:col>7</xdr:col>
      <xdr:colOff>127000</xdr:colOff>
      <xdr:row>27</xdr:row>
      <xdr:rowOff>175259</xdr:rowOff>
    </xdr:from>
    <xdr:to>
      <xdr:col>12</xdr:col>
      <xdr:colOff>21167</xdr:colOff>
      <xdr:row>29</xdr:row>
      <xdr:rowOff>114300</xdr:rowOff>
    </xdr:to>
    <xdr:sp macro="" textlink="">
      <xdr:nvSpPr>
        <xdr:cNvPr id="4" name="AutoShape 3">
          <a:extLst>
            <a:ext uri="{FF2B5EF4-FFF2-40B4-BE49-F238E27FC236}">
              <a16:creationId xmlns:a16="http://schemas.microsoft.com/office/drawing/2014/main" id="{E1119EB0-DC2F-4B85-B230-9DD7FFA19453}"/>
            </a:ext>
          </a:extLst>
        </xdr:cNvPr>
        <xdr:cNvSpPr>
          <a:spLocks noChangeArrowheads="1"/>
        </xdr:cNvSpPr>
      </xdr:nvSpPr>
      <xdr:spPr bwMode="auto">
        <a:xfrm>
          <a:off x="6646333" y="8387926"/>
          <a:ext cx="2921001" cy="510541"/>
        </a:xfrm>
        <a:prstGeom prst="wedgeRoundRectCallout">
          <a:avLst>
            <a:gd name="adj1" fmla="val -58430"/>
            <a:gd name="adj2" fmla="val 107324"/>
            <a:gd name="adj3" fmla="val 16667"/>
          </a:avLst>
        </a:prstGeom>
        <a:solidFill>
          <a:schemeClr val="bg1"/>
        </a:solidFill>
        <a:ln w="19050" algn="ctr">
          <a:solidFill>
            <a:srgbClr val="FF0000"/>
          </a:solidFill>
          <a:miter lim="800000"/>
          <a:headEnd/>
          <a:tailEnd/>
        </a:ln>
        <a:effectLst/>
      </xdr:spPr>
      <xdr:txBody>
        <a:bodyPr vertOverflow="clip" wrap="square" lIns="27432" tIns="18288" rIns="0" bIns="18288" anchor="ctr" upright="1"/>
        <a:lstStyle/>
        <a:p>
          <a:pPr algn="ctr" rtl="0">
            <a:lnSpc>
              <a:spcPct val="100000"/>
            </a:lnSpc>
            <a:defRPr sz="1000"/>
          </a:pPr>
          <a:r>
            <a:rPr lang="ja-JP" altLang="en-US" sz="1100" b="1" i="0" u="none" strike="noStrike" baseline="0">
              <a:solidFill>
                <a:sysClr val="windowText" lastClr="000000"/>
              </a:solidFill>
              <a:latin typeface="ＭＳ Ｐゴシック"/>
              <a:ea typeface="ＭＳ Ｐゴシック"/>
            </a:rPr>
            <a:t>印鑑は法人等の</a:t>
          </a:r>
          <a:r>
            <a:rPr lang="ja-JP" altLang="en-US" sz="1200" b="1" i="0" u="sng" strike="noStrike" baseline="0">
              <a:solidFill>
                <a:sysClr val="windowText" lastClr="000000"/>
              </a:solidFill>
              <a:latin typeface="ＭＳ Ｐゴシック"/>
              <a:ea typeface="ＭＳ Ｐゴシック"/>
            </a:rPr>
            <a:t>代表者印　</a:t>
          </a:r>
          <a:r>
            <a:rPr lang="ja-JP" altLang="en-US" sz="1100" b="1" i="0" u="none" strike="noStrike" baseline="0">
              <a:solidFill>
                <a:sysClr val="windowText" lastClr="000000"/>
              </a:solidFill>
              <a:latin typeface="ＭＳ Ｐゴシック"/>
              <a:ea typeface="ＭＳ Ｐゴシック"/>
            </a:rPr>
            <a:t>を押印</a:t>
          </a:r>
        </a:p>
      </xdr:txBody>
    </xdr:sp>
    <xdr:clientData fPrintsWithSheet="0"/>
  </xdr:twoCellAnchor>
  <xdr:twoCellAnchor>
    <xdr:from>
      <xdr:col>6</xdr:col>
      <xdr:colOff>148167</xdr:colOff>
      <xdr:row>29</xdr:row>
      <xdr:rowOff>229658</xdr:rowOff>
    </xdr:from>
    <xdr:to>
      <xdr:col>6</xdr:col>
      <xdr:colOff>645584</xdr:colOff>
      <xdr:row>31</xdr:row>
      <xdr:rowOff>49527</xdr:rowOff>
    </xdr:to>
    <xdr:sp macro="" textlink="">
      <xdr:nvSpPr>
        <xdr:cNvPr id="6" name="正方形/長方形 5">
          <a:extLst>
            <a:ext uri="{FF2B5EF4-FFF2-40B4-BE49-F238E27FC236}">
              <a16:creationId xmlns:a16="http://schemas.microsoft.com/office/drawing/2014/main" id="{0BE7E6D4-3935-4824-B2B6-1F755FB31010}"/>
            </a:ext>
          </a:extLst>
        </xdr:cNvPr>
        <xdr:cNvSpPr/>
      </xdr:nvSpPr>
      <xdr:spPr>
        <a:xfrm>
          <a:off x="5778500" y="9013825"/>
          <a:ext cx="497417" cy="391369"/>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押印</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mu@pref.hyogo.lg.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E1F39-F74E-491B-B323-A2EF0009B0BC}">
  <sheetPr>
    <tabColor rgb="FFFFFF00"/>
  </sheetPr>
  <dimension ref="A1:C56"/>
  <sheetViews>
    <sheetView tabSelected="1" view="pageBreakPreview" topLeftCell="A4" zoomScale="115" zoomScaleNormal="100" zoomScaleSheetLayoutView="115" workbookViewId="0">
      <selection activeCell="C28" sqref="C28"/>
    </sheetView>
  </sheetViews>
  <sheetFormatPr defaultRowHeight="13.5"/>
  <cols>
    <col min="1" max="1" width="2.5" style="59" customWidth="1"/>
    <col min="2" max="2" width="27.625" style="59" customWidth="1"/>
    <col min="3" max="3" width="56.125" style="59" customWidth="1"/>
    <col min="4" max="4" width="2.5" style="59" customWidth="1"/>
    <col min="5" max="16384" width="9" style="59"/>
  </cols>
  <sheetData>
    <row r="1" spans="1:3">
      <c r="A1" s="59" t="s">
        <v>107</v>
      </c>
    </row>
    <row r="2" spans="1:3" ht="10.5" customHeight="1"/>
    <row r="3" spans="1:3" ht="20.100000000000001" customHeight="1">
      <c r="B3" s="60" t="s">
        <v>108</v>
      </c>
      <c r="C3" s="61"/>
    </row>
    <row r="4" spans="1:3" ht="20.100000000000001" customHeight="1" thickBot="1">
      <c r="B4" s="62" t="s">
        <v>109</v>
      </c>
      <c r="C4" s="61"/>
    </row>
    <row r="5" spans="1:3" ht="20.100000000000001" customHeight="1">
      <c r="B5" s="120" t="s">
        <v>180</v>
      </c>
      <c r="C5" s="150">
        <f>設定!D2</f>
        <v>45383</v>
      </c>
    </row>
    <row r="6" spans="1:3" ht="20.100000000000001" customHeight="1">
      <c r="B6" s="119" t="s">
        <v>174</v>
      </c>
      <c r="C6" s="140" t="s">
        <v>270</v>
      </c>
    </row>
    <row r="7" spans="1:3" ht="20.100000000000001" customHeight="1">
      <c r="B7" s="121" t="s">
        <v>173</v>
      </c>
      <c r="C7" s="141">
        <v>45747</v>
      </c>
    </row>
    <row r="8" spans="1:3" ht="20.100000000000001" customHeight="1">
      <c r="B8" s="122" t="s">
        <v>175</v>
      </c>
      <c r="C8" s="142" t="s">
        <v>193</v>
      </c>
    </row>
    <row r="9" spans="1:3" ht="20.100000000000001" customHeight="1">
      <c r="B9" s="119" t="s">
        <v>110</v>
      </c>
      <c r="C9" s="143" t="s">
        <v>192</v>
      </c>
    </row>
    <row r="10" spans="1:3" ht="20.100000000000001" customHeight="1">
      <c r="B10" s="122" t="s">
        <v>176</v>
      </c>
      <c r="C10" s="143" t="s">
        <v>191</v>
      </c>
    </row>
    <row r="11" spans="1:3" ht="20.100000000000001" customHeight="1">
      <c r="B11" s="122" t="s">
        <v>179</v>
      </c>
      <c r="C11" s="142" t="s">
        <v>195</v>
      </c>
    </row>
    <row r="12" spans="1:3" ht="20.100000000000001" customHeight="1">
      <c r="B12" s="122" t="s">
        <v>178</v>
      </c>
      <c r="C12" s="143" t="s">
        <v>194</v>
      </c>
    </row>
    <row r="13" spans="1:3" ht="20.100000000000001" customHeight="1">
      <c r="B13" s="122" t="s">
        <v>177</v>
      </c>
      <c r="C13" s="143" t="s">
        <v>196</v>
      </c>
    </row>
    <row r="14" spans="1:3" ht="20.100000000000001" customHeight="1">
      <c r="B14" s="122" t="s">
        <v>112</v>
      </c>
      <c r="C14" s="144" t="s">
        <v>271</v>
      </c>
    </row>
    <row r="15" spans="1:3" ht="20.100000000000001" customHeight="1">
      <c r="B15" s="122" t="s">
        <v>113</v>
      </c>
      <c r="C15" s="141">
        <v>45444</v>
      </c>
    </row>
    <row r="16" spans="1:3" ht="20.100000000000001" customHeight="1">
      <c r="B16" s="122" t="s">
        <v>114</v>
      </c>
      <c r="C16" s="144">
        <v>45657</v>
      </c>
    </row>
    <row r="17" spans="2:3" ht="20.100000000000001" customHeight="1">
      <c r="B17" s="122" t="s">
        <v>115</v>
      </c>
      <c r="C17" s="145">
        <v>45717</v>
      </c>
    </row>
    <row r="18" spans="2:3" ht="20.100000000000001" customHeight="1">
      <c r="B18" s="122" t="s">
        <v>116</v>
      </c>
      <c r="C18" s="145">
        <v>45505</v>
      </c>
    </row>
    <row r="19" spans="2:3" ht="20.100000000000001" customHeight="1">
      <c r="B19" s="122" t="s">
        <v>117</v>
      </c>
      <c r="C19" s="151" t="s">
        <v>257</v>
      </c>
    </row>
    <row r="20" spans="2:3" ht="20.100000000000001" customHeight="1">
      <c r="B20" s="122" t="s">
        <v>264</v>
      </c>
      <c r="C20" s="275"/>
    </row>
    <row r="21" spans="2:3" ht="20.100000000000001" customHeight="1">
      <c r="B21" s="122" t="s">
        <v>118</v>
      </c>
      <c r="C21" s="143" t="s">
        <v>197</v>
      </c>
    </row>
    <row r="22" spans="2:3" ht="20.100000000000001" customHeight="1">
      <c r="B22" s="118" t="s">
        <v>119</v>
      </c>
      <c r="C22" s="143" t="s">
        <v>198</v>
      </c>
    </row>
    <row r="23" spans="2:3" ht="20.100000000000001" customHeight="1" thickBot="1">
      <c r="B23" s="123" t="s">
        <v>120</v>
      </c>
      <c r="C23" s="146" t="s">
        <v>199</v>
      </c>
    </row>
    <row r="24" spans="2:3" ht="20.100000000000001" customHeight="1"/>
    <row r="25" spans="2:3" ht="20.100000000000001" customHeight="1">
      <c r="B25" s="63" t="s">
        <v>121</v>
      </c>
    </row>
    <row r="26" spans="2:3" ht="20.100000000000001" customHeight="1" thickBot="1">
      <c r="B26" s="62" t="s">
        <v>122</v>
      </c>
      <c r="C26" s="62"/>
    </row>
    <row r="27" spans="2:3" ht="24" customHeight="1">
      <c r="B27" s="64" t="s">
        <v>123</v>
      </c>
      <c r="C27" s="147" t="s">
        <v>200</v>
      </c>
    </row>
    <row r="28" spans="2:3" ht="24" customHeight="1">
      <c r="B28" s="128" t="s">
        <v>181</v>
      </c>
      <c r="C28" s="148" t="s">
        <v>201</v>
      </c>
    </row>
    <row r="29" spans="2:3" ht="24" customHeight="1">
      <c r="B29" s="65" t="s">
        <v>124</v>
      </c>
      <c r="C29" s="207" t="s">
        <v>202</v>
      </c>
    </row>
    <row r="30" spans="2:3" ht="18" customHeight="1">
      <c r="B30" s="65" t="s">
        <v>125</v>
      </c>
      <c r="C30" s="208" t="s">
        <v>203</v>
      </c>
    </row>
    <row r="31" spans="2:3" ht="15" customHeight="1">
      <c r="B31" s="66" t="s">
        <v>126</v>
      </c>
      <c r="C31" s="209" t="s">
        <v>204</v>
      </c>
    </row>
    <row r="32" spans="2:3" ht="25.5" customHeight="1" thickBot="1">
      <c r="B32" s="67" t="s">
        <v>127</v>
      </c>
      <c r="C32" s="210" t="s">
        <v>192</v>
      </c>
    </row>
    <row r="33" spans="2:3" s="268" customFormat="1" ht="16.5" customHeight="1">
      <c r="B33" s="270" t="s">
        <v>262</v>
      </c>
      <c r="C33" s="269"/>
    </row>
    <row r="34" spans="2:3" s="268" customFormat="1" ht="16.5" customHeight="1">
      <c r="B34" s="270" t="s">
        <v>263</v>
      </c>
      <c r="C34" s="269"/>
    </row>
    <row r="35" spans="2:3" ht="13.5" customHeight="1">
      <c r="B35" s="68"/>
      <c r="C35" s="62"/>
    </row>
    <row r="36" spans="2:3" ht="18" customHeight="1">
      <c r="B36" s="271" t="s">
        <v>128</v>
      </c>
      <c r="C36" s="70"/>
    </row>
    <row r="37" spans="2:3" ht="8.25" customHeight="1">
      <c r="B37" s="69"/>
      <c r="C37" s="71"/>
    </row>
    <row r="38" spans="2:3" ht="18" customHeight="1">
      <c r="B38" s="277" t="s">
        <v>220</v>
      </c>
      <c r="C38" s="277"/>
    </row>
    <row r="39" spans="2:3" ht="18" customHeight="1">
      <c r="B39" s="277" t="s">
        <v>223</v>
      </c>
      <c r="C39" s="277"/>
    </row>
    <row r="40" spans="2:3" ht="18" customHeight="1">
      <c r="B40" s="277" t="s">
        <v>221</v>
      </c>
      <c r="C40" s="277"/>
    </row>
    <row r="41" spans="2:3" s="276" customFormat="1" ht="18" customHeight="1">
      <c r="B41" s="71"/>
      <c r="C41" s="71"/>
    </row>
    <row r="42" spans="2:3" ht="18" customHeight="1">
      <c r="B42" s="278" t="s">
        <v>222</v>
      </c>
      <c r="C42" s="278"/>
    </row>
    <row r="43" spans="2:3" ht="18" customHeight="1">
      <c r="B43" s="278" t="s">
        <v>224</v>
      </c>
      <c r="C43" s="278"/>
    </row>
    <row r="44" spans="2:3" ht="18" customHeight="1">
      <c r="B44" s="278" t="s">
        <v>225</v>
      </c>
      <c r="C44" s="278"/>
    </row>
    <row r="45" spans="2:3" s="276" customFormat="1" ht="18" customHeight="1">
      <c r="B45" s="71"/>
      <c r="C45" s="71"/>
    </row>
    <row r="46" spans="2:3" ht="18" customHeight="1">
      <c r="B46" s="279" t="s">
        <v>261</v>
      </c>
      <c r="C46" s="279"/>
    </row>
    <row r="47" spans="2:3" ht="18" customHeight="1">
      <c r="B47" s="279" t="s">
        <v>258</v>
      </c>
      <c r="C47" s="279"/>
    </row>
    <row r="48" spans="2:3" ht="18" customHeight="1">
      <c r="B48" s="279" t="s">
        <v>260</v>
      </c>
      <c r="C48" s="279"/>
    </row>
    <row r="49" spans="2:3" ht="18" customHeight="1">
      <c r="B49" s="279" t="s">
        <v>259</v>
      </c>
      <c r="C49" s="279"/>
    </row>
    <row r="50" spans="2:3" ht="18" customHeight="1"/>
    <row r="51" spans="2:3" ht="18" customHeight="1">
      <c r="B51" s="72" t="s">
        <v>129</v>
      </c>
      <c r="C51" s="72"/>
    </row>
    <row r="52" spans="2:3" ht="18" customHeight="1">
      <c r="B52" s="72" t="s">
        <v>130</v>
      </c>
      <c r="C52" s="72"/>
    </row>
    <row r="53" spans="2:3" ht="18" customHeight="1">
      <c r="B53" s="72" t="s">
        <v>131</v>
      </c>
      <c r="C53" s="72"/>
    </row>
    <row r="54" spans="2:3" ht="18" customHeight="1">
      <c r="B54" s="72" t="s">
        <v>132</v>
      </c>
      <c r="C54" s="72"/>
    </row>
    <row r="55" spans="2:3" ht="18" customHeight="1">
      <c r="B55" s="72" t="s">
        <v>272</v>
      </c>
      <c r="C55" s="72"/>
    </row>
    <row r="56" spans="2:3" ht="18" customHeight="1"/>
  </sheetData>
  <sheetProtection algorithmName="SHA-512" hashValue="fXi/5OkPj05frNL0tFvuANtFePbCQlK/V9MaXnNoAajY3hGnFR0Fsro77LNsdDrTpeSGZzOakHoYi43j3mJPOA==" saltValue="XbQrt7pzj3bsQRl9ShZwXQ==" spinCount="100000" sheet="1" selectLockedCells="1"/>
  <phoneticPr fontId="2"/>
  <hyperlinks>
    <hyperlink ref="C23" r:id="rId1" xr:uid="{3F3C956D-F37B-4E40-90ED-8B7104BB447E}"/>
  </hyperlinks>
  <pageMargins left="0.35433070866141736" right="0.27559055118110237" top="0.47244094488188981" bottom="0.47244094488188981" header="0.51181102362204722" footer="0.51181102362204722"/>
  <pageSetup paperSize="9" scale="82" orientation="portrait" blackAndWhite="1" r:id="rId2"/>
  <headerFooter alignWithMargins="0"/>
  <rowBreaks count="1" manualBreakCount="1">
    <brk id="5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14"/>
  <sheetViews>
    <sheetView view="pageBreakPreview" topLeftCell="B1" zoomScaleNormal="85" zoomScaleSheetLayoutView="100" workbookViewId="0">
      <selection activeCell="E8" sqref="E8:K8"/>
    </sheetView>
  </sheetViews>
  <sheetFormatPr defaultRowHeight="13.5"/>
  <cols>
    <col min="1" max="1" width="34.5" style="1" customWidth="1"/>
    <col min="2" max="10" width="12.625" style="1" customWidth="1"/>
    <col min="11" max="11" width="14.625" style="1" customWidth="1"/>
    <col min="12" max="12" width="12.625" style="1" customWidth="1"/>
    <col min="13" max="16384" width="9" style="1"/>
  </cols>
  <sheetData>
    <row r="1" spans="1:12">
      <c r="A1" s="1" t="s">
        <v>22</v>
      </c>
    </row>
    <row r="2" spans="1:12" ht="28.5" customHeight="1">
      <c r="A2" s="377" t="s">
        <v>23</v>
      </c>
      <c r="B2" s="377"/>
      <c r="C2" s="377"/>
      <c r="D2" s="377"/>
      <c r="E2" s="377"/>
      <c r="F2" s="377"/>
      <c r="G2" s="377"/>
      <c r="H2" s="377"/>
      <c r="I2" s="377"/>
      <c r="J2" s="377"/>
      <c r="K2" s="377"/>
      <c r="L2" s="377"/>
    </row>
    <row r="3" spans="1:12" ht="20.25" customHeight="1">
      <c r="G3" s="2"/>
      <c r="H3" s="12"/>
      <c r="I3" s="13"/>
      <c r="J3" s="152"/>
      <c r="K3" s="152"/>
      <c r="L3" s="153" t="str">
        <f>"事業者名　"&amp;基本情報!C9&amp;""</f>
        <v>事業者名　医療法人○○○○</v>
      </c>
    </row>
    <row r="4" spans="1:12" ht="14.25" thickBot="1"/>
    <row r="5" spans="1:12" ht="69" customHeight="1">
      <c r="A5" s="378" t="s">
        <v>4</v>
      </c>
      <c r="B5" s="3" t="s">
        <v>5</v>
      </c>
      <c r="C5" s="4" t="s">
        <v>6</v>
      </c>
      <c r="D5" s="5" t="s">
        <v>7</v>
      </c>
      <c r="E5" s="4" t="s">
        <v>24</v>
      </c>
      <c r="F5" s="5" t="s">
        <v>9</v>
      </c>
      <c r="G5" s="5" t="s">
        <v>0</v>
      </c>
      <c r="H5" s="4" t="s">
        <v>10</v>
      </c>
      <c r="I5" s="4" t="s">
        <v>25</v>
      </c>
      <c r="J5" s="4" t="s">
        <v>26</v>
      </c>
      <c r="K5" s="4" t="s">
        <v>27</v>
      </c>
      <c r="L5" s="6" t="s">
        <v>11</v>
      </c>
    </row>
    <row r="6" spans="1:12" s="10" customFormat="1" ht="18" customHeight="1" thickBot="1">
      <c r="A6" s="379"/>
      <c r="B6" s="7" t="s">
        <v>28</v>
      </c>
      <c r="C6" s="8" t="s">
        <v>29</v>
      </c>
      <c r="D6" s="14" t="s">
        <v>30</v>
      </c>
      <c r="E6" s="8" t="s">
        <v>31</v>
      </c>
      <c r="F6" s="8" t="s">
        <v>32</v>
      </c>
      <c r="G6" s="8" t="s">
        <v>33</v>
      </c>
      <c r="H6" s="8" t="s">
        <v>34</v>
      </c>
      <c r="I6" s="8" t="s">
        <v>35</v>
      </c>
      <c r="J6" s="8" t="s">
        <v>36</v>
      </c>
      <c r="K6" s="8" t="s">
        <v>37</v>
      </c>
      <c r="L6" s="9"/>
    </row>
    <row r="7" spans="1:12">
      <c r="A7" s="11"/>
      <c r="B7" s="15" t="s">
        <v>1</v>
      </c>
      <c r="C7" s="16" t="s">
        <v>1</v>
      </c>
      <c r="D7" s="16" t="s">
        <v>1</v>
      </c>
      <c r="E7" s="16" t="s">
        <v>1</v>
      </c>
      <c r="F7" s="16" t="s">
        <v>1</v>
      </c>
      <c r="G7" s="16" t="s">
        <v>1</v>
      </c>
      <c r="H7" s="16" t="s">
        <v>1</v>
      </c>
      <c r="I7" s="16"/>
      <c r="J7" s="16" t="s">
        <v>1</v>
      </c>
      <c r="K7" s="16" t="s">
        <v>1</v>
      </c>
      <c r="L7" s="17"/>
    </row>
    <row r="8" spans="1:12" ht="60" customHeight="1" thickBot="1">
      <c r="A8" s="18" t="s">
        <v>41</v>
      </c>
      <c r="B8" s="19">
        <f>'様式3－２'!C28</f>
        <v>1300000</v>
      </c>
      <c r="C8" s="20">
        <v>0</v>
      </c>
      <c r="D8" s="20">
        <f>B8-C8</f>
        <v>1300000</v>
      </c>
      <c r="E8" s="20">
        <f>'様式3－２'!C16</f>
        <v>1100000</v>
      </c>
      <c r="F8" s="20">
        <f>設定!J2*様式4!B14</f>
        <v>1600000</v>
      </c>
      <c r="G8" s="20">
        <f>MIN(E8,F8)</f>
        <v>1100000</v>
      </c>
      <c r="H8" s="20">
        <f>ROUNDDOWN(MIN(D8,G8)*1/2,-3)</f>
        <v>550000</v>
      </c>
      <c r="I8" s="20">
        <f>様式1!H8</f>
        <v>550000</v>
      </c>
      <c r="J8" s="20">
        <v>0</v>
      </c>
      <c r="K8" s="20">
        <f>MIN(H8-J8,I8-J8)</f>
        <v>550000</v>
      </c>
      <c r="L8" s="21" t="s">
        <v>39</v>
      </c>
    </row>
    <row r="9" spans="1:12" ht="9" customHeight="1"/>
    <row r="10" spans="1:12" s="10" customFormat="1">
      <c r="A10" s="1"/>
      <c r="B10" s="1"/>
      <c r="C10" s="1"/>
      <c r="D10" s="1"/>
      <c r="E10" s="1"/>
      <c r="F10" s="1"/>
      <c r="G10" s="1"/>
      <c r="H10" s="1"/>
      <c r="I10" s="1"/>
      <c r="J10" s="1"/>
      <c r="K10" s="1"/>
    </row>
    <row r="11" spans="1:12" s="10" customFormat="1" ht="12">
      <c r="A11" s="10" t="s">
        <v>38</v>
      </c>
    </row>
    <row r="12" spans="1:12" s="10" customFormat="1" ht="12">
      <c r="A12" s="10" t="s">
        <v>88</v>
      </c>
    </row>
    <row r="13" spans="1:12" s="10" customFormat="1" ht="12">
      <c r="A13" s="10" t="s">
        <v>21</v>
      </c>
    </row>
    <row r="14" spans="1:12">
      <c r="A14" s="10" t="s">
        <v>89</v>
      </c>
      <c r="B14" s="10"/>
      <c r="C14" s="10"/>
      <c r="D14" s="10"/>
      <c r="E14" s="10"/>
      <c r="F14" s="10"/>
      <c r="G14" s="10"/>
      <c r="H14" s="10"/>
      <c r="I14" s="10"/>
      <c r="J14" s="10"/>
      <c r="K14" s="10"/>
    </row>
  </sheetData>
  <sheetProtection selectLockedCells="1"/>
  <mergeCells count="2">
    <mergeCell ref="A2:L2"/>
    <mergeCell ref="A5:A6"/>
  </mergeCells>
  <phoneticPr fontId="2"/>
  <pageMargins left="0.54" right="0.52" top="1" bottom="1" header="0.51200000000000001" footer="0.51200000000000001"/>
  <pageSetup paperSize="9" scale="7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28"/>
  <sheetViews>
    <sheetView view="pageBreakPreview" zoomScaleNormal="100" zoomScaleSheetLayoutView="100" workbookViewId="0">
      <selection activeCell="D35" sqref="D35"/>
    </sheetView>
  </sheetViews>
  <sheetFormatPr defaultRowHeight="13.5"/>
  <cols>
    <col min="1" max="1" width="20.625" style="174" customWidth="1"/>
    <col min="2" max="2" width="20" style="174" bestFit="1" customWidth="1"/>
    <col min="3" max="3" width="20.625" style="169" customWidth="1"/>
    <col min="4" max="4" width="50.625" style="174" customWidth="1"/>
    <col min="5" max="5" width="35.625" style="174" customWidth="1"/>
    <col min="6" max="6" width="9" style="166"/>
    <col min="7" max="16384" width="9" style="174"/>
  </cols>
  <sheetData>
    <row r="1" spans="1:6">
      <c r="A1" s="327" t="s">
        <v>90</v>
      </c>
      <c r="B1" s="327"/>
      <c r="C1" s="327"/>
      <c r="D1" s="327"/>
      <c r="E1" s="327"/>
    </row>
    <row r="2" spans="1:6" ht="14.25">
      <c r="A2" s="175"/>
      <c r="B2" s="175"/>
    </row>
    <row r="3" spans="1:6" ht="18.75">
      <c r="A3" s="328" t="s">
        <v>104</v>
      </c>
      <c r="B3" s="328"/>
      <c r="C3" s="328"/>
      <c r="D3" s="328"/>
      <c r="E3" s="328"/>
    </row>
    <row r="4" spans="1:6" ht="24.95" customHeight="1">
      <c r="A4" s="380" t="str">
        <f>"（補助事業者名　"&amp; 基本情報!C9 &amp;"）"</f>
        <v>（補助事業者名　医療法人○○○○）</v>
      </c>
      <c r="B4" s="380"/>
      <c r="C4" s="380"/>
      <c r="D4" s="380"/>
      <c r="E4" s="380"/>
    </row>
    <row r="5" spans="1:6" s="176" customFormat="1" ht="22.5" customHeight="1">
      <c r="A5" s="28" t="s">
        <v>67</v>
      </c>
      <c r="B5" s="42" t="s">
        <v>95</v>
      </c>
      <c r="C5" s="29" t="s">
        <v>86</v>
      </c>
      <c r="D5" s="24" t="s">
        <v>101</v>
      </c>
      <c r="E5" s="24" t="s">
        <v>11</v>
      </c>
      <c r="F5" s="170"/>
    </row>
    <row r="6" spans="1:6" s="176" customFormat="1">
      <c r="A6" s="25" t="s">
        <v>79</v>
      </c>
      <c r="B6" s="25"/>
      <c r="C6" s="31" t="s">
        <v>44</v>
      </c>
      <c r="D6" s="32"/>
      <c r="E6" s="32"/>
      <c r="F6" s="170"/>
    </row>
    <row r="7" spans="1:6" s="176" customFormat="1">
      <c r="A7" s="178"/>
      <c r="B7" s="178"/>
      <c r="C7" s="126"/>
      <c r="D7" s="127"/>
      <c r="E7" s="127"/>
      <c r="F7" s="170"/>
    </row>
    <row r="8" spans="1:6" s="176" customFormat="1">
      <c r="A8" s="178" t="s">
        <v>68</v>
      </c>
      <c r="B8" s="178" t="s">
        <v>189</v>
      </c>
      <c r="C8" s="126">
        <v>400000</v>
      </c>
      <c r="D8" s="127"/>
      <c r="E8" s="127"/>
      <c r="F8" s="170"/>
    </row>
    <row r="9" spans="1:6" s="176" customFormat="1">
      <c r="A9" s="178"/>
      <c r="B9" s="178" t="s">
        <v>71</v>
      </c>
      <c r="C9" s="126">
        <v>100000</v>
      </c>
      <c r="D9" s="127" t="s">
        <v>46</v>
      </c>
      <c r="E9" s="127"/>
      <c r="F9" s="170"/>
    </row>
    <row r="10" spans="1:6" s="176" customFormat="1">
      <c r="A10" s="178"/>
      <c r="B10" s="178"/>
      <c r="C10" s="126"/>
      <c r="D10" s="127"/>
      <c r="E10" s="127"/>
      <c r="F10" s="170"/>
    </row>
    <row r="11" spans="1:6" s="176" customFormat="1">
      <c r="A11" s="178" t="s">
        <v>69</v>
      </c>
      <c r="B11" s="178" t="s">
        <v>70</v>
      </c>
      <c r="C11" s="126">
        <v>400000</v>
      </c>
      <c r="D11" s="127"/>
      <c r="E11" s="127"/>
      <c r="F11" s="170"/>
    </row>
    <row r="12" spans="1:6" s="176" customFormat="1">
      <c r="A12" s="178"/>
      <c r="B12" s="178" t="s">
        <v>71</v>
      </c>
      <c r="C12" s="126">
        <v>200000</v>
      </c>
      <c r="D12" s="127" t="s">
        <v>46</v>
      </c>
      <c r="E12" s="127"/>
      <c r="F12" s="170"/>
    </row>
    <row r="13" spans="1:6" s="176" customFormat="1">
      <c r="A13" s="178"/>
      <c r="B13" s="178"/>
      <c r="C13" s="126"/>
      <c r="D13" s="127"/>
      <c r="E13" s="127"/>
      <c r="F13" s="170"/>
    </row>
    <row r="14" spans="1:6" s="176" customFormat="1">
      <c r="A14" s="178"/>
      <c r="B14" s="178"/>
      <c r="C14" s="126"/>
      <c r="D14" s="127"/>
      <c r="E14" s="127"/>
      <c r="F14" s="170"/>
    </row>
    <row r="15" spans="1:6" s="176" customFormat="1">
      <c r="A15" s="178"/>
      <c r="B15" s="178"/>
      <c r="C15" s="126"/>
      <c r="D15" s="127"/>
      <c r="E15" s="127"/>
      <c r="F15" s="170"/>
    </row>
    <row r="16" spans="1:6" s="176" customFormat="1" ht="26.25" customHeight="1">
      <c r="A16" s="24" t="s">
        <v>78</v>
      </c>
      <c r="B16" s="26"/>
      <c r="C16" s="30">
        <f>SUM(C7:C15)</f>
        <v>1100000</v>
      </c>
      <c r="D16" s="26"/>
      <c r="E16" s="27"/>
      <c r="F16" s="170"/>
    </row>
    <row r="17" spans="1:6" s="176" customFormat="1">
      <c r="A17" s="25" t="s">
        <v>80</v>
      </c>
      <c r="B17" s="25"/>
      <c r="C17" s="31" t="s">
        <v>44</v>
      </c>
      <c r="D17" s="177"/>
      <c r="E17" s="177"/>
      <c r="F17" s="170"/>
    </row>
    <row r="18" spans="1:6" s="176" customFormat="1">
      <c r="A18" s="178"/>
      <c r="B18" s="178"/>
      <c r="C18" s="126"/>
      <c r="D18" s="127"/>
      <c r="E18" s="127"/>
      <c r="F18" s="170"/>
    </row>
    <row r="19" spans="1:6" s="176" customFormat="1">
      <c r="A19" s="178" t="s">
        <v>68</v>
      </c>
      <c r="B19" s="178" t="s">
        <v>71</v>
      </c>
      <c r="C19" s="126">
        <v>100000</v>
      </c>
      <c r="D19" s="127" t="s">
        <v>49</v>
      </c>
      <c r="E19" s="127"/>
      <c r="F19" s="170"/>
    </row>
    <row r="20" spans="1:6" s="176" customFormat="1">
      <c r="A20" s="178"/>
      <c r="B20" s="178"/>
      <c r="C20" s="126"/>
      <c r="D20" s="127"/>
      <c r="E20" s="127"/>
      <c r="F20" s="170"/>
    </row>
    <row r="21" spans="1:6" s="176" customFormat="1">
      <c r="A21" s="178"/>
      <c r="B21" s="178"/>
      <c r="C21" s="126"/>
      <c r="D21" s="127"/>
      <c r="E21" s="127"/>
      <c r="F21" s="170"/>
    </row>
    <row r="22" spans="1:6" s="176" customFormat="1">
      <c r="A22" s="178" t="s">
        <v>69</v>
      </c>
      <c r="B22" s="178" t="s">
        <v>71</v>
      </c>
      <c r="C22" s="126">
        <v>100000</v>
      </c>
      <c r="D22" s="127" t="s">
        <v>49</v>
      </c>
      <c r="E22" s="127"/>
      <c r="F22" s="170"/>
    </row>
    <row r="23" spans="1:6" s="176" customFormat="1">
      <c r="A23" s="178"/>
      <c r="B23" s="178"/>
      <c r="C23" s="126"/>
      <c r="D23" s="127"/>
      <c r="E23" s="127"/>
      <c r="F23" s="170"/>
    </row>
    <row r="24" spans="1:6" s="176" customFormat="1">
      <c r="A24" s="178"/>
      <c r="B24" s="178"/>
      <c r="C24" s="126"/>
      <c r="D24" s="127"/>
      <c r="E24" s="127"/>
      <c r="F24" s="170"/>
    </row>
    <row r="25" spans="1:6" s="176" customFormat="1">
      <c r="A25" s="178"/>
      <c r="B25" s="178"/>
      <c r="C25" s="126"/>
      <c r="D25" s="127"/>
      <c r="E25" s="127"/>
      <c r="F25" s="170"/>
    </row>
    <row r="26" spans="1:6" s="176" customFormat="1">
      <c r="A26" s="178"/>
      <c r="B26" s="178"/>
      <c r="C26" s="126"/>
      <c r="D26" s="127"/>
      <c r="E26" s="127"/>
      <c r="F26" s="170"/>
    </row>
    <row r="27" spans="1:6" s="176" customFormat="1" ht="26.25" customHeight="1" thickBot="1">
      <c r="A27" s="38" t="s">
        <v>81</v>
      </c>
      <c r="B27" s="40"/>
      <c r="C27" s="39">
        <f>SUM(C18:C26)</f>
        <v>200000</v>
      </c>
      <c r="D27" s="40"/>
      <c r="E27" s="41"/>
      <c r="F27" s="170"/>
    </row>
    <row r="28" spans="1:6" s="176" customFormat="1" ht="26.25" customHeight="1" thickTop="1">
      <c r="A28" s="34" t="s">
        <v>87</v>
      </c>
      <c r="B28" s="34"/>
      <c r="C28" s="35">
        <f>SUM(C16,C27)</f>
        <v>1300000</v>
      </c>
      <c r="D28" s="36"/>
      <c r="E28" s="37"/>
      <c r="F28" s="170"/>
    </row>
  </sheetData>
  <sheetProtection selectLockedCells="1"/>
  <mergeCells count="3">
    <mergeCell ref="A1:E1"/>
    <mergeCell ref="A3:E3"/>
    <mergeCell ref="A4:E4"/>
  </mergeCells>
  <phoneticPr fontId="2"/>
  <pageMargins left="0.7" right="0.7" top="0.75" bottom="0.75" header="0.3" footer="0.3"/>
  <pageSetup paperSize="9" scale="89"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146F105-1618-49F2-864A-912117CEC430}">
          <x14:formula1>
            <xm:f>設定!$H$2:$H$5</xm:f>
          </x14:formula1>
          <xm:sqref>B7:B15 B18:B26</xm:sqref>
        </x14:dataValidation>
        <x14:dataValidation type="list" allowBlank="1" showInputMessage="1" showErrorMessage="1" xr:uid="{31219890-9BE4-4877-9C19-A4FAD71237EB}">
          <x14:formula1>
            <xm:f>設定!$A$2:$A$8</xm:f>
          </x14:formula1>
          <xm:sqref>D7:D15</xm:sqref>
        </x14:dataValidation>
        <x14:dataValidation type="list" allowBlank="1" showInputMessage="1" showErrorMessage="1" xr:uid="{64ABC1CF-23F4-4535-B85E-E8478FB4B039}">
          <x14:formula1>
            <xm:f>設定!$B$2:$B$15</xm:f>
          </x14:formula1>
          <xm:sqref>D18:D26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G16"/>
  <sheetViews>
    <sheetView view="pageBreakPreview" zoomScaleNormal="100" zoomScaleSheetLayoutView="100" workbookViewId="0">
      <selection activeCell="D14" sqref="D14"/>
    </sheetView>
  </sheetViews>
  <sheetFormatPr defaultRowHeight="13.5"/>
  <cols>
    <col min="1" max="1" width="23.5" style="22" customWidth="1"/>
    <col min="2" max="2" width="27.75" style="22" customWidth="1"/>
    <col min="3" max="3" width="40.5" style="22" customWidth="1"/>
    <col min="4" max="4" width="23.875" style="22" customWidth="1"/>
    <col min="5" max="5" width="7.25" style="22" bestFit="1" customWidth="1"/>
    <col min="6" max="6" width="23.875" style="22" customWidth="1"/>
    <col min="7" max="7" width="10.5" style="155" bestFit="1" customWidth="1"/>
    <col min="8" max="16384" width="9" style="22"/>
  </cols>
  <sheetData>
    <row r="1" spans="1:7">
      <c r="A1" s="330" t="s">
        <v>91</v>
      </c>
      <c r="B1" s="330"/>
      <c r="D1" s="135"/>
      <c r="E1" s="135"/>
    </row>
    <row r="2" spans="1:7" ht="14.25">
      <c r="A2" s="23"/>
    </row>
    <row r="3" spans="1:7" ht="18.75">
      <c r="A3" s="331" t="s">
        <v>106</v>
      </c>
      <c r="B3" s="331"/>
      <c r="C3" s="331"/>
      <c r="D3" s="331"/>
      <c r="E3" s="331"/>
      <c r="F3" s="331"/>
    </row>
    <row r="4" spans="1:7" ht="14.25">
      <c r="A4" s="23"/>
    </row>
    <row r="5" spans="1:7" ht="14.25">
      <c r="A5" s="332" t="str">
        <f>"事業所名 "&amp; 基本情報!C9</f>
        <v>事業所名 医療法人○○○○</v>
      </c>
      <c r="B5" s="332"/>
      <c r="C5" s="332"/>
      <c r="D5" s="332"/>
      <c r="E5" s="332"/>
      <c r="F5" s="332"/>
    </row>
    <row r="6" spans="1:7" ht="35.1" customHeight="1">
      <c r="A6" s="33" t="s">
        <v>42</v>
      </c>
      <c r="B6" s="33" t="s">
        <v>85</v>
      </c>
      <c r="C6" s="33" t="s">
        <v>101</v>
      </c>
      <c r="D6" s="333" t="s">
        <v>96</v>
      </c>
      <c r="E6" s="334"/>
      <c r="F6" s="335"/>
    </row>
    <row r="7" spans="1:7" ht="41.25" customHeight="1">
      <c r="A7" s="183" t="s">
        <v>68</v>
      </c>
      <c r="B7" s="183" t="s">
        <v>92</v>
      </c>
      <c r="C7" s="184" t="s">
        <v>46</v>
      </c>
      <c r="D7" s="185">
        <v>45383</v>
      </c>
      <c r="E7" s="136" t="s">
        <v>72</v>
      </c>
      <c r="F7" s="185">
        <v>45717</v>
      </c>
      <c r="G7" s="154" t="str">
        <f>"※"&amp;TEXT(設定!$F$2,"ggge年m月d日") &amp;"までに終了する研修が対象"</f>
        <v>※令和7年3月31日までに終了する研修が対象</v>
      </c>
    </row>
    <row r="8" spans="1:7" ht="41.25" customHeight="1">
      <c r="A8" s="183" t="s">
        <v>69</v>
      </c>
      <c r="B8" s="183" t="s">
        <v>93</v>
      </c>
      <c r="C8" s="184" t="s">
        <v>94</v>
      </c>
      <c r="D8" s="185">
        <v>45323</v>
      </c>
      <c r="E8" s="136" t="s">
        <v>72</v>
      </c>
      <c r="F8" s="185">
        <v>45747</v>
      </c>
    </row>
    <row r="9" spans="1:7" ht="41.25" customHeight="1">
      <c r="A9" s="183"/>
      <c r="B9" s="183"/>
      <c r="C9" s="184"/>
      <c r="D9" s="185"/>
      <c r="E9" s="136" t="s">
        <v>72</v>
      </c>
      <c r="F9" s="185"/>
    </row>
    <row r="10" spans="1:7" ht="41.25" customHeight="1">
      <c r="A10" s="183"/>
      <c r="B10" s="183"/>
      <c r="C10" s="184"/>
      <c r="D10" s="185"/>
      <c r="E10" s="136" t="s">
        <v>72</v>
      </c>
      <c r="F10" s="185"/>
    </row>
    <row r="11" spans="1:7" ht="41.25" customHeight="1">
      <c r="A11" s="183"/>
      <c r="B11" s="183"/>
      <c r="C11" s="184"/>
      <c r="D11" s="185"/>
      <c r="E11" s="136" t="s">
        <v>72</v>
      </c>
      <c r="F11" s="185"/>
    </row>
    <row r="12" spans="1:7" ht="41.25" customHeight="1">
      <c r="A12" s="183"/>
      <c r="B12" s="183"/>
      <c r="C12" s="184"/>
      <c r="D12" s="185"/>
      <c r="E12" s="136" t="s">
        <v>72</v>
      </c>
      <c r="F12" s="185"/>
    </row>
    <row r="14" spans="1:7" ht="28.5" customHeight="1">
      <c r="A14" s="33" t="s">
        <v>84</v>
      </c>
      <c r="B14" s="186">
        <v>2</v>
      </c>
    </row>
    <row r="16" spans="1:7">
      <c r="A16" s="22" t="s">
        <v>102</v>
      </c>
    </row>
  </sheetData>
  <sheetProtection selectLockedCells="1"/>
  <mergeCells count="4">
    <mergeCell ref="A1:B1"/>
    <mergeCell ref="A3:F3"/>
    <mergeCell ref="A5:F5"/>
    <mergeCell ref="D6:F6"/>
  </mergeCells>
  <phoneticPr fontId="2"/>
  <dataValidations count="1">
    <dataValidation type="date" operator="greaterThan" allowBlank="1" showInputMessage="1" showErrorMessage="1" sqref="D7" xr:uid="{7C8017F7-62F4-438F-9BBF-95CF4457ECE5}">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CE4BF1-1C54-4B1D-9367-9419C01D3CA6}">
          <x14:formula1>
            <xm:f>設定!$A$2:$A$8</xm:f>
          </x14:formula1>
          <xm:sqref>C7:C12</xm:sqref>
        </x14:dataValidation>
        <x14:dataValidation type="date" allowBlank="1" showInputMessage="1" showErrorMessage="1" xr:uid="{E75786A6-4212-4DDE-8270-02DCCA5B600E}">
          <x14:formula1>
            <xm:f>設定!$D$2</xm:f>
          </x14:formula1>
          <x14:formula2>
            <xm:f>設定!$F$2</xm:f>
          </x14:formula2>
          <xm:sqref>F7:F12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C45D-3CB3-4150-A075-1A692AD3EDB7}">
  <sheetPr>
    <tabColor theme="7" tint="0.79998168889431442"/>
  </sheetPr>
  <dimension ref="A1:AO44"/>
  <sheetViews>
    <sheetView view="pageBreakPreview" zoomScaleNormal="100" zoomScaleSheetLayoutView="100" workbookViewId="0">
      <selection activeCell="BJ68" sqref="BJ68"/>
    </sheetView>
  </sheetViews>
  <sheetFormatPr defaultColWidth="2.25" defaultRowHeight="13.5"/>
  <cols>
    <col min="1" max="24" width="2.25" style="229"/>
    <col min="25" max="25" width="2.5" style="229" bestFit="1" customWidth="1"/>
    <col min="26" max="39" width="2.25" style="229"/>
    <col min="40" max="41" width="2.25" style="229" customWidth="1"/>
    <col min="42" max="16384" width="2.25" style="229"/>
  </cols>
  <sheetData>
    <row r="1" spans="1:41" ht="16.5" customHeight="1">
      <c r="A1" s="229" t="s">
        <v>226</v>
      </c>
    </row>
    <row r="2" spans="1:41" ht="15" customHeight="1"/>
    <row r="3" spans="1:41" ht="15" customHeight="1"/>
    <row r="4" spans="1:41" ht="30" customHeight="1">
      <c r="A4" s="383" t="s">
        <v>227</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row>
    <row r="5" spans="1:41" ht="15" customHeight="1"/>
    <row r="6" spans="1:41" ht="15" customHeight="1"/>
    <row r="7" spans="1:41" ht="20.100000000000001" customHeight="1">
      <c r="N7" s="384">
        <f>IF(P14="","金　　　         　円也",P14)</f>
        <v>550000</v>
      </c>
      <c r="O7" s="384"/>
      <c r="P7" s="384"/>
      <c r="Q7" s="384"/>
      <c r="R7" s="384"/>
      <c r="S7" s="384"/>
      <c r="T7" s="384"/>
      <c r="U7" s="384"/>
      <c r="V7" s="384"/>
      <c r="W7" s="384"/>
      <c r="X7" s="384"/>
      <c r="Y7" s="384"/>
      <c r="Z7" s="230"/>
    </row>
    <row r="8" spans="1:41" ht="13.5" customHeight="1"/>
    <row r="9" spans="1:41" ht="20.100000000000001" customHeight="1">
      <c r="A9" s="385" t="str">
        <f>"ただし、"&amp;TEXT(設定!D2,"ggge年度")&amp;"特定行為研修助成事業補助金"</f>
        <v>ただし、令和6年度特定行為研修助成事業補助金</v>
      </c>
      <c r="B9" s="385"/>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row>
    <row r="10" spans="1:41" ht="16.5" customHeight="1"/>
    <row r="11" spans="1:41" ht="20.100000000000001" customHeight="1">
      <c r="G11" s="381" t="s">
        <v>228</v>
      </c>
      <c r="H11" s="381"/>
      <c r="I11" s="381"/>
      <c r="J11" s="381"/>
      <c r="K11" s="381"/>
      <c r="L11" s="381"/>
      <c r="M11" s="381"/>
      <c r="N11" s="381"/>
      <c r="O11" s="381"/>
      <c r="P11" s="386">
        <f>様式3!I8</f>
        <v>550000</v>
      </c>
      <c r="Q11" s="386"/>
      <c r="R11" s="386"/>
      <c r="S11" s="386"/>
      <c r="T11" s="386"/>
      <c r="U11" s="386"/>
      <c r="V11" s="386"/>
      <c r="W11" s="386"/>
      <c r="X11" s="386"/>
      <c r="Y11" s="386"/>
      <c r="Z11" s="386"/>
      <c r="AA11" s="386"/>
      <c r="AB11" s="386"/>
      <c r="AC11" s="229" t="s">
        <v>1</v>
      </c>
      <c r="AE11" s="231"/>
      <c r="AF11" s="231"/>
      <c r="AG11" s="231"/>
      <c r="AH11" s="231"/>
      <c r="AI11" s="231"/>
      <c r="AJ11" s="231"/>
      <c r="AK11" s="231"/>
    </row>
    <row r="12" spans="1:41" ht="20.100000000000001" customHeight="1">
      <c r="E12" s="232"/>
      <c r="F12" s="232"/>
      <c r="G12" s="381" t="s">
        <v>229</v>
      </c>
      <c r="H12" s="381"/>
      <c r="I12" s="381"/>
      <c r="J12" s="381"/>
      <c r="K12" s="381"/>
      <c r="L12" s="381"/>
      <c r="M12" s="381"/>
      <c r="N12" s="381"/>
      <c r="O12" s="381"/>
      <c r="P12" s="382">
        <f>様式3!H8</f>
        <v>550000</v>
      </c>
      <c r="Q12" s="382"/>
      <c r="R12" s="382"/>
      <c r="S12" s="382"/>
      <c r="T12" s="382"/>
      <c r="U12" s="382"/>
      <c r="V12" s="382"/>
      <c r="W12" s="382"/>
      <c r="X12" s="382"/>
      <c r="Y12" s="382"/>
      <c r="Z12" s="382"/>
      <c r="AA12" s="382"/>
      <c r="AB12" s="382"/>
      <c r="AC12" s="229" t="s">
        <v>1</v>
      </c>
    </row>
    <row r="13" spans="1:41" ht="20.100000000000001" customHeight="1">
      <c r="E13" s="232"/>
      <c r="F13" s="232"/>
      <c r="G13" s="381" t="s">
        <v>230</v>
      </c>
      <c r="H13" s="381"/>
      <c r="I13" s="381"/>
      <c r="J13" s="381"/>
      <c r="K13" s="381"/>
      <c r="L13" s="381"/>
      <c r="M13" s="381"/>
      <c r="N13" s="381"/>
      <c r="O13" s="381"/>
      <c r="P13" s="386">
        <f>様式3!J8</f>
        <v>0</v>
      </c>
      <c r="Q13" s="386"/>
      <c r="R13" s="386"/>
      <c r="S13" s="386"/>
      <c r="T13" s="386"/>
      <c r="U13" s="386"/>
      <c r="V13" s="386"/>
      <c r="W13" s="386"/>
      <c r="X13" s="386"/>
      <c r="Y13" s="386"/>
      <c r="Z13" s="386"/>
      <c r="AA13" s="386"/>
      <c r="AB13" s="386"/>
      <c r="AC13" s="229" t="s">
        <v>1</v>
      </c>
    </row>
    <row r="14" spans="1:41" ht="20.100000000000001" customHeight="1">
      <c r="G14" s="381" t="s">
        <v>231</v>
      </c>
      <c r="H14" s="381"/>
      <c r="I14" s="381"/>
      <c r="J14" s="381"/>
      <c r="K14" s="381"/>
      <c r="L14" s="381"/>
      <c r="M14" s="381"/>
      <c r="N14" s="381"/>
      <c r="O14" s="381"/>
      <c r="P14" s="382">
        <f>様式3!K8</f>
        <v>550000</v>
      </c>
      <c r="Q14" s="382"/>
      <c r="R14" s="382"/>
      <c r="S14" s="382"/>
      <c r="T14" s="382"/>
      <c r="U14" s="382"/>
      <c r="V14" s="382"/>
      <c r="W14" s="382"/>
      <c r="X14" s="382"/>
      <c r="Y14" s="382"/>
      <c r="Z14" s="382"/>
      <c r="AA14" s="382"/>
      <c r="AB14" s="382"/>
      <c r="AC14" s="229" t="s">
        <v>1</v>
      </c>
    </row>
    <row r="15" spans="1:41" ht="19.5" customHeight="1">
      <c r="G15" s="232"/>
      <c r="H15" s="232"/>
      <c r="I15" s="232"/>
      <c r="J15" s="232"/>
      <c r="K15" s="232"/>
      <c r="L15" s="232"/>
      <c r="M15" s="232"/>
      <c r="N15" s="232"/>
      <c r="O15" s="232"/>
      <c r="P15" s="233"/>
      <c r="Q15" s="233"/>
      <c r="R15" s="233"/>
      <c r="S15" s="233"/>
      <c r="T15" s="233"/>
      <c r="U15" s="233"/>
      <c r="V15" s="233"/>
      <c r="W15" s="233"/>
      <c r="X15" s="233"/>
      <c r="Y15" s="233"/>
      <c r="Z15" s="233"/>
      <c r="AA15" s="233"/>
      <c r="AB15" s="233"/>
    </row>
    <row r="16" spans="1:41" ht="20.25" customHeight="1">
      <c r="G16" s="232"/>
      <c r="H16" s="232"/>
      <c r="I16" s="232"/>
      <c r="J16" s="232"/>
      <c r="K16" s="232"/>
      <c r="L16" s="232"/>
      <c r="M16" s="232"/>
    </row>
    <row r="17" spans="2:41" ht="20.100000000000001" customHeight="1">
      <c r="B17" s="229" t="s">
        <v>232</v>
      </c>
      <c r="G17" s="381" t="s">
        <v>233</v>
      </c>
      <c r="H17" s="381"/>
      <c r="I17" s="381"/>
      <c r="J17" s="381"/>
      <c r="K17" s="381"/>
      <c r="L17" s="381"/>
      <c r="M17" s="381"/>
      <c r="N17" s="381"/>
      <c r="O17" s="381"/>
      <c r="P17" s="381"/>
      <c r="Q17" s="381"/>
      <c r="T17" s="387" t="str">
        <f>基本情報!C19</f>
        <v>医第1234号</v>
      </c>
      <c r="U17" s="387"/>
      <c r="V17" s="387"/>
      <c r="W17" s="387"/>
      <c r="X17" s="387"/>
      <c r="Y17" s="387"/>
      <c r="Z17" s="387"/>
      <c r="AA17" s="387"/>
      <c r="AB17" s="387"/>
      <c r="AC17" s="387"/>
      <c r="AE17" s="234"/>
      <c r="AF17" s="231"/>
      <c r="AG17" s="231"/>
      <c r="AH17" s="231"/>
    </row>
    <row r="18" spans="2:41" ht="20.100000000000001" customHeight="1">
      <c r="T18" s="388">
        <f>基本情報!C18</f>
        <v>45505</v>
      </c>
      <c r="U18" s="388"/>
      <c r="V18" s="388"/>
      <c r="W18" s="388"/>
      <c r="X18" s="388"/>
      <c r="Y18" s="388"/>
      <c r="Z18" s="388"/>
      <c r="AA18" s="388"/>
      <c r="AB18" s="388"/>
      <c r="AC18" s="388"/>
      <c r="AD18" s="235"/>
    </row>
    <row r="19" spans="2:41" ht="15" customHeight="1">
      <c r="T19" s="236"/>
      <c r="U19" s="236"/>
      <c r="V19" s="236"/>
      <c r="W19" s="236"/>
      <c r="X19" s="236"/>
      <c r="Y19" s="236"/>
      <c r="Z19" s="236"/>
      <c r="AA19" s="236"/>
      <c r="AB19" s="236"/>
      <c r="AC19" s="236"/>
      <c r="AD19" s="236"/>
    </row>
    <row r="20" spans="2:41" ht="20.100000000000001" customHeight="1">
      <c r="G20" s="381" t="s">
        <v>234</v>
      </c>
      <c r="H20" s="381"/>
      <c r="I20" s="381"/>
      <c r="J20" s="381"/>
      <c r="K20" s="381"/>
      <c r="L20" s="381"/>
      <c r="M20" s="381"/>
      <c r="N20" s="381"/>
      <c r="O20" s="381"/>
      <c r="P20" s="381"/>
      <c r="Q20" s="381"/>
      <c r="T20" s="229" t="s">
        <v>235</v>
      </c>
      <c r="U20" s="229" t="s">
        <v>236</v>
      </c>
      <c r="V20" s="385"/>
      <c r="W20" s="385"/>
      <c r="X20" s="385"/>
      <c r="Y20" s="385"/>
      <c r="Z20" s="385"/>
      <c r="AA20" s="385"/>
      <c r="AB20" s="385"/>
      <c r="AC20" s="229" t="s">
        <v>237</v>
      </c>
      <c r="AE20" s="231"/>
      <c r="AF20" s="231"/>
      <c r="AG20" s="231"/>
      <c r="AH20" s="231"/>
      <c r="AI20" s="231"/>
      <c r="AJ20" s="231"/>
      <c r="AK20" s="231"/>
      <c r="AL20" s="231"/>
      <c r="AM20" s="231"/>
      <c r="AN20" s="231"/>
      <c r="AO20" s="231"/>
    </row>
    <row r="21" spans="2:41" ht="20.100000000000001" customHeight="1">
      <c r="T21" s="389" t="s">
        <v>238</v>
      </c>
      <c r="U21" s="389"/>
      <c r="V21" s="389"/>
      <c r="W21" s="389"/>
      <c r="X21" s="389"/>
      <c r="Y21" s="389"/>
      <c r="Z21" s="389"/>
      <c r="AA21" s="389"/>
      <c r="AB21" s="389"/>
      <c r="AC21" s="389"/>
      <c r="AD21" s="236"/>
    </row>
    <row r="22" spans="2:41" ht="15" customHeight="1">
      <c r="T22" s="236"/>
      <c r="U22" s="236"/>
      <c r="V22" s="236"/>
      <c r="W22" s="236"/>
      <c r="X22" s="236"/>
      <c r="Y22" s="236"/>
      <c r="Z22" s="236"/>
      <c r="AA22" s="236"/>
      <c r="AB22" s="236"/>
      <c r="AC22" s="236"/>
      <c r="AD22" s="236"/>
    </row>
    <row r="23" spans="2:41" ht="20.100000000000001" customHeight="1">
      <c r="G23" s="381" t="s">
        <v>239</v>
      </c>
      <c r="H23" s="381"/>
      <c r="I23" s="381"/>
      <c r="J23" s="381"/>
      <c r="K23" s="381"/>
      <c r="L23" s="381"/>
      <c r="M23" s="381"/>
      <c r="N23" s="381"/>
      <c r="O23" s="381"/>
      <c r="P23" s="381"/>
      <c r="Q23" s="381"/>
      <c r="T23" s="229" t="s">
        <v>235</v>
      </c>
      <c r="U23" s="229" t="s">
        <v>240</v>
      </c>
      <c r="V23" s="385"/>
      <c r="W23" s="385"/>
      <c r="X23" s="385"/>
      <c r="Y23" s="385"/>
      <c r="Z23" s="385"/>
      <c r="AA23" s="385"/>
      <c r="AB23" s="385"/>
      <c r="AC23" s="229" t="s">
        <v>241</v>
      </c>
    </row>
    <row r="24" spans="2:41" ht="20.100000000000001" customHeight="1">
      <c r="T24" s="390" t="str">
        <f>"令和"&amp;" 　年　　月　　日"</f>
        <v>令和 　年　　月　　日</v>
      </c>
      <c r="U24" s="390"/>
      <c r="V24" s="390"/>
      <c r="W24" s="390"/>
      <c r="X24" s="390"/>
      <c r="Y24" s="390"/>
      <c r="Z24" s="390"/>
      <c r="AA24" s="390"/>
      <c r="AB24" s="390"/>
      <c r="AC24" s="390"/>
      <c r="AD24" s="236"/>
    </row>
    <row r="25" spans="2:41" ht="15.75" customHeight="1">
      <c r="T25" s="237"/>
      <c r="U25" s="237"/>
      <c r="V25" s="237"/>
      <c r="W25" s="237"/>
      <c r="X25" s="237"/>
      <c r="Y25" s="237"/>
      <c r="Z25" s="237"/>
      <c r="AA25" s="237"/>
      <c r="AB25" s="237"/>
      <c r="AC25" s="237"/>
      <c r="AD25" s="236"/>
    </row>
    <row r="26" spans="2:41" ht="12.75" customHeight="1"/>
    <row r="27" spans="2:41" ht="22.5" customHeight="1">
      <c r="C27" s="390" t="str">
        <f>"上記のとおり、補助金を精算払によって交付されたく、"&amp;TEXT(設定!D2,"ggge年度")&amp;"補助金交付要綱第14条"</f>
        <v>上記のとおり、補助金を精算払によって交付されたく、令和6年度補助金交付要綱第14条</v>
      </c>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0"/>
    </row>
    <row r="28" spans="2:41" ht="23.25" customHeight="1">
      <c r="B28" s="391" t="s">
        <v>242</v>
      </c>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row>
    <row r="29" spans="2:41" ht="15" customHeight="1"/>
    <row r="30" spans="2:41" ht="16.5" customHeight="1">
      <c r="AA30" s="392" t="str">
        <f>IF(基本情報!C20="","",基本情報!C20)</f>
        <v/>
      </c>
      <c r="AB30" s="392"/>
      <c r="AC30" s="392"/>
      <c r="AD30" s="392"/>
      <c r="AE30" s="392"/>
      <c r="AF30" s="392"/>
      <c r="AG30" s="392"/>
      <c r="AH30" s="392"/>
      <c r="AI30" s="392"/>
      <c r="AJ30" s="392"/>
      <c r="AK30" s="392"/>
    </row>
    <row r="31" spans="2:41" ht="18.75" customHeight="1"/>
    <row r="32" spans="2:41" ht="22.5" customHeight="1">
      <c r="B32" s="229" t="s">
        <v>243</v>
      </c>
    </row>
    <row r="33" spans="15:40" ht="15.75" customHeight="1"/>
    <row r="34" spans="15:40" ht="38.25" customHeight="1">
      <c r="O34" s="393" t="s">
        <v>244</v>
      </c>
      <c r="P34" s="393"/>
      <c r="Q34" s="393"/>
      <c r="R34" s="393"/>
      <c r="S34" s="393"/>
      <c r="T34" s="234"/>
      <c r="U34" s="393" t="s">
        <v>136</v>
      </c>
      <c r="V34" s="393"/>
      <c r="W34" s="393"/>
      <c r="X34" s="393"/>
      <c r="Y34" s="393"/>
      <c r="Z34" s="234"/>
      <c r="AA34" s="394" t="str">
        <f>基本情報!C8</f>
        <v>神戸市中央区○○○○</v>
      </c>
      <c r="AB34" s="394"/>
      <c r="AC34" s="394"/>
      <c r="AD34" s="394"/>
      <c r="AE34" s="394"/>
      <c r="AF34" s="394"/>
      <c r="AG34" s="394"/>
      <c r="AH34" s="394"/>
      <c r="AI34" s="394"/>
      <c r="AJ34" s="394"/>
      <c r="AK34" s="394"/>
      <c r="AL34" s="394"/>
      <c r="AM34" s="394"/>
      <c r="AN34" s="394"/>
    </row>
    <row r="35" spans="15:40" ht="38.25" customHeight="1">
      <c r="O35" s="234"/>
      <c r="P35" s="234"/>
      <c r="Q35" s="234"/>
      <c r="R35" s="234"/>
      <c r="S35" s="234"/>
      <c r="T35" s="234"/>
      <c r="U35" s="393" t="s">
        <v>245</v>
      </c>
      <c r="V35" s="393"/>
      <c r="W35" s="393"/>
      <c r="X35" s="393"/>
      <c r="Y35" s="393"/>
      <c r="Z35" s="234"/>
      <c r="AA35" s="394" t="str">
        <f>基本情報!C9</f>
        <v>医療法人○○○○</v>
      </c>
      <c r="AB35" s="394"/>
      <c r="AC35" s="394"/>
      <c r="AD35" s="394"/>
      <c r="AE35" s="394"/>
      <c r="AF35" s="394"/>
      <c r="AG35" s="394"/>
      <c r="AH35" s="394"/>
      <c r="AI35" s="394"/>
      <c r="AJ35" s="394"/>
      <c r="AK35" s="394"/>
      <c r="AL35" s="394"/>
      <c r="AM35" s="394"/>
      <c r="AN35" s="394"/>
    </row>
    <row r="36" spans="15:40" ht="38.25" customHeight="1">
      <c r="O36" s="234"/>
      <c r="P36" s="234"/>
      <c r="Q36" s="234"/>
      <c r="R36" s="234"/>
      <c r="S36" s="234"/>
      <c r="T36" s="234"/>
      <c r="U36" s="234"/>
      <c r="V36" s="234"/>
      <c r="W36" s="234"/>
      <c r="X36" s="234"/>
      <c r="Y36" s="234"/>
      <c r="Z36" s="234"/>
      <c r="AA36" s="394" t="str">
        <f>"（"&amp;基本情報!C12&amp;"）"</f>
        <v>（□□病院）</v>
      </c>
      <c r="AB36" s="394"/>
      <c r="AC36" s="394"/>
      <c r="AD36" s="394"/>
      <c r="AE36" s="394"/>
      <c r="AF36" s="394"/>
      <c r="AG36" s="394"/>
      <c r="AH36" s="394"/>
      <c r="AI36" s="394"/>
      <c r="AJ36" s="394"/>
      <c r="AK36" s="394"/>
      <c r="AL36" s="394"/>
      <c r="AM36" s="394"/>
      <c r="AN36" s="394"/>
    </row>
    <row r="37" spans="15:40" ht="38.25" customHeight="1">
      <c r="O37" s="234"/>
      <c r="P37" s="234"/>
      <c r="Q37" s="234"/>
      <c r="R37" s="234"/>
      <c r="S37" s="234"/>
      <c r="T37" s="234"/>
      <c r="U37" s="393" t="s">
        <v>111</v>
      </c>
      <c r="V37" s="393"/>
      <c r="W37" s="393"/>
      <c r="X37" s="393"/>
      <c r="Y37" s="393"/>
      <c r="Z37" s="234"/>
      <c r="AA37" s="394" t="str">
        <f>基本情報!C10</f>
        <v>理事長　○○　○○</v>
      </c>
      <c r="AB37" s="394"/>
      <c r="AC37" s="394"/>
      <c r="AD37" s="394"/>
      <c r="AE37" s="394"/>
      <c r="AF37" s="394"/>
      <c r="AG37" s="394"/>
      <c r="AH37" s="394"/>
      <c r="AI37" s="394"/>
      <c r="AJ37" s="394"/>
      <c r="AK37" s="394"/>
      <c r="AL37" s="394"/>
      <c r="AM37" s="394"/>
      <c r="AN37" s="394"/>
    </row>
    <row r="38" spans="15:40" ht="25.5" customHeight="1">
      <c r="O38" s="393" t="s">
        <v>246</v>
      </c>
      <c r="P38" s="393"/>
      <c r="Q38" s="393"/>
      <c r="R38" s="393"/>
      <c r="S38" s="393"/>
      <c r="T38" s="234"/>
      <c r="U38" s="393" t="s">
        <v>247</v>
      </c>
      <c r="V38" s="393"/>
      <c r="W38" s="393"/>
      <c r="X38" s="393"/>
      <c r="Y38" s="393"/>
      <c r="Z38" s="234"/>
      <c r="AA38" s="395" t="str">
        <f>基本情報!C21</f>
        <v>総務部　△△　△△</v>
      </c>
      <c r="AB38" s="395"/>
      <c r="AC38" s="395"/>
      <c r="AD38" s="395"/>
      <c r="AE38" s="395"/>
      <c r="AF38" s="395"/>
      <c r="AG38" s="395"/>
      <c r="AH38" s="395"/>
      <c r="AI38" s="395"/>
      <c r="AJ38" s="395"/>
      <c r="AK38" s="395"/>
      <c r="AL38" s="395"/>
      <c r="AM38" s="395"/>
      <c r="AN38" s="395"/>
    </row>
    <row r="39" spans="15:40" ht="25.5" customHeight="1">
      <c r="O39" s="234"/>
      <c r="P39" s="234"/>
      <c r="Q39" s="234"/>
      <c r="R39" s="234"/>
      <c r="S39" s="234"/>
      <c r="T39" s="234"/>
      <c r="U39" s="393" t="s">
        <v>248</v>
      </c>
      <c r="V39" s="393"/>
      <c r="W39" s="393"/>
      <c r="X39" s="393"/>
      <c r="Y39" s="393"/>
      <c r="Z39" s="234"/>
      <c r="AA39" s="395" t="str">
        <f>基本情報!C22</f>
        <v>078-341-7711</v>
      </c>
      <c r="AB39" s="395"/>
      <c r="AC39" s="395"/>
      <c r="AD39" s="395"/>
      <c r="AE39" s="395"/>
      <c r="AF39" s="395"/>
      <c r="AG39" s="395"/>
      <c r="AH39" s="395"/>
      <c r="AI39" s="395"/>
      <c r="AJ39" s="395"/>
      <c r="AK39" s="395"/>
      <c r="AL39" s="395"/>
      <c r="AM39" s="395"/>
      <c r="AN39" s="395"/>
    </row>
    <row r="40" spans="15:40" ht="25.5" customHeight="1">
      <c r="O40" s="234"/>
      <c r="P40" s="234"/>
      <c r="Q40" s="234"/>
      <c r="R40" s="234"/>
      <c r="S40" s="234"/>
      <c r="T40" s="234"/>
      <c r="U40" s="393" t="s">
        <v>249</v>
      </c>
      <c r="V40" s="393"/>
      <c r="W40" s="393"/>
      <c r="X40" s="393"/>
      <c r="Y40" s="393"/>
      <c r="Z40" s="234"/>
      <c r="AA40" s="395" t="str">
        <f>基本情報!C23</f>
        <v>imu@pref.hyogo.lg.jp</v>
      </c>
      <c r="AB40" s="395"/>
      <c r="AC40" s="395"/>
      <c r="AD40" s="395"/>
      <c r="AE40" s="395"/>
      <c r="AF40" s="395"/>
      <c r="AG40" s="395"/>
      <c r="AH40" s="395"/>
      <c r="AI40" s="395"/>
      <c r="AJ40" s="395"/>
      <c r="AK40" s="395"/>
      <c r="AL40" s="395"/>
      <c r="AM40" s="395"/>
      <c r="AN40" s="395"/>
    </row>
    <row r="41" spans="15:40" ht="25.5" customHeight="1">
      <c r="O41" s="393" t="s">
        <v>250</v>
      </c>
      <c r="P41" s="393"/>
      <c r="Q41" s="393"/>
      <c r="R41" s="393"/>
      <c r="S41" s="393"/>
      <c r="T41" s="234"/>
      <c r="U41" s="393" t="s">
        <v>247</v>
      </c>
      <c r="V41" s="393"/>
      <c r="W41" s="393"/>
      <c r="X41" s="393"/>
      <c r="Y41" s="393"/>
      <c r="Z41" s="234"/>
      <c r="AA41" s="395" t="str">
        <f>基本情報!C21</f>
        <v>総務部　△△　△△</v>
      </c>
      <c r="AB41" s="395"/>
      <c r="AC41" s="395"/>
      <c r="AD41" s="395"/>
      <c r="AE41" s="395"/>
      <c r="AF41" s="395"/>
      <c r="AG41" s="395"/>
      <c r="AH41" s="395"/>
      <c r="AI41" s="395"/>
      <c r="AJ41" s="395"/>
      <c r="AK41" s="395"/>
      <c r="AL41" s="395"/>
      <c r="AM41" s="395"/>
      <c r="AN41" s="395"/>
    </row>
    <row r="42" spans="15:40" ht="25.5" customHeight="1">
      <c r="O42" s="234"/>
      <c r="P42" s="234"/>
      <c r="Q42" s="234"/>
      <c r="R42" s="234"/>
      <c r="S42" s="234"/>
      <c r="T42" s="234"/>
      <c r="U42" s="393" t="s">
        <v>248</v>
      </c>
      <c r="V42" s="393"/>
      <c r="W42" s="393"/>
      <c r="X42" s="393"/>
      <c r="Y42" s="393"/>
      <c r="Z42" s="234"/>
      <c r="AA42" s="395" t="str">
        <f>基本情報!C22</f>
        <v>078-341-7711</v>
      </c>
      <c r="AB42" s="395"/>
      <c r="AC42" s="395"/>
      <c r="AD42" s="395"/>
      <c r="AE42" s="395"/>
      <c r="AF42" s="395"/>
      <c r="AG42" s="395"/>
      <c r="AH42" s="395"/>
      <c r="AI42" s="395"/>
      <c r="AJ42" s="395"/>
      <c r="AK42" s="395"/>
      <c r="AL42" s="395"/>
      <c r="AM42" s="395"/>
      <c r="AN42" s="395"/>
    </row>
    <row r="43" spans="15:40" ht="25.5" customHeight="1">
      <c r="O43" s="234"/>
      <c r="P43" s="234"/>
      <c r="Q43" s="234"/>
      <c r="R43" s="234"/>
      <c r="S43" s="234"/>
      <c r="T43" s="234"/>
      <c r="U43" s="393" t="s">
        <v>249</v>
      </c>
      <c r="V43" s="393"/>
      <c r="W43" s="393"/>
      <c r="X43" s="393"/>
      <c r="Y43" s="393"/>
      <c r="Z43" s="234"/>
      <c r="AA43" s="395" t="str">
        <f>基本情報!C23</f>
        <v>imu@pref.hyogo.lg.jp</v>
      </c>
      <c r="AB43" s="395"/>
      <c r="AC43" s="395"/>
      <c r="AD43" s="395"/>
      <c r="AE43" s="395"/>
      <c r="AF43" s="395"/>
      <c r="AG43" s="395"/>
      <c r="AH43" s="395"/>
      <c r="AI43" s="395"/>
      <c r="AJ43" s="395"/>
      <c r="AK43" s="395"/>
      <c r="AL43" s="395"/>
      <c r="AM43" s="395"/>
      <c r="AN43" s="395"/>
    </row>
    <row r="44" spans="15:40" ht="13.5" customHeight="1">
      <c r="R44" s="237"/>
      <c r="S44" s="237"/>
      <c r="T44" s="237"/>
      <c r="U44" s="237"/>
      <c r="V44" s="237"/>
      <c r="X44" s="238"/>
      <c r="Y44" s="238"/>
      <c r="Z44" s="238"/>
      <c r="AA44" s="238"/>
      <c r="AB44" s="238"/>
      <c r="AC44" s="238"/>
      <c r="AD44" s="238"/>
      <c r="AE44" s="238"/>
      <c r="AF44" s="238"/>
      <c r="AG44" s="238"/>
      <c r="AH44" s="238"/>
      <c r="AI44" s="238"/>
      <c r="AJ44" s="239"/>
      <c r="AK44" s="238"/>
    </row>
  </sheetData>
  <mergeCells count="45">
    <mergeCell ref="U43:Y43"/>
    <mergeCell ref="AA43:AN43"/>
    <mergeCell ref="O38:S38"/>
    <mergeCell ref="U38:Y38"/>
    <mergeCell ref="AA38:AN38"/>
    <mergeCell ref="U39:Y39"/>
    <mergeCell ref="AA39:AN39"/>
    <mergeCell ref="U40:Y40"/>
    <mergeCell ref="AA40:AN40"/>
    <mergeCell ref="O41:S41"/>
    <mergeCell ref="U41:Y41"/>
    <mergeCell ref="AA41:AN41"/>
    <mergeCell ref="U42:Y42"/>
    <mergeCell ref="AA42:AN42"/>
    <mergeCell ref="U35:Y35"/>
    <mergeCell ref="AA35:AN35"/>
    <mergeCell ref="AA36:AN36"/>
    <mergeCell ref="U37:Y37"/>
    <mergeCell ref="AA37:AN37"/>
    <mergeCell ref="T24:AC24"/>
    <mergeCell ref="C27:AO27"/>
    <mergeCell ref="B28:AJ28"/>
    <mergeCell ref="AA30:AK30"/>
    <mergeCell ref="O34:S34"/>
    <mergeCell ref="U34:Y34"/>
    <mergeCell ref="AA34:AN34"/>
    <mergeCell ref="T18:AC18"/>
    <mergeCell ref="G20:Q20"/>
    <mergeCell ref="V20:AB20"/>
    <mergeCell ref="T21:AC21"/>
    <mergeCell ref="G23:Q23"/>
    <mergeCell ref="V23:AB23"/>
    <mergeCell ref="G13:O13"/>
    <mergeCell ref="P13:AB13"/>
    <mergeCell ref="G14:O14"/>
    <mergeCell ref="P14:AB14"/>
    <mergeCell ref="G17:Q17"/>
    <mergeCell ref="T17:AC17"/>
    <mergeCell ref="G12:O12"/>
    <mergeCell ref="P12:AB12"/>
    <mergeCell ref="A4:AO4"/>
    <mergeCell ref="N7:Y7"/>
    <mergeCell ref="A9:AO9"/>
    <mergeCell ref="G11:O11"/>
    <mergeCell ref="P11:AB11"/>
  </mergeCells>
  <phoneticPr fontId="2"/>
  <pageMargins left="0.78740157480314965" right="0.70866141732283472" top="0.59055118110236227" bottom="0.39370078740157483" header="0.31496062992125984" footer="0.31496062992125984"/>
  <pageSetup paperSize="9" scale="91"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06CE-C709-416E-A766-AF59BB55DFD2}">
  <sheetPr>
    <tabColor theme="7" tint="0.79998168889431442"/>
  </sheetPr>
  <dimension ref="A1:G39"/>
  <sheetViews>
    <sheetView view="pageBreakPreview" zoomScale="90" zoomScaleNormal="100" zoomScaleSheetLayoutView="90" workbookViewId="0">
      <selection activeCell="A6" sqref="A6:G6"/>
    </sheetView>
  </sheetViews>
  <sheetFormatPr defaultColWidth="11.625" defaultRowHeight="14.25"/>
  <cols>
    <col min="1" max="1" width="12.625" style="248" customWidth="1"/>
    <col min="2" max="2" width="11.625" style="248" customWidth="1"/>
    <col min="3" max="3" width="13.625" style="248" customWidth="1"/>
    <col min="4" max="4" width="11.625" style="248" customWidth="1"/>
    <col min="5" max="5" width="12.625" style="248" customWidth="1"/>
    <col min="6" max="7" width="11.625" style="248" customWidth="1"/>
    <col min="8" max="8" width="3.625" style="248" customWidth="1"/>
    <col min="9" max="247" width="9" style="248" customWidth="1"/>
    <col min="248" max="248" width="5.625" style="248" customWidth="1"/>
    <col min="249" max="249" width="21.125" style="248" customWidth="1"/>
    <col min="250" max="250" width="10.375" style="248" customWidth="1"/>
    <col min="251" max="253" width="9" style="248" customWidth="1"/>
    <col min="254" max="254" width="10.625" style="248" customWidth="1"/>
    <col min="255" max="16384" width="11.625" style="248"/>
  </cols>
  <sheetData>
    <row r="1" spans="1:7" s="240" customFormat="1" ht="39.950000000000003" customHeight="1"/>
    <row r="2" spans="1:7" s="247" customFormat="1" ht="18.600000000000001" customHeight="1">
      <c r="A2" s="241"/>
      <c r="B2" s="241"/>
      <c r="C2" s="242"/>
      <c r="D2" s="243"/>
      <c r="E2" s="244"/>
      <c r="F2" s="245"/>
      <c r="G2" s="246"/>
    </row>
    <row r="3" spans="1:7" ht="36.75" customHeight="1">
      <c r="A3" s="399" t="s">
        <v>251</v>
      </c>
      <c r="B3" s="399"/>
      <c r="C3" s="399"/>
      <c r="D3" s="399"/>
      <c r="E3" s="399"/>
      <c r="F3" s="399"/>
      <c r="G3" s="399"/>
    </row>
    <row r="4" spans="1:7" ht="33.75" customHeight="1">
      <c r="A4" s="249"/>
      <c r="B4" s="249"/>
      <c r="C4" s="249"/>
      <c r="D4" s="250"/>
      <c r="E4" s="241"/>
      <c r="F4" s="249"/>
      <c r="G4" s="249"/>
    </row>
    <row r="5" spans="1:7" s="247" customFormat="1" ht="22.5" customHeight="1">
      <c r="A5" s="241"/>
      <c r="B5" s="241"/>
      <c r="C5" s="241"/>
      <c r="D5" s="241"/>
      <c r="E5" s="400"/>
      <c r="F5" s="400"/>
      <c r="G5" s="400"/>
    </row>
    <row r="6" spans="1:7" s="247" customFormat="1" ht="22.5" customHeight="1">
      <c r="A6" s="401" t="str">
        <f>TEXT(設定!D2,"ggge年度")&amp;"特定行為研修助成事業補助金の受領に関する一切の権限"</f>
        <v>令和6年度特定行為研修助成事業補助金の受領に関する一切の権限</v>
      </c>
      <c r="B6" s="401"/>
      <c r="C6" s="401"/>
      <c r="D6" s="401"/>
      <c r="E6" s="401"/>
      <c r="F6" s="401"/>
      <c r="G6" s="401"/>
    </row>
    <row r="7" spans="1:7" s="247" customFormat="1" ht="22.5" customHeight="1">
      <c r="A7" s="401" t="str">
        <f>"を下記の者に委任したことを届けます。"</f>
        <v>を下記の者に委任したことを届けます。</v>
      </c>
      <c r="B7" s="401"/>
      <c r="C7" s="401"/>
      <c r="D7" s="401"/>
      <c r="E7" s="241"/>
      <c r="F7" s="241"/>
      <c r="G7" s="241"/>
    </row>
    <row r="8" spans="1:7" s="247" customFormat="1" ht="22.5" customHeight="1">
      <c r="A8" s="243"/>
      <c r="B8" s="241"/>
      <c r="C8" s="241"/>
      <c r="D8" s="251"/>
      <c r="E8" s="251"/>
      <c r="F8" s="241"/>
      <c r="G8" s="241"/>
    </row>
    <row r="9" spans="1:7" ht="22.5" customHeight="1">
      <c r="A9" s="249"/>
      <c r="B9" s="249"/>
      <c r="C9" s="249"/>
      <c r="D9" s="249"/>
      <c r="E9" s="249"/>
      <c r="F9" s="249"/>
      <c r="G9" s="249"/>
    </row>
    <row r="10" spans="1:7" ht="22.5" customHeight="1">
      <c r="A10" s="249"/>
      <c r="B10" s="249"/>
      <c r="C10" s="249"/>
      <c r="D10" s="241"/>
      <c r="E10" s="246"/>
      <c r="F10" s="241"/>
      <c r="G10" s="243"/>
    </row>
    <row r="11" spans="1:7" ht="22.5" customHeight="1">
      <c r="A11" s="402" t="s">
        <v>208</v>
      </c>
      <c r="B11" s="402"/>
      <c r="C11" s="402"/>
      <c r="D11" s="402"/>
      <c r="E11" s="402"/>
      <c r="F11" s="402"/>
      <c r="G11" s="402"/>
    </row>
    <row r="12" spans="1:7" ht="22.5" customHeight="1">
      <c r="A12" s="252"/>
      <c r="B12" s="252"/>
      <c r="C12" s="252"/>
      <c r="D12" s="252"/>
      <c r="E12" s="252"/>
      <c r="F12" s="252"/>
      <c r="G12" s="252"/>
    </row>
    <row r="13" spans="1:7" ht="22.5" customHeight="1">
      <c r="A13" s="249"/>
      <c r="B13" s="249"/>
      <c r="C13" s="249"/>
      <c r="D13" s="249"/>
      <c r="E13" s="249"/>
      <c r="F13" s="249"/>
      <c r="G13" s="249"/>
    </row>
    <row r="14" spans="1:7" ht="22.5" customHeight="1">
      <c r="A14" s="252" t="s">
        <v>252</v>
      </c>
      <c r="B14" s="272" t="str">
        <f>基本情報!C32</f>
        <v>医療法人○○○○</v>
      </c>
      <c r="C14" s="273"/>
      <c r="D14" s="273"/>
      <c r="E14" s="274"/>
      <c r="F14" s="274"/>
      <c r="G14" s="274"/>
    </row>
    <row r="15" spans="1:7" s="256" customFormat="1" ht="22.5" customHeight="1">
      <c r="A15" s="253"/>
      <c r="B15" s="253"/>
      <c r="C15" s="253"/>
      <c r="D15" s="254"/>
      <c r="E15" s="255"/>
      <c r="F15" s="255"/>
      <c r="G15" s="255"/>
    </row>
    <row r="16" spans="1:7" s="256" customFormat="1" ht="22.5" customHeight="1">
      <c r="A16" s="253" t="s">
        <v>253</v>
      </c>
      <c r="B16" s="253"/>
      <c r="C16" s="253"/>
      <c r="D16" s="254"/>
      <c r="E16" s="257"/>
      <c r="F16" s="257"/>
      <c r="G16" s="257"/>
    </row>
    <row r="17" spans="1:7" s="247" customFormat="1" ht="22.5" customHeight="1">
      <c r="A17" s="258"/>
      <c r="B17" s="241"/>
      <c r="C17" s="241"/>
      <c r="D17" s="241"/>
      <c r="E17" s="241"/>
      <c r="F17" s="241"/>
      <c r="G17" s="241"/>
    </row>
    <row r="18" spans="1:7" s="247" customFormat="1" ht="22.5" customHeight="1">
      <c r="A18" s="241"/>
      <c r="B18" s="241"/>
      <c r="C18" s="241"/>
      <c r="D18" s="241"/>
      <c r="E18" s="241"/>
      <c r="F18" s="241"/>
      <c r="G18" s="241"/>
    </row>
    <row r="19" spans="1:7" s="247" customFormat="1" ht="22.5" customHeight="1">
      <c r="A19" s="241"/>
      <c r="B19" s="241"/>
      <c r="C19" s="241"/>
      <c r="D19" s="398" t="str">
        <f>IF(基本情報!C20="","",基本情報!C20)</f>
        <v/>
      </c>
      <c r="E19" s="398"/>
      <c r="F19" s="398"/>
    </row>
    <row r="20" spans="1:7" s="247" customFormat="1" ht="22.5" customHeight="1">
      <c r="A20" s="241" t="s">
        <v>254</v>
      </c>
      <c r="B20" s="241"/>
      <c r="C20" s="241"/>
      <c r="D20" s="241"/>
    </row>
    <row r="21" spans="1:7" s="247" customFormat="1" ht="22.5" customHeight="1">
      <c r="A21" s="241"/>
      <c r="B21" s="241"/>
      <c r="C21" s="241"/>
      <c r="D21" s="241"/>
      <c r="G21" s="243"/>
    </row>
    <row r="22" spans="1:7" s="247" customFormat="1" ht="22.5" customHeight="1">
      <c r="A22" s="241"/>
      <c r="B22" s="241"/>
      <c r="C22" s="241"/>
      <c r="D22" s="241"/>
      <c r="E22" s="241"/>
      <c r="F22" s="243"/>
      <c r="G22" s="241"/>
    </row>
    <row r="23" spans="1:7" s="247" customFormat="1" ht="22.5" customHeight="1">
      <c r="A23" s="259" t="s">
        <v>255</v>
      </c>
      <c r="B23" s="241" t="s">
        <v>256</v>
      </c>
      <c r="C23" s="241"/>
      <c r="D23" s="241"/>
      <c r="E23" s="241"/>
      <c r="F23" s="243"/>
      <c r="G23" s="260"/>
    </row>
    <row r="24" spans="1:7" s="247" customFormat="1" ht="22.5" customHeight="1">
      <c r="A24" s="241"/>
      <c r="B24" s="241"/>
      <c r="C24" s="241"/>
      <c r="D24" s="241"/>
      <c r="E24" s="241"/>
      <c r="F24" s="243"/>
      <c r="G24" s="260"/>
    </row>
    <row r="25" spans="1:7" s="247" customFormat="1" ht="22.5" customHeight="1">
      <c r="A25" s="241"/>
      <c r="B25" s="241"/>
      <c r="C25" s="241"/>
      <c r="D25" s="241"/>
      <c r="E25" s="241"/>
      <c r="F25" s="243"/>
      <c r="G25" s="260"/>
    </row>
    <row r="26" spans="1:7" s="247" customFormat="1" ht="22.5" customHeight="1">
      <c r="A26" s="241"/>
      <c r="B26" s="241"/>
      <c r="C26" s="241"/>
      <c r="D26" s="241"/>
      <c r="E26" s="241"/>
      <c r="F26" s="243"/>
      <c r="G26" s="260"/>
    </row>
    <row r="27" spans="1:7" s="247" customFormat="1" ht="22.5" customHeight="1">
      <c r="A27" s="241"/>
      <c r="B27" s="241"/>
      <c r="C27" s="241"/>
      <c r="D27" s="241"/>
      <c r="E27" s="241"/>
      <c r="F27" s="243"/>
      <c r="G27" s="260"/>
    </row>
    <row r="28" spans="1:7" s="247" customFormat="1" ht="22.5" customHeight="1">
      <c r="A28" s="241"/>
      <c r="B28" s="241"/>
      <c r="C28" s="261" t="s">
        <v>136</v>
      </c>
      <c r="D28" s="396" t="str">
        <f>基本情報!C8</f>
        <v>神戸市中央区○○○○</v>
      </c>
      <c r="E28" s="396"/>
      <c r="F28" s="396"/>
      <c r="G28" s="396"/>
    </row>
    <row r="29" spans="1:7" s="247" customFormat="1" ht="22.5" customHeight="1">
      <c r="A29" s="241"/>
      <c r="B29" s="241"/>
      <c r="C29" s="261" t="s">
        <v>245</v>
      </c>
      <c r="D29" s="396" t="str">
        <f>基本情報!C9</f>
        <v>医療法人○○○○</v>
      </c>
      <c r="E29" s="396"/>
      <c r="F29" s="396"/>
      <c r="G29" s="396"/>
    </row>
    <row r="30" spans="1:7" s="247" customFormat="1" ht="22.5" customHeight="1">
      <c r="A30" s="241"/>
      <c r="B30" s="241"/>
      <c r="C30" s="261"/>
      <c r="D30" s="396" t="str">
        <f>"（"&amp;基本情報!C12&amp;"）"</f>
        <v>（□□病院）</v>
      </c>
      <c r="E30" s="396"/>
      <c r="F30" s="396"/>
      <c r="G30" s="396"/>
    </row>
    <row r="31" spans="1:7" s="247" customFormat="1" ht="22.5" customHeight="1">
      <c r="A31" s="241"/>
      <c r="B31" s="241"/>
      <c r="C31" s="261" t="s">
        <v>111</v>
      </c>
      <c r="D31" s="397" t="str">
        <f>基本情報!C10</f>
        <v>理事長　○○　○○</v>
      </c>
      <c r="E31" s="397"/>
      <c r="F31" s="397"/>
      <c r="G31" s="262"/>
    </row>
    <row r="32" spans="1:7" s="247" customFormat="1" ht="22.5" customHeight="1">
      <c r="A32" s="241"/>
      <c r="B32" s="241"/>
      <c r="C32" s="261"/>
    </row>
    <row r="33" spans="2:7" s="247" customFormat="1" ht="22.5" customHeight="1">
      <c r="D33" s="263"/>
    </row>
    <row r="34" spans="2:7" s="247" customFormat="1" ht="22.5" customHeight="1">
      <c r="D34" s="263"/>
      <c r="F34" s="264"/>
    </row>
    <row r="35" spans="2:7" s="247" customFormat="1" ht="22.5" customHeight="1">
      <c r="B35" s="265"/>
      <c r="C35" s="266"/>
      <c r="D35" s="266"/>
      <c r="E35" s="266"/>
      <c r="F35" s="266"/>
      <c r="G35" s="266"/>
    </row>
    <row r="36" spans="2:7" s="247" customFormat="1"/>
    <row r="37" spans="2:7" s="247" customFormat="1"/>
    <row r="38" spans="2:7" s="247" customFormat="1"/>
    <row r="39" spans="2:7" s="247" customFormat="1"/>
  </sheetData>
  <protectedRanges>
    <protectedRange sqref="D8 E11:G12 A18 F18 C35:F35 F22:F27" name="範囲1"/>
    <protectedRange sqref="E5:G5" name="範囲1_1"/>
  </protectedRanges>
  <mergeCells count="10">
    <mergeCell ref="D29:G29"/>
    <mergeCell ref="D30:G30"/>
    <mergeCell ref="D31:F31"/>
    <mergeCell ref="D19:F19"/>
    <mergeCell ref="A3:G3"/>
    <mergeCell ref="E5:G5"/>
    <mergeCell ref="A6:G6"/>
    <mergeCell ref="A7:D7"/>
    <mergeCell ref="A11:G11"/>
    <mergeCell ref="D28:G28"/>
  </mergeCells>
  <phoneticPr fontId="2"/>
  <pageMargins left="0.9055118110236221"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J15"/>
  <sheetViews>
    <sheetView workbookViewId="0">
      <selection activeCell="F17" sqref="F17"/>
    </sheetView>
  </sheetViews>
  <sheetFormatPr defaultRowHeight="13.5"/>
  <cols>
    <col min="1" max="1" width="38.25" style="165" bestFit="1" customWidth="1"/>
    <col min="2" max="2" width="40.625" style="165" customWidth="1"/>
    <col min="3" max="3" width="2.625" style="157" customWidth="1"/>
    <col min="4" max="4" width="9.5" style="157" bestFit="1" customWidth="1"/>
    <col min="5" max="5" width="3.375" style="157" bestFit="1" customWidth="1"/>
    <col min="6" max="6" width="10.5" style="157" bestFit="1" customWidth="1"/>
    <col min="7" max="7" width="2.625" style="157" customWidth="1"/>
    <col min="8" max="8" width="19.375" style="157" bestFit="1" customWidth="1"/>
    <col min="9" max="9" width="2.625" style="157" customWidth="1"/>
    <col min="10" max="10" width="9.25" style="157" bestFit="1" customWidth="1"/>
    <col min="11" max="16384" width="9" style="157"/>
  </cols>
  <sheetData>
    <row r="1" spans="1:10">
      <c r="A1" s="156" t="s">
        <v>73</v>
      </c>
      <c r="B1" s="156" t="s">
        <v>74</v>
      </c>
      <c r="D1" s="403" t="s">
        <v>182</v>
      </c>
      <c r="E1" s="403"/>
      <c r="F1" s="403"/>
      <c r="H1" s="158" t="s">
        <v>186</v>
      </c>
      <c r="J1" s="158" t="s">
        <v>219</v>
      </c>
    </row>
    <row r="2" spans="1:10">
      <c r="A2" s="159" t="s">
        <v>94</v>
      </c>
      <c r="B2" s="159" t="s">
        <v>49</v>
      </c>
      <c r="D2" s="160">
        <v>45383</v>
      </c>
      <c r="E2" s="161" t="s">
        <v>183</v>
      </c>
      <c r="F2" s="162">
        <v>45747</v>
      </c>
      <c r="H2" s="159" t="s">
        <v>184</v>
      </c>
      <c r="J2" s="216">
        <v>800000</v>
      </c>
    </row>
    <row r="3" spans="1:10">
      <c r="A3" s="159" t="s">
        <v>47</v>
      </c>
      <c r="B3" s="159" t="s">
        <v>50</v>
      </c>
      <c r="H3" s="159" t="s">
        <v>185</v>
      </c>
    </row>
    <row r="4" spans="1:10">
      <c r="A4" s="159" t="s">
        <v>48</v>
      </c>
      <c r="B4" s="159" t="s">
        <v>51</v>
      </c>
      <c r="H4" s="159" t="s">
        <v>188</v>
      </c>
    </row>
    <row r="5" spans="1:10">
      <c r="A5" s="159" t="s">
        <v>53</v>
      </c>
      <c r="B5" s="159" t="s">
        <v>52</v>
      </c>
      <c r="H5" s="163" t="s">
        <v>187</v>
      </c>
    </row>
    <row r="6" spans="1:10" ht="27">
      <c r="A6" s="159" t="s">
        <v>56</v>
      </c>
      <c r="B6" s="159" t="s">
        <v>54</v>
      </c>
    </row>
    <row r="7" spans="1:10" ht="27">
      <c r="A7" s="159" t="s">
        <v>60</v>
      </c>
      <c r="B7" s="159" t="s">
        <v>55</v>
      </c>
    </row>
    <row r="8" spans="1:10">
      <c r="A8" s="159" t="s">
        <v>61</v>
      </c>
      <c r="B8" s="159" t="s">
        <v>57</v>
      </c>
    </row>
    <row r="9" spans="1:10">
      <c r="A9" s="159"/>
      <c r="B9" s="159" t="s">
        <v>58</v>
      </c>
    </row>
    <row r="10" spans="1:10">
      <c r="A10" s="164"/>
      <c r="B10" s="159" t="s">
        <v>59</v>
      </c>
    </row>
    <row r="11" spans="1:10">
      <c r="A11" s="164"/>
      <c r="B11" s="159" t="s">
        <v>62</v>
      </c>
    </row>
    <row r="12" spans="1:10">
      <c r="A12" s="159"/>
      <c r="B12" s="159" t="s">
        <v>63</v>
      </c>
    </row>
    <row r="13" spans="1:10">
      <c r="A13" s="164"/>
      <c r="B13" s="159" t="s">
        <v>64</v>
      </c>
    </row>
    <row r="14" spans="1:10">
      <c r="A14" s="164"/>
      <c r="B14" s="159" t="s">
        <v>65</v>
      </c>
    </row>
    <row r="15" spans="1:10">
      <c r="A15" s="164"/>
      <c r="B15" s="159" t="s">
        <v>66</v>
      </c>
    </row>
  </sheetData>
  <mergeCells count="1">
    <mergeCell ref="D1:F1"/>
  </mergeCells>
  <phoneticPr fontId="2"/>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09F4-7275-49AD-89C0-6C362E88D69D}">
  <sheetPr>
    <tabColor theme="0" tint="-0.249977111117893"/>
  </sheetPr>
  <dimension ref="A1:Q21"/>
  <sheetViews>
    <sheetView workbookViewId="0">
      <selection activeCell="M2" sqref="M2"/>
    </sheetView>
  </sheetViews>
  <sheetFormatPr defaultColWidth="10.625" defaultRowHeight="39.950000000000003" customHeight="1"/>
  <cols>
    <col min="1" max="16384" width="10.625" style="157"/>
  </cols>
  <sheetData>
    <row r="1" spans="1:17" ht="39.950000000000003" customHeight="1">
      <c r="A1" s="282" t="s">
        <v>174</v>
      </c>
      <c r="B1" s="282" t="s">
        <v>175</v>
      </c>
      <c r="C1" s="282" t="s">
        <v>110</v>
      </c>
      <c r="D1" s="282" t="s">
        <v>176</v>
      </c>
      <c r="E1" s="282" t="s">
        <v>179</v>
      </c>
      <c r="F1" s="282" t="s">
        <v>178</v>
      </c>
      <c r="G1" s="282" t="s">
        <v>177</v>
      </c>
      <c r="H1" s="282" t="s">
        <v>112</v>
      </c>
      <c r="I1" s="282" t="s">
        <v>114</v>
      </c>
      <c r="J1" s="282" t="s">
        <v>5</v>
      </c>
      <c r="K1" s="282" t="s">
        <v>6</v>
      </c>
      <c r="L1" s="282" t="s">
        <v>7</v>
      </c>
      <c r="M1" s="282" t="s">
        <v>8</v>
      </c>
      <c r="N1" s="282" t="s">
        <v>82</v>
      </c>
      <c r="O1" s="282" t="s">
        <v>0</v>
      </c>
      <c r="P1" s="282" t="s">
        <v>10</v>
      </c>
      <c r="Q1" s="282" t="s">
        <v>267</v>
      </c>
    </row>
    <row r="2" spans="1:17" ht="39.950000000000003" customHeight="1">
      <c r="A2" s="283" t="str">
        <f>基本情報!$C$6</f>
        <v>令和６年○月○日</v>
      </c>
      <c r="B2" s="159" t="str">
        <f>基本情報!$C$8</f>
        <v>神戸市中央区○○○○</v>
      </c>
      <c r="C2" s="159" t="str">
        <f>基本情報!$C$9</f>
        <v>医療法人○○○○</v>
      </c>
      <c r="D2" s="159" t="str">
        <f>基本情報!$C$10</f>
        <v>理事長　○○　○○</v>
      </c>
      <c r="E2" s="159" t="str">
        <f>基本情報!$C$11</f>
        <v>神戸市中央区□□□□</v>
      </c>
      <c r="F2" s="159" t="str">
        <f>基本情報!$C$12</f>
        <v>□□病院</v>
      </c>
      <c r="G2" s="159" t="str">
        <f>基本情報!$C$13</f>
        <v>病院長　□□　□□</v>
      </c>
      <c r="H2" s="283" t="str">
        <f>基本情報!$C$14</f>
        <v>令和６年○月○日</v>
      </c>
      <c r="I2" s="283">
        <f>基本情報!$C$16</f>
        <v>45657</v>
      </c>
      <c r="J2" s="284">
        <f>様式1!$B$8</f>
        <v>1300000</v>
      </c>
      <c r="K2" s="284">
        <f>様式1!$C$8</f>
        <v>0</v>
      </c>
      <c r="L2" s="284">
        <f>様式1!$D$8</f>
        <v>1300000</v>
      </c>
      <c r="M2" s="284">
        <f>様式1!$E$8</f>
        <v>1100000</v>
      </c>
      <c r="N2" s="284">
        <f>様式1!$F$8</f>
        <v>1600000</v>
      </c>
      <c r="O2" s="284">
        <f>様式1!$G$8</f>
        <v>1100000</v>
      </c>
      <c r="P2" s="284">
        <f>様式1!$H$8</f>
        <v>550000</v>
      </c>
      <c r="Q2" s="159">
        <f>様式2!B14</f>
        <v>2</v>
      </c>
    </row>
    <row r="3" spans="1:17" ht="39.950000000000003" customHeight="1">
      <c r="B3" s="280"/>
    </row>
    <row r="10" spans="1:17" ht="39.950000000000003" customHeight="1">
      <c r="B10" s="280"/>
    </row>
    <row r="11" spans="1:17" ht="39.950000000000003" customHeight="1">
      <c r="B11" s="280"/>
    </row>
    <row r="12" spans="1:17" ht="39.950000000000003" customHeight="1">
      <c r="B12" s="280"/>
    </row>
    <row r="13" spans="1:17" ht="39.950000000000003" customHeight="1">
      <c r="B13" s="280"/>
    </row>
    <row r="14" spans="1:17" ht="39.950000000000003" customHeight="1">
      <c r="B14" s="280"/>
    </row>
    <row r="16" spans="1:17" ht="39.950000000000003" customHeight="1">
      <c r="B16" s="280"/>
    </row>
    <row r="21" spans="4:4" ht="39.950000000000003" customHeight="1">
      <c r="D21" s="281"/>
    </row>
  </sheetData>
  <sheetProtection algorithmName="SHA-512" hashValue="LK8kkC4YRFMqsm5/juKjMmxAfaqaVjQHJEdQzQNwid/S8Bz0zBCDZKD/sYEYdXS8ndRmAb1eMv78OZAcDVfjEg==" saltValue="YSCyg9QZxGE7XrDyCCla7A==" spinCount="100000" sheet="1" objects="1" scenarios="1"/>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7C22-3D4E-45A3-A20A-BF174C0D8C5D}">
  <sheetPr>
    <tabColor theme="0" tint="-0.249977111117893"/>
  </sheetPr>
  <dimension ref="A1:T21"/>
  <sheetViews>
    <sheetView workbookViewId="0">
      <selection activeCell="E11" sqref="E11"/>
    </sheetView>
  </sheetViews>
  <sheetFormatPr defaultColWidth="10.625" defaultRowHeight="39.950000000000003" customHeight="1"/>
  <cols>
    <col min="1" max="16384" width="10.625" style="157"/>
  </cols>
  <sheetData>
    <row r="1" spans="1:20" ht="39.950000000000003" customHeight="1">
      <c r="A1" s="285" t="s">
        <v>265</v>
      </c>
      <c r="B1" s="285" t="s">
        <v>175</v>
      </c>
      <c r="C1" s="285" t="s">
        <v>110</v>
      </c>
      <c r="D1" s="285" t="s">
        <v>176</v>
      </c>
      <c r="E1" s="285" t="s">
        <v>179</v>
      </c>
      <c r="F1" s="285" t="s">
        <v>178</v>
      </c>
      <c r="G1" s="285" t="s">
        <v>177</v>
      </c>
      <c r="H1" s="285" t="s">
        <v>113</v>
      </c>
      <c r="I1" s="285" t="s">
        <v>115</v>
      </c>
      <c r="J1" s="285" t="s">
        <v>5</v>
      </c>
      <c r="K1" s="285" t="s">
        <v>6</v>
      </c>
      <c r="L1" s="285" t="s">
        <v>7</v>
      </c>
      <c r="M1" s="285" t="s">
        <v>24</v>
      </c>
      <c r="N1" s="285" t="s">
        <v>9</v>
      </c>
      <c r="O1" s="285" t="s">
        <v>0</v>
      </c>
      <c r="P1" s="285" t="s">
        <v>10</v>
      </c>
      <c r="Q1" s="285" t="s">
        <v>25</v>
      </c>
      <c r="R1" s="285" t="s">
        <v>26</v>
      </c>
      <c r="S1" s="285" t="s">
        <v>266</v>
      </c>
      <c r="T1" s="285" t="s">
        <v>268</v>
      </c>
    </row>
    <row r="2" spans="1:20" ht="39.950000000000003" customHeight="1">
      <c r="A2" s="283">
        <f>基本情報!$C$7</f>
        <v>45747</v>
      </c>
      <c r="B2" s="159" t="str">
        <f>基本情報!$C$8</f>
        <v>神戸市中央区○○○○</v>
      </c>
      <c r="C2" s="159" t="str">
        <f>基本情報!$C$9</f>
        <v>医療法人○○○○</v>
      </c>
      <c r="D2" s="159" t="str">
        <f>基本情報!$C$10</f>
        <v>理事長　○○　○○</v>
      </c>
      <c r="E2" s="159" t="str">
        <f>基本情報!$C$11</f>
        <v>神戸市中央区□□□□</v>
      </c>
      <c r="F2" s="159" t="str">
        <f>基本情報!$C$12</f>
        <v>□□病院</v>
      </c>
      <c r="G2" s="159" t="str">
        <f>基本情報!$C$13</f>
        <v>病院長　□□　□□</v>
      </c>
      <c r="H2" s="283">
        <f>基本情報!$C$15</f>
        <v>45444</v>
      </c>
      <c r="I2" s="283">
        <f>基本情報!$C$17</f>
        <v>45717</v>
      </c>
      <c r="J2" s="284">
        <f>様式3!$B$8</f>
        <v>1300000</v>
      </c>
      <c r="K2" s="284">
        <f>様式3!$C$8</f>
        <v>0</v>
      </c>
      <c r="L2" s="284">
        <f>様式3!$D$8</f>
        <v>1300000</v>
      </c>
      <c r="M2" s="284">
        <f>様式3!$E$8</f>
        <v>1100000</v>
      </c>
      <c r="N2" s="284">
        <f>様式3!$F$8</f>
        <v>1600000</v>
      </c>
      <c r="O2" s="284">
        <f>様式3!$G$8</f>
        <v>1100000</v>
      </c>
      <c r="P2" s="284">
        <f>様式3!$H$8</f>
        <v>550000</v>
      </c>
      <c r="Q2" s="284">
        <f>様式3!$I$8</f>
        <v>550000</v>
      </c>
      <c r="R2" s="284">
        <f>様式3!$J$8</f>
        <v>0</v>
      </c>
      <c r="S2" s="284">
        <f>様式3!$K$8</f>
        <v>550000</v>
      </c>
      <c r="T2" s="159">
        <f>様式4!$B$14</f>
        <v>2</v>
      </c>
    </row>
    <row r="3" spans="1:20" ht="39.950000000000003" customHeight="1">
      <c r="B3" s="280"/>
    </row>
    <row r="10" spans="1:20" ht="39.950000000000003" customHeight="1">
      <c r="B10" s="280"/>
    </row>
    <row r="11" spans="1:20" ht="39.950000000000003" customHeight="1">
      <c r="B11" s="280"/>
    </row>
    <row r="12" spans="1:20" ht="39.950000000000003" customHeight="1">
      <c r="B12" s="280"/>
    </row>
    <row r="13" spans="1:20" ht="39.950000000000003" customHeight="1">
      <c r="B13" s="280"/>
    </row>
    <row r="14" spans="1:20" ht="39.950000000000003" customHeight="1">
      <c r="B14" s="280"/>
    </row>
    <row r="16" spans="1:20" ht="39.950000000000003" customHeight="1">
      <c r="B16" s="280"/>
    </row>
    <row r="21" spans="4:4" ht="39.950000000000003" customHeight="1">
      <c r="D21" s="281"/>
    </row>
  </sheetData>
  <sheetProtection algorithmName="SHA-512" hashValue="WflVFZ0fBnCxLfubO/CtkqjhU2uIjR16Fe6mmbJXkSXy1I3phHbflHDo/MlCGNbeufVg+hrtZjPP15HgDXcZag==" saltValue="PuCqQG6/vll8vofSebtLlA==" spinCount="100000" sheet="1" objects="1" scenarios="1"/>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18B9-C030-4030-B663-18498EDA6F91}">
  <sheetPr>
    <tabColor theme="0" tint="-0.249977111117893"/>
  </sheetPr>
  <dimension ref="A1:T20"/>
  <sheetViews>
    <sheetView workbookViewId="0">
      <selection activeCell="G2" sqref="G2"/>
    </sheetView>
  </sheetViews>
  <sheetFormatPr defaultColWidth="10.625" defaultRowHeight="39.950000000000003" customHeight="1"/>
  <cols>
    <col min="1" max="16384" width="10.625" style="157"/>
  </cols>
  <sheetData>
    <row r="1" spans="1:20" ht="39.950000000000003" customHeight="1">
      <c r="A1" s="158" t="s">
        <v>110</v>
      </c>
      <c r="B1" s="158" t="s">
        <v>178</v>
      </c>
      <c r="C1" s="158" t="s">
        <v>118</v>
      </c>
      <c r="D1" s="158" t="s">
        <v>119</v>
      </c>
      <c r="E1" s="158" t="s">
        <v>120</v>
      </c>
      <c r="F1" s="158" t="s">
        <v>123</v>
      </c>
      <c r="G1" s="158" t="s">
        <v>181</v>
      </c>
      <c r="H1" s="158" t="s">
        <v>124</v>
      </c>
      <c r="I1" s="158" t="s">
        <v>125</v>
      </c>
      <c r="J1" s="158" t="s">
        <v>269</v>
      </c>
      <c r="K1" s="158" t="s">
        <v>127</v>
      </c>
      <c r="N1" s="281"/>
      <c r="O1" s="281"/>
      <c r="P1" s="281"/>
      <c r="Q1" s="281"/>
      <c r="R1" s="281"/>
      <c r="S1" s="281"/>
      <c r="T1" s="281"/>
    </row>
    <row r="2" spans="1:20" ht="39.950000000000003" customHeight="1">
      <c r="A2" s="159" t="str">
        <f>基本情報!$C$9</f>
        <v>医療法人○○○○</v>
      </c>
      <c r="B2" s="159" t="str">
        <f>基本情報!$C$12</f>
        <v>□□病院</v>
      </c>
      <c r="C2" s="159" t="str">
        <f>基本情報!$C$21</f>
        <v>総務部　△△　△△</v>
      </c>
      <c r="D2" s="159" t="str">
        <f>基本情報!$C$22</f>
        <v>078-341-7711</v>
      </c>
      <c r="E2" s="159" t="str">
        <f>基本情報!$C$23</f>
        <v>imu@pref.hyogo.lg.jp</v>
      </c>
      <c r="F2" s="159" t="str">
        <f>基本情報!$C$27</f>
        <v>○○銀行</v>
      </c>
      <c r="G2" s="159" t="str">
        <f>基本情報!$C$28</f>
        <v>○○支店</v>
      </c>
      <c r="H2" s="159" t="str">
        <f>基本情報!$C$29</f>
        <v>普通</v>
      </c>
      <c r="I2" s="287" t="str">
        <f>基本情報!$C$30</f>
        <v>12345678</v>
      </c>
      <c r="J2" s="159" t="str">
        <f>基本情報!$C$31</f>
        <v>イリョウホウジン○○○○</v>
      </c>
      <c r="K2" s="159" t="str">
        <f>基本情報!$C$32</f>
        <v>医療法人○○○○</v>
      </c>
    </row>
    <row r="9" spans="1:20" ht="39.950000000000003" customHeight="1">
      <c r="C9" s="280"/>
    </row>
    <row r="10" spans="1:20" ht="39.950000000000003" customHeight="1">
      <c r="C10" s="280"/>
    </row>
    <row r="11" spans="1:20" ht="39.950000000000003" customHeight="1">
      <c r="C11" s="280"/>
      <c r="H11" s="286"/>
    </row>
    <row r="12" spans="1:20" ht="39.950000000000003" customHeight="1">
      <c r="C12" s="280"/>
    </row>
    <row r="13" spans="1:20" ht="39.950000000000003" customHeight="1">
      <c r="C13" s="280"/>
    </row>
    <row r="15" spans="1:20" ht="39.950000000000003" customHeight="1">
      <c r="C15" s="280"/>
    </row>
    <row r="20" spans="5:5" ht="39.950000000000003" customHeight="1">
      <c r="E20" s="281"/>
    </row>
  </sheetData>
  <sheetProtection algorithmName="SHA-512" hashValue="ox/ZY0LrHmXZmT2YtLsoV+0la48fwU+3gIqzTE9KjZmUAo2uQzFB8FBPkBdJeUvqmEEuniOVXfdxqh9nQdGPqw==" saltValue="rJSUycZFGIX54AXHGmvhMw=="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EA6E-EBC7-44B3-97C6-AB4600214A15}">
  <sheetPr>
    <tabColor theme="8" tint="0.79998168889431442"/>
    <pageSetUpPr fitToPage="1"/>
  </sheetPr>
  <dimension ref="A1:O48"/>
  <sheetViews>
    <sheetView view="pageBreakPreview" topLeftCell="A31" zoomScaleNormal="100" zoomScaleSheetLayoutView="100" workbookViewId="0">
      <selection activeCell="G48" sqref="G48"/>
    </sheetView>
  </sheetViews>
  <sheetFormatPr defaultRowHeight="20.100000000000001" customHeight="1"/>
  <cols>
    <col min="1" max="1" width="2.25" style="99" customWidth="1"/>
    <col min="2" max="2" width="7.625" style="99" customWidth="1"/>
    <col min="3" max="3" width="4.5" style="99" customWidth="1"/>
    <col min="4" max="4" width="4" style="99" customWidth="1"/>
    <col min="5" max="5" width="7.5" style="99" customWidth="1"/>
    <col min="6" max="6" width="20.375" style="99" customWidth="1"/>
    <col min="7" max="7" width="10.375" style="99" customWidth="1"/>
    <col min="8" max="8" width="4.375" style="99" customWidth="1"/>
    <col min="9" max="9" width="3.625" style="99" customWidth="1"/>
    <col min="10" max="10" width="10.875" style="99" customWidth="1"/>
    <col min="11" max="11" width="11.875" style="99" customWidth="1"/>
    <col min="12" max="12" width="8.75" style="99" customWidth="1"/>
    <col min="13" max="13" width="2.25" style="99" customWidth="1"/>
    <col min="14" max="16384" width="9" style="99"/>
  </cols>
  <sheetData>
    <row r="1" spans="1:13" ht="20.100000000000001" customHeight="1">
      <c r="A1" s="96"/>
      <c r="B1" s="96"/>
      <c r="C1" s="96"/>
      <c r="D1" s="96"/>
      <c r="E1" s="96"/>
      <c r="F1" s="96"/>
      <c r="G1" s="96"/>
      <c r="H1" s="96"/>
      <c r="I1" s="96"/>
      <c r="J1" s="97" t="s">
        <v>133</v>
      </c>
      <c r="K1" s="98"/>
      <c r="L1" s="98"/>
      <c r="M1" s="98"/>
    </row>
    <row r="2" spans="1:13" ht="20.100000000000001" customHeight="1">
      <c r="A2" s="96"/>
      <c r="B2" s="96"/>
      <c r="C2" s="96"/>
      <c r="D2" s="96"/>
      <c r="E2" s="96"/>
      <c r="F2" s="96"/>
      <c r="G2" s="96"/>
      <c r="H2" s="96"/>
      <c r="I2" s="96"/>
      <c r="J2" s="96"/>
      <c r="K2" s="96"/>
      <c r="L2" s="98"/>
      <c r="M2" s="98"/>
    </row>
    <row r="3" spans="1:13" ht="20.100000000000001" customHeight="1">
      <c r="A3" s="96"/>
      <c r="B3" s="96"/>
      <c r="C3" s="96"/>
      <c r="D3" s="96"/>
      <c r="E3" s="96"/>
      <c r="F3" s="96"/>
      <c r="G3" s="96"/>
      <c r="H3" s="96"/>
      <c r="I3" s="96"/>
      <c r="J3" s="96"/>
      <c r="K3" s="96"/>
      <c r="L3" s="98"/>
      <c r="M3" s="98"/>
    </row>
    <row r="4" spans="1:13" ht="20.100000000000001" customHeight="1">
      <c r="A4" s="96"/>
      <c r="B4" s="96"/>
      <c r="C4" s="96"/>
      <c r="D4" s="96"/>
      <c r="E4" s="96"/>
      <c r="F4" s="96"/>
      <c r="G4" s="96"/>
      <c r="H4" s="96"/>
      <c r="I4" s="96"/>
      <c r="J4" s="96"/>
      <c r="K4" s="96"/>
      <c r="L4" s="98"/>
      <c r="M4" s="98"/>
    </row>
    <row r="5" spans="1:13" s="100" customFormat="1" ht="20.100000000000001" customHeight="1">
      <c r="A5" s="290" t="s">
        <v>164</v>
      </c>
      <c r="B5" s="290"/>
      <c r="C5" s="290"/>
      <c r="D5" s="290"/>
      <c r="E5" s="290"/>
      <c r="F5" s="290"/>
      <c r="G5" s="290"/>
      <c r="H5" s="290"/>
      <c r="I5" s="290"/>
      <c r="J5" s="290"/>
      <c r="K5" s="290"/>
      <c r="L5" s="290"/>
      <c r="M5" s="134"/>
    </row>
    <row r="6" spans="1:13" ht="20.100000000000001" customHeight="1">
      <c r="A6" s="101"/>
      <c r="B6" s="101"/>
      <c r="C6" s="101"/>
      <c r="D6" s="101"/>
      <c r="E6" s="101"/>
      <c r="F6" s="101"/>
      <c r="G6" s="101"/>
      <c r="H6" s="101"/>
      <c r="I6" s="101"/>
      <c r="J6" s="101"/>
      <c r="K6" s="101"/>
      <c r="L6" s="101"/>
      <c r="M6" s="101"/>
    </row>
    <row r="7" spans="1:13" s="131" customFormat="1" ht="20.100000000000001" customHeight="1">
      <c r="A7" s="129"/>
      <c r="B7" s="129"/>
      <c r="C7" s="129"/>
      <c r="D7" s="129"/>
      <c r="E7" s="129"/>
      <c r="F7" s="129"/>
      <c r="G7" s="129"/>
      <c r="H7" s="129"/>
      <c r="I7" s="129"/>
      <c r="J7" s="288" t="str">
        <f>IF(基本情報!C6&lt;&gt;"",基本情報!C6,"　年　月　日")</f>
        <v>令和６年○月○日</v>
      </c>
      <c r="K7" s="288"/>
      <c r="L7" s="288"/>
      <c r="M7" s="130"/>
    </row>
    <row r="8" spans="1:13" ht="20.100000000000001" customHeight="1">
      <c r="A8" s="96"/>
      <c r="B8" s="96"/>
      <c r="C8" s="96"/>
      <c r="D8" s="96"/>
      <c r="E8" s="96"/>
      <c r="F8" s="96"/>
      <c r="G8" s="96"/>
      <c r="H8" s="96"/>
      <c r="I8" s="96"/>
      <c r="J8" s="96"/>
      <c r="K8" s="96"/>
      <c r="L8" s="98"/>
      <c r="M8" s="98"/>
    </row>
    <row r="9" spans="1:13" ht="20.100000000000001" customHeight="1">
      <c r="A9" s="96"/>
      <c r="B9" s="96" t="s">
        <v>135</v>
      </c>
      <c r="C9" s="96"/>
      <c r="D9" s="96"/>
      <c r="E9" s="96"/>
      <c r="F9" s="96"/>
      <c r="G9" s="96"/>
      <c r="H9" s="96"/>
      <c r="I9" s="96"/>
      <c r="J9" s="96"/>
      <c r="K9" s="96"/>
      <c r="L9" s="98"/>
      <c r="M9" s="98"/>
    </row>
    <row r="10" spans="1:13" ht="20.100000000000001" customHeight="1">
      <c r="A10" s="96"/>
      <c r="B10" s="96"/>
      <c r="C10" s="96"/>
      <c r="D10" s="96"/>
      <c r="E10" s="96"/>
      <c r="F10" s="96"/>
      <c r="G10" s="96"/>
      <c r="H10" s="96"/>
      <c r="I10" s="96"/>
      <c r="J10" s="96"/>
      <c r="K10" s="96"/>
      <c r="L10" s="98"/>
      <c r="M10" s="98"/>
    </row>
    <row r="11" spans="1:13" ht="33.75" customHeight="1">
      <c r="A11" s="96"/>
      <c r="B11" s="96"/>
      <c r="C11" s="96"/>
      <c r="D11" s="96"/>
      <c r="E11" s="96"/>
      <c r="F11" s="96"/>
      <c r="G11" s="109" t="s">
        <v>136</v>
      </c>
      <c r="H11" s="291" t="str">
        <f>基本情報!C8</f>
        <v>神戸市中央区○○○○</v>
      </c>
      <c r="I11" s="291"/>
      <c r="J11" s="291"/>
      <c r="K11" s="291"/>
      <c r="L11" s="291"/>
      <c r="M11" s="102"/>
    </row>
    <row r="12" spans="1:13" ht="33.75" customHeight="1">
      <c r="A12" s="96"/>
      <c r="B12" s="96"/>
      <c r="C12" s="96"/>
      <c r="D12" s="96"/>
      <c r="E12" s="96"/>
      <c r="F12" s="96"/>
      <c r="G12" s="109" t="s">
        <v>137</v>
      </c>
      <c r="H12" s="291" t="str">
        <f>基本情報!C9</f>
        <v>医療法人○○○○</v>
      </c>
      <c r="I12" s="291"/>
      <c r="J12" s="291"/>
      <c r="K12" s="291"/>
      <c r="L12" s="291"/>
      <c r="M12" s="103"/>
    </row>
    <row r="13" spans="1:13" ht="33.75" customHeight="1">
      <c r="A13" s="96"/>
      <c r="B13" s="96"/>
      <c r="C13" s="96"/>
      <c r="D13" s="96"/>
      <c r="E13" s="96"/>
      <c r="F13" s="96"/>
      <c r="G13" s="109"/>
      <c r="H13" s="291" t="str">
        <f>"（"&amp; 基本情報!C12 &amp;"）"</f>
        <v>（□□病院）</v>
      </c>
      <c r="I13" s="291"/>
      <c r="J13" s="291"/>
      <c r="K13" s="291"/>
      <c r="L13" s="291"/>
      <c r="M13" s="103"/>
    </row>
    <row r="14" spans="1:13" ht="33.75" customHeight="1">
      <c r="A14" s="96"/>
      <c r="B14" s="96"/>
      <c r="C14" s="96"/>
      <c r="D14" s="96"/>
      <c r="E14" s="96"/>
      <c r="F14" s="96"/>
      <c r="G14" s="109" t="s">
        <v>111</v>
      </c>
      <c r="H14" s="293" t="str">
        <f>基本情報!C10</f>
        <v>理事長　○○　○○</v>
      </c>
      <c r="I14" s="293"/>
      <c r="J14" s="293"/>
      <c r="K14" s="293"/>
      <c r="L14" s="293"/>
      <c r="M14" s="104"/>
    </row>
    <row r="15" spans="1:13" ht="33.75" customHeight="1">
      <c r="A15" s="96"/>
      <c r="B15" s="96"/>
      <c r="C15" s="96"/>
      <c r="D15" s="96"/>
      <c r="E15" s="96"/>
      <c r="F15" s="96"/>
      <c r="G15" s="109" t="s">
        <v>138</v>
      </c>
      <c r="H15" s="293" t="str">
        <f>基本情報!C22</f>
        <v>078-341-7711</v>
      </c>
      <c r="I15" s="293"/>
      <c r="J15" s="293"/>
      <c r="K15" s="293"/>
      <c r="L15" s="293"/>
      <c r="M15" s="104"/>
    </row>
    <row r="16" spans="1:13" ht="33.75" customHeight="1">
      <c r="A16" s="96"/>
      <c r="B16" s="96"/>
      <c r="C16" s="96"/>
      <c r="D16" s="96"/>
      <c r="E16" s="96"/>
      <c r="F16" s="96"/>
      <c r="G16" s="109" t="s">
        <v>139</v>
      </c>
      <c r="H16" s="293" t="str">
        <f>基本情報!C23</f>
        <v>imu@pref.hyogo.lg.jp</v>
      </c>
      <c r="I16" s="293"/>
      <c r="J16" s="293"/>
      <c r="K16" s="293"/>
      <c r="L16" s="293"/>
      <c r="M16" s="98"/>
    </row>
    <row r="17" spans="1:15" ht="19.5" customHeight="1">
      <c r="A17" s="96"/>
      <c r="B17" s="96"/>
      <c r="C17" s="96"/>
      <c r="D17" s="96"/>
      <c r="E17" s="96"/>
      <c r="F17" s="96"/>
      <c r="G17" s="96"/>
      <c r="H17" s="96"/>
      <c r="I17" s="96"/>
      <c r="J17" s="96"/>
      <c r="K17" s="96"/>
      <c r="L17" s="98"/>
      <c r="M17" s="98"/>
    </row>
    <row r="18" spans="1:15" s="149" customFormat="1" ht="28.5" customHeight="1">
      <c r="A18" s="109"/>
      <c r="B18" s="267" t="str">
        <f>"　"&amp;TEXT(基本情報!C5,"[$-ja-JP]ggge年度")&amp;"において、在宅看護体制機能強化事業を下記のとおり実施したいので、"</f>
        <v>　令和6年度において、在宅看護体制機能強化事業を下記のとおり実施したいので、</v>
      </c>
      <c r="C18" s="267"/>
      <c r="D18" s="109"/>
      <c r="E18" s="212"/>
      <c r="F18" s="212"/>
      <c r="G18" s="212"/>
      <c r="H18" s="212"/>
      <c r="I18" s="212"/>
      <c r="J18" s="212"/>
      <c r="K18" s="212"/>
      <c r="L18" s="213"/>
      <c r="M18" s="213"/>
    </row>
    <row r="19" spans="1:15" s="149" customFormat="1" ht="28.5" customHeight="1">
      <c r="A19" s="109"/>
      <c r="B19" s="211" t="str">
        <f>"補助金"&amp;TEXT(収支予算書!C8,"#,##0")&amp;"円を交付願いたく、関係書類を添えて申請します。"</f>
        <v>補助金550,000円を交付願いたく、関係書類を添えて申請します。</v>
      </c>
      <c r="C19" s="214"/>
      <c r="D19" s="214"/>
      <c r="E19" s="214"/>
      <c r="F19" s="109"/>
      <c r="G19" s="109"/>
      <c r="H19" s="109"/>
      <c r="I19" s="109"/>
      <c r="L19" s="213"/>
      <c r="O19" s="215"/>
    </row>
    <row r="20" spans="1:15" ht="20.100000000000001" customHeight="1">
      <c r="A20" s="96"/>
      <c r="B20" s="96"/>
      <c r="C20" s="96"/>
      <c r="D20" s="107"/>
      <c r="E20" s="96"/>
      <c r="F20" s="96"/>
      <c r="G20" s="96"/>
      <c r="H20" s="96"/>
      <c r="I20" s="96"/>
      <c r="J20" s="96"/>
      <c r="K20" s="96"/>
      <c r="L20" s="98"/>
      <c r="M20" s="98"/>
    </row>
    <row r="21" spans="1:15" ht="20.100000000000001" customHeight="1">
      <c r="A21" s="96"/>
      <c r="B21" s="105"/>
      <c r="C21" s="105"/>
      <c r="D21" s="105"/>
      <c r="E21" s="105"/>
      <c r="F21" s="105"/>
      <c r="G21" s="105"/>
      <c r="H21" s="105"/>
      <c r="I21" s="105"/>
      <c r="J21" s="105"/>
      <c r="K21" s="105"/>
      <c r="L21" s="98"/>
      <c r="M21" s="98"/>
    </row>
    <row r="22" spans="1:15" ht="20.100000000000001" customHeight="1">
      <c r="A22" s="96"/>
      <c r="B22" s="294" t="s">
        <v>141</v>
      </c>
      <c r="C22" s="294"/>
      <c r="D22" s="294"/>
      <c r="E22" s="294"/>
      <c r="F22" s="294"/>
      <c r="G22" s="294"/>
      <c r="H22" s="294"/>
      <c r="I22" s="294"/>
      <c r="J22" s="294"/>
      <c r="K22" s="294"/>
      <c r="L22" s="294"/>
      <c r="M22" s="133"/>
    </row>
    <row r="23" spans="1:15" ht="20.100000000000001" customHeight="1">
      <c r="A23" s="96"/>
      <c r="B23" s="96"/>
      <c r="C23" s="96"/>
      <c r="D23" s="96"/>
      <c r="E23" s="96"/>
      <c r="F23" s="96"/>
      <c r="G23" s="96"/>
      <c r="H23" s="96"/>
      <c r="I23" s="96"/>
      <c r="J23" s="96"/>
      <c r="K23" s="96"/>
      <c r="L23" s="98"/>
      <c r="M23" s="98"/>
    </row>
    <row r="24" spans="1:15" ht="20.100000000000001" customHeight="1">
      <c r="A24" s="96"/>
      <c r="B24" s="96"/>
      <c r="C24" s="96"/>
      <c r="D24" s="96"/>
      <c r="E24" s="96"/>
      <c r="F24" s="96"/>
      <c r="G24" s="96"/>
      <c r="H24" s="96"/>
      <c r="I24" s="96"/>
      <c r="J24" s="96"/>
      <c r="K24" s="96"/>
      <c r="L24" s="98"/>
      <c r="M24" s="98"/>
    </row>
    <row r="25" spans="1:15" ht="20.100000000000001" customHeight="1">
      <c r="A25" s="96"/>
      <c r="B25" s="289" t="s">
        <v>142</v>
      </c>
      <c r="C25" s="289"/>
      <c r="D25" s="289"/>
      <c r="E25" s="289"/>
      <c r="F25" s="289"/>
      <c r="G25" s="289"/>
      <c r="H25" s="289"/>
      <c r="I25" s="289"/>
      <c r="J25" s="289"/>
      <c r="K25" s="289"/>
      <c r="L25" s="98"/>
      <c r="M25" s="98"/>
    </row>
    <row r="26" spans="1:15" ht="20.100000000000001" customHeight="1">
      <c r="A26" s="96"/>
      <c r="B26" s="96"/>
      <c r="C26" s="96"/>
      <c r="D26" s="96"/>
      <c r="E26" s="96"/>
      <c r="F26" s="96"/>
      <c r="G26" s="96"/>
      <c r="H26" s="96"/>
      <c r="I26" s="96"/>
      <c r="J26" s="96"/>
      <c r="K26" s="96"/>
      <c r="L26" s="98"/>
      <c r="M26" s="98"/>
    </row>
    <row r="27" spans="1:15" ht="20.100000000000001" customHeight="1">
      <c r="A27" s="96"/>
      <c r="B27" s="133" t="s">
        <v>165</v>
      </c>
      <c r="C27" s="133"/>
      <c r="D27" s="133"/>
      <c r="E27" s="133"/>
      <c r="F27" s="133"/>
      <c r="G27" s="292" t="str">
        <f>IF(基本情報!C14&lt;&gt;"",基本情報!C14,"　　年　　月　　日")</f>
        <v>令和６年○月○日</v>
      </c>
      <c r="H27" s="292"/>
      <c r="I27" s="292"/>
      <c r="J27" s="108"/>
      <c r="K27" s="109"/>
      <c r="L27" s="98"/>
      <c r="M27" s="98"/>
      <c r="N27" s="99" t="s">
        <v>149</v>
      </c>
    </row>
    <row r="28" spans="1:15" ht="20.100000000000001" customHeight="1">
      <c r="A28" s="96"/>
      <c r="B28" s="96"/>
      <c r="C28" s="96"/>
      <c r="D28" s="96"/>
      <c r="E28" s="96"/>
      <c r="F28" s="96"/>
      <c r="G28" s="110"/>
      <c r="H28" s="109"/>
      <c r="I28" s="109"/>
      <c r="J28" s="96"/>
      <c r="K28" s="96"/>
      <c r="L28" s="98"/>
      <c r="M28" s="98"/>
    </row>
    <row r="29" spans="1:15" ht="20.100000000000001" customHeight="1">
      <c r="A29" s="96"/>
      <c r="B29" s="96" t="s">
        <v>166</v>
      </c>
      <c r="C29" s="96"/>
      <c r="D29" s="96"/>
      <c r="E29" s="96"/>
      <c r="F29" s="96"/>
      <c r="G29" s="292">
        <f>IF(基本情報!C16&lt;&gt;"",基本情報!C16,"　　年　　月　　日")</f>
        <v>45657</v>
      </c>
      <c r="H29" s="292"/>
      <c r="I29" s="292"/>
      <c r="J29" s="108"/>
      <c r="K29" s="109"/>
      <c r="L29" s="98"/>
      <c r="M29" s="98"/>
    </row>
    <row r="30" spans="1:15" ht="20.100000000000001" customHeight="1">
      <c r="A30" s="96"/>
      <c r="B30" s="96"/>
      <c r="C30" s="96"/>
      <c r="D30" s="96"/>
      <c r="E30" s="96"/>
      <c r="F30" s="96"/>
      <c r="G30" s="96"/>
      <c r="H30" s="96"/>
      <c r="I30" s="96"/>
      <c r="J30" s="96"/>
      <c r="K30" s="96"/>
      <c r="L30" s="98"/>
      <c r="M30" s="98"/>
    </row>
    <row r="31" spans="1:15" ht="20.100000000000001" customHeight="1">
      <c r="A31" s="96"/>
      <c r="B31" s="96" t="s">
        <v>145</v>
      </c>
      <c r="C31" s="96"/>
      <c r="D31" s="96"/>
      <c r="E31" s="96"/>
      <c r="F31" s="96"/>
      <c r="G31" s="96"/>
      <c r="H31" s="96"/>
      <c r="I31" s="96"/>
      <c r="J31" s="96"/>
      <c r="K31" s="96"/>
      <c r="L31" s="98"/>
      <c r="M31" s="98"/>
    </row>
    <row r="32" spans="1:15" ht="20.100000000000001" customHeight="1">
      <c r="A32" s="96"/>
      <c r="B32" s="96"/>
      <c r="C32" s="96"/>
      <c r="D32" s="96"/>
      <c r="E32" s="96"/>
      <c r="F32" s="96"/>
      <c r="G32" s="96"/>
      <c r="H32" s="96"/>
      <c r="I32" s="96"/>
      <c r="J32" s="96"/>
      <c r="K32" s="96"/>
      <c r="L32" s="98"/>
      <c r="M32" s="98"/>
    </row>
    <row r="33" spans="1:13" ht="20.100000000000001" customHeight="1">
      <c r="A33" s="96"/>
      <c r="B33" s="96"/>
      <c r="C33" s="96" t="s">
        <v>167</v>
      </c>
      <c r="D33" s="96"/>
      <c r="E33" s="96"/>
      <c r="F33" s="96"/>
      <c r="G33" s="96"/>
      <c r="H33" s="96"/>
      <c r="I33" s="96"/>
      <c r="J33" s="96"/>
      <c r="K33" s="96"/>
      <c r="L33" s="98"/>
      <c r="M33" s="98"/>
    </row>
    <row r="34" spans="1:13" ht="20.100000000000001" customHeight="1">
      <c r="A34" s="96"/>
      <c r="B34" s="96"/>
      <c r="C34" s="73" t="s">
        <v>168</v>
      </c>
      <c r="D34" s="137"/>
      <c r="E34" s="73"/>
      <c r="F34" s="73"/>
      <c r="G34" s="73"/>
      <c r="H34" s="73"/>
      <c r="I34" s="73"/>
      <c r="J34" s="73"/>
      <c r="K34" s="96"/>
      <c r="L34" s="98"/>
      <c r="M34" s="98"/>
    </row>
    <row r="35" spans="1:13" ht="20.100000000000001" customHeight="1">
      <c r="A35" s="96"/>
      <c r="B35" s="96"/>
      <c r="C35" s="73" t="s">
        <v>169</v>
      </c>
      <c r="D35" s="137"/>
      <c r="E35" s="73"/>
      <c r="F35" s="73"/>
      <c r="G35" s="73"/>
      <c r="H35" s="73"/>
      <c r="I35" s="73"/>
      <c r="J35" s="73"/>
      <c r="K35" s="96"/>
      <c r="L35" s="98"/>
      <c r="M35" s="98"/>
    </row>
    <row r="36" spans="1:13" ht="20.100000000000001" customHeight="1">
      <c r="A36" s="96"/>
      <c r="B36" s="96"/>
      <c r="C36" s="73" t="s">
        <v>170</v>
      </c>
      <c r="D36" s="137"/>
      <c r="E36" s="73"/>
      <c r="F36" s="73"/>
      <c r="G36" s="73"/>
      <c r="H36" s="73"/>
      <c r="I36" s="73"/>
      <c r="J36" s="73"/>
      <c r="K36" s="96"/>
      <c r="L36" s="98"/>
      <c r="M36" s="98"/>
    </row>
    <row r="37" spans="1:13" ht="20.100000000000001" customHeight="1">
      <c r="A37" s="96"/>
      <c r="B37" s="96"/>
      <c r="C37" s="73"/>
      <c r="D37" s="73"/>
      <c r="E37" s="73"/>
      <c r="F37" s="73"/>
      <c r="G37" s="73"/>
      <c r="H37" s="73"/>
      <c r="I37" s="73"/>
      <c r="J37" s="73"/>
      <c r="K37" s="96"/>
      <c r="L37" s="98"/>
      <c r="M37" s="98"/>
    </row>
    <row r="38" spans="1:13" ht="20.100000000000001" customHeight="1">
      <c r="A38" s="96"/>
      <c r="B38" s="96"/>
      <c r="C38" s="73"/>
      <c r="D38" s="137"/>
      <c r="E38" s="73"/>
      <c r="F38" s="73"/>
      <c r="G38" s="73"/>
      <c r="H38" s="73"/>
      <c r="I38" s="73"/>
      <c r="J38" s="73"/>
      <c r="K38" s="96"/>
      <c r="L38" s="98"/>
      <c r="M38" s="98"/>
    </row>
    <row r="39" spans="1:13" ht="20.100000000000001" customHeight="1">
      <c r="A39" s="96"/>
      <c r="B39" s="96"/>
      <c r="C39" s="73"/>
      <c r="D39" s="73"/>
      <c r="E39" s="73"/>
      <c r="F39" s="73"/>
      <c r="G39" s="73"/>
      <c r="H39" s="73"/>
      <c r="I39" s="73"/>
      <c r="J39" s="73"/>
      <c r="K39" s="96"/>
      <c r="L39" s="98"/>
      <c r="M39" s="98"/>
    </row>
    <row r="40" spans="1:13" ht="20.100000000000001" customHeight="1">
      <c r="A40" s="96"/>
      <c r="B40" s="96"/>
      <c r="C40" s="73"/>
      <c r="D40" s="137"/>
      <c r="E40" s="73"/>
      <c r="F40" s="73"/>
      <c r="G40" s="73"/>
      <c r="H40" s="73"/>
      <c r="I40" s="73"/>
      <c r="J40" s="73"/>
      <c r="K40" s="96"/>
      <c r="L40" s="98"/>
      <c r="M40" s="98"/>
    </row>
    <row r="41" spans="1:13" ht="20.100000000000001" customHeight="1">
      <c r="A41" s="96"/>
      <c r="B41" s="96"/>
      <c r="C41" s="73"/>
      <c r="D41" s="137"/>
      <c r="E41" s="73"/>
      <c r="F41" s="73"/>
      <c r="G41" s="73"/>
      <c r="H41" s="73"/>
      <c r="I41" s="73"/>
      <c r="J41" s="73"/>
      <c r="K41" s="96"/>
      <c r="L41" s="98"/>
      <c r="M41" s="98"/>
    </row>
    <row r="42" spans="1:13" ht="20.100000000000001" customHeight="1">
      <c r="A42" s="96"/>
      <c r="B42" s="96"/>
      <c r="C42" s="73"/>
      <c r="D42" s="137"/>
      <c r="E42" s="73"/>
      <c r="F42" s="73"/>
      <c r="G42" s="73"/>
      <c r="H42" s="73"/>
      <c r="I42" s="73"/>
      <c r="J42" s="73"/>
      <c r="K42" s="96"/>
      <c r="L42" s="98"/>
      <c r="M42" s="98"/>
    </row>
    <row r="43" spans="1:13" ht="20.100000000000001" customHeight="1">
      <c r="A43" s="96"/>
      <c r="B43" s="96"/>
      <c r="C43" s="73"/>
      <c r="D43" s="137"/>
      <c r="E43" s="73"/>
      <c r="F43" s="73"/>
      <c r="G43" s="73"/>
      <c r="H43" s="73"/>
      <c r="I43" s="73"/>
      <c r="J43" s="73"/>
      <c r="K43" s="96"/>
      <c r="L43" s="98"/>
      <c r="M43" s="98"/>
    </row>
    <row r="44" spans="1:13" ht="20.100000000000001" customHeight="1">
      <c r="A44" s="96"/>
      <c r="B44" s="96"/>
      <c r="C44" s="73"/>
      <c r="D44" s="137"/>
      <c r="E44" s="73"/>
      <c r="F44" s="73"/>
      <c r="G44" s="73"/>
      <c r="H44" s="73"/>
      <c r="I44" s="73"/>
      <c r="J44" s="73"/>
      <c r="K44" s="96"/>
      <c r="L44" s="98"/>
      <c r="M44" s="98"/>
    </row>
    <row r="45" spans="1:13" ht="20.100000000000001" customHeight="1">
      <c r="A45" s="96"/>
      <c r="B45" s="96"/>
      <c r="C45" s="75"/>
      <c r="D45" s="137"/>
      <c r="E45" s="73"/>
      <c r="F45" s="73"/>
      <c r="G45" s="73"/>
      <c r="H45" s="73"/>
      <c r="I45" s="73"/>
      <c r="J45" s="73"/>
      <c r="K45" s="96"/>
      <c r="L45" s="98"/>
      <c r="M45" s="98"/>
    </row>
    <row r="46" spans="1:13" ht="20.100000000000001" customHeight="1">
      <c r="A46" s="106"/>
      <c r="B46" s="106"/>
      <c r="C46" s="106"/>
      <c r="D46" s="106"/>
      <c r="E46" s="106"/>
      <c r="F46" s="106"/>
      <c r="G46" s="106"/>
      <c r="H46" s="106"/>
      <c r="I46" s="106"/>
      <c r="J46" s="106"/>
      <c r="K46" s="106"/>
    </row>
    <row r="47" spans="1:13" ht="20.100000000000001" customHeight="1">
      <c r="A47" s="106"/>
      <c r="B47" s="106"/>
      <c r="C47" s="106"/>
      <c r="D47" s="106"/>
      <c r="E47" s="106"/>
      <c r="F47" s="106"/>
      <c r="G47" s="106"/>
      <c r="H47" s="106"/>
      <c r="I47" s="106"/>
      <c r="J47" s="106"/>
      <c r="K47" s="106"/>
    </row>
    <row r="48" spans="1:13" ht="20.100000000000001" customHeight="1">
      <c r="D48" s="99" t="s">
        <v>149</v>
      </c>
    </row>
  </sheetData>
  <sheetProtection algorithmName="SHA-512" hashValue="jDKlW+5scOcM5zMEaKY8CrhtpP+CoYp1ZHU6wVVCSIcENr40uvBfRLdgBq4C5X47W9IGKjDihoilYpyGxhklGA==" saltValue="aSsYnff8FZd7Fba43bAscQ==" spinCount="100000" sheet="1" selectLockedCells="1"/>
  <mergeCells count="12">
    <mergeCell ref="G27:I27"/>
    <mergeCell ref="G29:I29"/>
    <mergeCell ref="H14:L14"/>
    <mergeCell ref="H15:L15"/>
    <mergeCell ref="H16:L16"/>
    <mergeCell ref="B22:L22"/>
    <mergeCell ref="J7:L7"/>
    <mergeCell ref="B25:K25"/>
    <mergeCell ref="A5:L5"/>
    <mergeCell ref="H11:L11"/>
    <mergeCell ref="H12:L12"/>
    <mergeCell ref="H13:L13"/>
  </mergeCells>
  <phoneticPr fontId="2"/>
  <pageMargins left="0.53" right="0.28000000000000003" top="0.73" bottom="0.6" header="0.51200000000000001" footer="0.5120000000000000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361B-57B4-417E-B9D0-C83F3B95666E}">
  <sheetPr>
    <tabColor theme="8" tint="0.79998168889431442"/>
    <pageSetUpPr fitToPage="1"/>
  </sheetPr>
  <dimension ref="A1:E38"/>
  <sheetViews>
    <sheetView view="pageBreakPreview" topLeftCell="A12" zoomScaleNormal="100" zoomScaleSheetLayoutView="100" workbookViewId="0">
      <selection activeCell="G48" sqref="G48"/>
    </sheetView>
  </sheetViews>
  <sheetFormatPr defaultRowHeight="13.5"/>
  <cols>
    <col min="1" max="1" width="4.25" style="112" customWidth="1"/>
    <col min="2" max="2" width="25.375" style="112" customWidth="1"/>
    <col min="3" max="3" width="28.375" style="112" customWidth="1"/>
    <col min="4" max="4" width="4" style="112" customWidth="1"/>
    <col min="5" max="5" width="21.375" style="112" customWidth="1"/>
    <col min="6" max="16384" width="9" style="112"/>
  </cols>
  <sheetData>
    <row r="1" spans="1:5" ht="17.25" customHeight="1">
      <c r="A1" s="111" t="s">
        <v>150</v>
      </c>
      <c r="E1" s="113"/>
    </row>
    <row r="3" spans="1:5" ht="21">
      <c r="A3" s="295" t="s">
        <v>171</v>
      </c>
      <c r="B3" s="295"/>
      <c r="C3" s="295"/>
      <c r="D3" s="295"/>
      <c r="E3" s="295"/>
    </row>
    <row r="5" spans="1:5" s="114" customFormat="1" ht="14.25">
      <c r="A5" s="114" t="s">
        <v>152</v>
      </c>
    </row>
    <row r="6" spans="1:5" s="114" customFormat="1" ht="15" thickBot="1"/>
    <row r="7" spans="1:5" s="114" customFormat="1" ht="39.950000000000003" customHeight="1" thickBot="1">
      <c r="B7" s="115" t="s">
        <v>153</v>
      </c>
      <c r="C7" s="296" t="s">
        <v>172</v>
      </c>
      <c r="D7" s="297"/>
      <c r="E7" s="116" t="s">
        <v>155</v>
      </c>
    </row>
    <row r="8" spans="1:5" s="114" customFormat="1" ht="20.100000000000001" customHeight="1">
      <c r="B8" s="298" t="s">
        <v>156</v>
      </c>
      <c r="C8" s="300">
        <f>様式1!H8</f>
        <v>550000</v>
      </c>
      <c r="D8" s="302" t="s">
        <v>1</v>
      </c>
      <c r="E8" s="304"/>
    </row>
    <row r="9" spans="1:5" s="114" customFormat="1" ht="20.100000000000001" customHeight="1">
      <c r="B9" s="299"/>
      <c r="C9" s="301"/>
      <c r="D9" s="303"/>
      <c r="E9" s="305"/>
    </row>
    <row r="10" spans="1:5" s="114" customFormat="1" ht="20.100000000000001" customHeight="1">
      <c r="B10" s="299" t="s">
        <v>157</v>
      </c>
      <c r="C10" s="306">
        <f>様式1!C8</f>
        <v>0</v>
      </c>
      <c r="D10" s="307" t="s">
        <v>1</v>
      </c>
      <c r="E10" s="308"/>
    </row>
    <row r="11" spans="1:5" s="114" customFormat="1" ht="20.100000000000001" customHeight="1">
      <c r="B11" s="299"/>
      <c r="C11" s="301"/>
      <c r="D11" s="303"/>
      <c r="E11" s="309"/>
    </row>
    <row r="12" spans="1:5" s="114" customFormat="1" ht="20.100000000000001" customHeight="1">
      <c r="B12" s="299" t="s">
        <v>158</v>
      </c>
      <c r="C12" s="306">
        <f>C16-C8-C10</f>
        <v>750000</v>
      </c>
      <c r="D12" s="307" t="s">
        <v>1</v>
      </c>
      <c r="E12" s="305"/>
    </row>
    <row r="13" spans="1:5" s="114" customFormat="1" ht="20.100000000000001" customHeight="1">
      <c r="B13" s="299"/>
      <c r="C13" s="301"/>
      <c r="D13" s="303"/>
      <c r="E13" s="305"/>
    </row>
    <row r="14" spans="1:5" s="114" customFormat="1" ht="20.100000000000001" customHeight="1">
      <c r="B14" s="299"/>
      <c r="C14" s="306"/>
      <c r="D14" s="307" t="s">
        <v>1</v>
      </c>
      <c r="E14" s="305"/>
    </row>
    <row r="15" spans="1:5" s="114" customFormat="1" ht="20.100000000000001" customHeight="1" thickBot="1">
      <c r="B15" s="312"/>
      <c r="C15" s="300"/>
      <c r="D15" s="302"/>
      <c r="E15" s="313"/>
    </row>
    <row r="16" spans="1:5" s="114" customFormat="1" ht="20.100000000000001" customHeight="1">
      <c r="B16" s="314" t="s">
        <v>159</v>
      </c>
      <c r="C16" s="316">
        <f>様式1!B8</f>
        <v>1300000</v>
      </c>
      <c r="D16" s="318" t="s">
        <v>1</v>
      </c>
      <c r="E16" s="320"/>
    </row>
    <row r="17" spans="1:5" s="114" customFormat="1" ht="20.100000000000001" customHeight="1" thickBot="1">
      <c r="B17" s="315"/>
      <c r="C17" s="317"/>
      <c r="D17" s="319"/>
      <c r="E17" s="321"/>
    </row>
    <row r="18" spans="1:5" s="114" customFormat="1" ht="14.25"/>
    <row r="19" spans="1:5" s="114" customFormat="1" ht="14.25"/>
    <row r="20" spans="1:5" s="114" customFormat="1" ht="14.25">
      <c r="A20" s="114" t="s">
        <v>160</v>
      </c>
    </row>
    <row r="21" spans="1:5" s="114" customFormat="1" ht="15" thickBot="1"/>
    <row r="22" spans="1:5" s="114" customFormat="1" ht="39.950000000000003" customHeight="1" thickBot="1">
      <c r="B22" s="115" t="s">
        <v>153</v>
      </c>
      <c r="C22" s="296" t="s">
        <v>172</v>
      </c>
      <c r="D22" s="297"/>
      <c r="E22" s="116" t="s">
        <v>155</v>
      </c>
    </row>
    <row r="23" spans="1:5" s="114" customFormat="1" ht="20.100000000000001" customHeight="1">
      <c r="B23" s="298" t="s">
        <v>161</v>
      </c>
      <c r="C23" s="300">
        <f>'様式１－２'!C16</f>
        <v>1100000</v>
      </c>
      <c r="D23" s="302" t="s">
        <v>1</v>
      </c>
      <c r="E23" s="310"/>
    </row>
    <row r="24" spans="1:5" s="114" customFormat="1" ht="20.100000000000001" customHeight="1">
      <c r="B24" s="299"/>
      <c r="C24" s="301"/>
      <c r="D24" s="303"/>
      <c r="E24" s="311"/>
    </row>
    <row r="25" spans="1:5" s="114" customFormat="1" ht="20.100000000000001" customHeight="1">
      <c r="B25" s="299" t="s">
        <v>162</v>
      </c>
      <c r="C25" s="322">
        <f>'様式１－２'!C27</f>
        <v>200000</v>
      </c>
      <c r="D25" s="307" t="s">
        <v>1</v>
      </c>
      <c r="E25" s="311"/>
    </row>
    <row r="26" spans="1:5" s="114" customFormat="1" ht="20.100000000000001" customHeight="1">
      <c r="B26" s="299"/>
      <c r="C26" s="323"/>
      <c r="D26" s="303"/>
      <c r="E26" s="311"/>
    </row>
    <row r="27" spans="1:5" s="114" customFormat="1" ht="20.100000000000001" customHeight="1">
      <c r="B27" s="299"/>
      <c r="C27" s="306"/>
      <c r="D27" s="307" t="s">
        <v>1</v>
      </c>
      <c r="E27" s="305"/>
    </row>
    <row r="28" spans="1:5" s="114" customFormat="1" ht="20.100000000000001" customHeight="1">
      <c r="B28" s="299"/>
      <c r="C28" s="301"/>
      <c r="D28" s="303"/>
      <c r="E28" s="305"/>
    </row>
    <row r="29" spans="1:5" s="114" customFormat="1" ht="20.100000000000001" customHeight="1">
      <c r="B29" s="299"/>
      <c r="C29" s="306"/>
      <c r="D29" s="307" t="s">
        <v>1</v>
      </c>
      <c r="E29" s="305"/>
    </row>
    <row r="30" spans="1:5" s="114" customFormat="1" ht="20.100000000000001" customHeight="1" thickBot="1">
      <c r="B30" s="312"/>
      <c r="C30" s="300"/>
      <c r="D30" s="302"/>
      <c r="E30" s="313"/>
    </row>
    <row r="31" spans="1:5" s="114" customFormat="1" ht="20.100000000000001" customHeight="1">
      <c r="B31" s="314" t="s">
        <v>159</v>
      </c>
      <c r="C31" s="316">
        <f>SUM(C23:C30)</f>
        <v>1300000</v>
      </c>
      <c r="D31" s="318" t="s">
        <v>1</v>
      </c>
      <c r="E31" s="320"/>
    </row>
    <row r="32" spans="1:5" s="114" customFormat="1" ht="20.100000000000001" customHeight="1" thickBot="1">
      <c r="B32" s="315"/>
      <c r="C32" s="317"/>
      <c r="D32" s="319"/>
      <c r="E32" s="321"/>
    </row>
    <row r="33" spans="1:2" s="114" customFormat="1" ht="14.25"/>
    <row r="34" spans="1:2" s="114" customFormat="1" ht="14.25">
      <c r="A34" s="114" t="s">
        <v>163</v>
      </c>
    </row>
    <row r="36" spans="1:2" ht="22.5" customHeight="1">
      <c r="B36" s="117" t="str">
        <f>IF(C16=C31,"","収支の計が一致していません")</f>
        <v/>
      </c>
    </row>
    <row r="37" spans="1:2" ht="7.5" customHeight="1"/>
    <row r="38" spans="1:2" ht="17.25">
      <c r="B38" s="117"/>
    </row>
  </sheetData>
  <sheetProtection algorithmName="SHA-512" hashValue="tllCsoIl7kCRUKTAEhSgQhqkZcRvUnutCwZoIuaviCp2yg5EUrFMxoQj2rzAlMVTSIqQOvkSJlMLRlsrjg3QsA==" saltValue="l32EysxsID46TzHKZqkjCg==" spinCount="100000"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I14"/>
  <sheetViews>
    <sheetView view="pageBreakPreview" zoomScaleNormal="85" zoomScaleSheetLayoutView="100" workbookViewId="0">
      <selection activeCell="G48" sqref="G48"/>
    </sheetView>
  </sheetViews>
  <sheetFormatPr defaultRowHeight="13.5"/>
  <cols>
    <col min="1" max="1" width="32.625" style="187" customWidth="1"/>
    <col min="2" max="8" width="14.625" style="187" customWidth="1"/>
    <col min="9" max="9" width="13.25" style="187" customWidth="1"/>
    <col min="10" max="16384" width="9" style="187"/>
  </cols>
  <sheetData>
    <row r="1" spans="1:9">
      <c r="A1" s="187" t="s">
        <v>2</v>
      </c>
    </row>
    <row r="2" spans="1:9" ht="28.5" customHeight="1">
      <c r="A2" s="324" t="s">
        <v>3</v>
      </c>
      <c r="B2" s="324"/>
      <c r="C2" s="324"/>
      <c r="D2" s="324"/>
      <c r="E2" s="324"/>
      <c r="F2" s="324"/>
      <c r="G2" s="324"/>
      <c r="H2" s="324"/>
      <c r="I2" s="324"/>
    </row>
    <row r="3" spans="1:9" ht="20.25" customHeight="1">
      <c r="G3" s="188"/>
      <c r="H3" s="189"/>
      <c r="I3" s="190" t="str">
        <f>"事業者名　"&amp;基本情報!C9&amp;""</f>
        <v>事業者名　医療法人○○○○</v>
      </c>
    </row>
    <row r="4" spans="1:9" ht="14.25" thickBot="1"/>
    <row r="5" spans="1:9" ht="69" customHeight="1">
      <c r="A5" s="325" t="s">
        <v>4</v>
      </c>
      <c r="B5" s="191" t="s">
        <v>5</v>
      </c>
      <c r="C5" s="192" t="s">
        <v>6</v>
      </c>
      <c r="D5" s="193" t="s">
        <v>7</v>
      </c>
      <c r="E5" s="192" t="s">
        <v>8</v>
      </c>
      <c r="F5" s="193" t="s">
        <v>82</v>
      </c>
      <c r="G5" s="193" t="s">
        <v>0</v>
      </c>
      <c r="H5" s="192" t="s">
        <v>10</v>
      </c>
      <c r="I5" s="194" t="s">
        <v>11</v>
      </c>
    </row>
    <row r="6" spans="1:9" s="198" customFormat="1" ht="18" customHeight="1" thickBot="1">
      <c r="A6" s="326"/>
      <c r="B6" s="195" t="s">
        <v>12</v>
      </c>
      <c r="C6" s="196" t="s">
        <v>13</v>
      </c>
      <c r="D6" s="196" t="s">
        <v>14</v>
      </c>
      <c r="E6" s="196" t="s">
        <v>15</v>
      </c>
      <c r="F6" s="196" t="s">
        <v>16</v>
      </c>
      <c r="G6" s="196" t="s">
        <v>17</v>
      </c>
      <c r="H6" s="196" t="s">
        <v>18</v>
      </c>
      <c r="I6" s="197"/>
    </row>
    <row r="7" spans="1:9">
      <c r="A7" s="199"/>
      <c r="B7" s="200" t="s">
        <v>1</v>
      </c>
      <c r="C7" s="201" t="s">
        <v>1</v>
      </c>
      <c r="D7" s="201" t="s">
        <v>1</v>
      </c>
      <c r="E7" s="201" t="s">
        <v>1</v>
      </c>
      <c r="F7" s="201" t="s">
        <v>1</v>
      </c>
      <c r="G7" s="201" t="s">
        <v>1</v>
      </c>
      <c r="H7" s="201" t="s">
        <v>1</v>
      </c>
      <c r="I7" s="202"/>
    </row>
    <row r="8" spans="1:9" ht="60" customHeight="1" thickBot="1">
      <c r="A8" s="203" t="s">
        <v>40</v>
      </c>
      <c r="B8" s="204">
        <f>'様式１－２'!C28</f>
        <v>1300000</v>
      </c>
      <c r="C8" s="205">
        <v>0</v>
      </c>
      <c r="D8" s="205">
        <f>B8-C8</f>
        <v>1300000</v>
      </c>
      <c r="E8" s="205">
        <f>'様式１－２'!C16</f>
        <v>1100000</v>
      </c>
      <c r="F8" s="205">
        <f>設定!J2*様式2!B14</f>
        <v>1600000</v>
      </c>
      <c r="G8" s="205">
        <f>MIN(E8,F8)</f>
        <v>1100000</v>
      </c>
      <c r="H8" s="205">
        <f>ROUNDDOWN(MIN(D8,G8)*1/2,-3)</f>
        <v>550000</v>
      </c>
      <c r="I8" s="206" t="s">
        <v>19</v>
      </c>
    </row>
    <row r="9" spans="1:9" ht="9" customHeight="1"/>
    <row r="10" spans="1:9" s="198" customFormat="1">
      <c r="A10" s="187"/>
      <c r="B10" s="187"/>
      <c r="C10" s="187"/>
      <c r="D10" s="187"/>
      <c r="E10" s="187"/>
      <c r="F10" s="187"/>
      <c r="G10" s="187"/>
      <c r="H10" s="187"/>
    </row>
    <row r="11" spans="1:9" s="198" customFormat="1" ht="12">
      <c r="A11" s="198" t="s">
        <v>20</v>
      </c>
    </row>
    <row r="12" spans="1:9" s="198" customFormat="1" ht="12">
      <c r="A12" s="198" t="s">
        <v>77</v>
      </c>
    </row>
    <row r="13" spans="1:9" s="198" customFormat="1" ht="12">
      <c r="A13" s="198" t="s">
        <v>21</v>
      </c>
    </row>
    <row r="14" spans="1:9">
      <c r="A14" s="198" t="s">
        <v>83</v>
      </c>
      <c r="B14" s="198"/>
      <c r="C14" s="198"/>
      <c r="D14" s="198"/>
      <c r="E14" s="198"/>
      <c r="F14" s="198"/>
      <c r="G14" s="198"/>
      <c r="H14" s="198"/>
    </row>
  </sheetData>
  <sheetProtection algorithmName="SHA-512" hashValue="i4yUgagYHTHseXoB2rD3J3/a3BlO0Xs6ln2c1zXBZKcBvr++U6ZAEjJ+0cD3jMt3CmkDcPQsZX4IDEi1j6EK8g==" saltValue="l8YdfSVQTA0Ud1iqF9y/0w==" spinCount="100000" sheet="1" selectLockedCells="1"/>
  <mergeCells count="2">
    <mergeCell ref="A2:I2"/>
    <mergeCell ref="A5:A6"/>
  </mergeCells>
  <phoneticPr fontId="2"/>
  <pageMargins left="0.54" right="0.52" top="1" bottom="1" header="0.51200000000000001" footer="0.51200000000000001"/>
  <pageSetup paperSize="9" scale="92"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F28"/>
  <sheetViews>
    <sheetView view="pageBreakPreview" topLeftCell="A7" zoomScaleNormal="100" zoomScaleSheetLayoutView="100" workbookViewId="0">
      <selection activeCell="A7" sqref="A7"/>
    </sheetView>
  </sheetViews>
  <sheetFormatPr defaultRowHeight="13.5"/>
  <cols>
    <col min="1" max="1" width="20.625" style="167" customWidth="1"/>
    <col min="2" max="2" width="22.75" style="167" bestFit="1" customWidth="1"/>
    <col min="3" max="3" width="20.625" style="169" customWidth="1"/>
    <col min="4" max="4" width="50.625" style="167" customWidth="1"/>
    <col min="5" max="5" width="35.625" style="167" customWidth="1"/>
    <col min="6" max="6" width="9" style="166"/>
    <col min="7" max="16384" width="9" style="167"/>
  </cols>
  <sheetData>
    <row r="1" spans="1:6">
      <c r="A1" s="327" t="s">
        <v>76</v>
      </c>
      <c r="B1" s="327"/>
      <c r="C1" s="327"/>
      <c r="D1" s="327"/>
      <c r="E1" s="327"/>
    </row>
    <row r="2" spans="1:6">
      <c r="A2" s="168"/>
      <c r="B2" s="168"/>
    </row>
    <row r="3" spans="1:6" ht="18.75">
      <c r="A3" s="328" t="s">
        <v>104</v>
      </c>
      <c r="B3" s="328"/>
      <c r="C3" s="328"/>
      <c r="D3" s="328"/>
      <c r="E3" s="328"/>
    </row>
    <row r="4" spans="1:6" ht="24.95" customHeight="1">
      <c r="A4" s="329" t="str">
        <f>"（補助事業者名　"&amp; 基本情報!C9 &amp;"）"</f>
        <v>（補助事業者名　医療法人○○○○）</v>
      </c>
      <c r="B4" s="329"/>
      <c r="C4" s="329"/>
      <c r="D4" s="329"/>
      <c r="E4" s="329"/>
    </row>
    <row r="5" spans="1:6" s="171" customFormat="1" ht="22.5" customHeight="1">
      <c r="A5" s="42" t="s">
        <v>67</v>
      </c>
      <c r="B5" s="42" t="s">
        <v>95</v>
      </c>
      <c r="C5" s="43" t="s">
        <v>43</v>
      </c>
      <c r="D5" s="44" t="s">
        <v>100</v>
      </c>
      <c r="E5" s="44" t="s">
        <v>11</v>
      </c>
      <c r="F5" s="170"/>
    </row>
    <row r="6" spans="1:6" s="171" customFormat="1">
      <c r="A6" s="45" t="s">
        <v>79</v>
      </c>
      <c r="B6" s="45"/>
      <c r="C6" s="46" t="s">
        <v>44</v>
      </c>
      <c r="D6" s="47"/>
      <c r="E6" s="47"/>
      <c r="F6" s="170"/>
    </row>
    <row r="7" spans="1:6" s="171" customFormat="1">
      <c r="A7" s="173"/>
      <c r="B7" s="173"/>
      <c r="C7" s="124"/>
      <c r="D7" s="125"/>
      <c r="E7" s="125"/>
      <c r="F7" s="170"/>
    </row>
    <row r="8" spans="1:6" s="171" customFormat="1">
      <c r="A8" s="173" t="s">
        <v>68</v>
      </c>
      <c r="B8" s="173" t="s">
        <v>189</v>
      </c>
      <c r="C8" s="124">
        <v>400000</v>
      </c>
      <c r="D8" s="125"/>
      <c r="E8" s="125"/>
      <c r="F8" s="170"/>
    </row>
    <row r="9" spans="1:6" s="171" customFormat="1">
      <c r="A9" s="173"/>
      <c r="B9" s="173" t="s">
        <v>190</v>
      </c>
      <c r="C9" s="124">
        <v>100000</v>
      </c>
      <c r="D9" s="125" t="s">
        <v>47</v>
      </c>
      <c r="E9" s="125"/>
      <c r="F9" s="170"/>
    </row>
    <row r="10" spans="1:6" s="171" customFormat="1">
      <c r="A10" s="173"/>
      <c r="B10" s="173"/>
      <c r="C10" s="124"/>
      <c r="D10" s="125"/>
      <c r="E10" s="125"/>
      <c r="F10" s="170"/>
    </row>
    <row r="11" spans="1:6" s="171" customFormat="1">
      <c r="A11" s="173" t="s">
        <v>69</v>
      </c>
      <c r="B11" s="173" t="s">
        <v>189</v>
      </c>
      <c r="C11" s="124">
        <v>400000</v>
      </c>
      <c r="D11" s="125"/>
      <c r="E11" s="125"/>
      <c r="F11" s="170"/>
    </row>
    <row r="12" spans="1:6" s="171" customFormat="1">
      <c r="A12" s="173"/>
      <c r="B12" s="173" t="s">
        <v>190</v>
      </c>
      <c r="C12" s="124">
        <v>200000</v>
      </c>
      <c r="D12" s="125" t="s">
        <v>48</v>
      </c>
      <c r="E12" s="125"/>
      <c r="F12" s="170"/>
    </row>
    <row r="13" spans="1:6" s="171" customFormat="1">
      <c r="A13" s="173"/>
      <c r="B13" s="173"/>
      <c r="C13" s="124"/>
      <c r="D13" s="125"/>
      <c r="E13" s="125"/>
      <c r="F13" s="170"/>
    </row>
    <row r="14" spans="1:6" s="171" customFormat="1">
      <c r="A14" s="173"/>
      <c r="B14" s="173"/>
      <c r="C14" s="124"/>
      <c r="D14" s="125"/>
      <c r="E14" s="125"/>
      <c r="F14" s="170"/>
    </row>
    <row r="15" spans="1:6" s="171" customFormat="1">
      <c r="A15" s="173"/>
      <c r="B15" s="173"/>
      <c r="C15" s="124"/>
      <c r="D15" s="125"/>
      <c r="E15" s="125"/>
      <c r="F15" s="170"/>
    </row>
    <row r="16" spans="1:6" s="171" customFormat="1" ht="26.25" customHeight="1">
      <c r="A16" s="44" t="s">
        <v>78</v>
      </c>
      <c r="B16" s="49"/>
      <c r="C16" s="48">
        <f>SUM(C7:C15)</f>
        <v>1100000</v>
      </c>
      <c r="D16" s="49"/>
      <c r="E16" s="50"/>
      <c r="F16" s="170"/>
    </row>
    <row r="17" spans="1:6" s="171" customFormat="1">
      <c r="A17" s="45" t="s">
        <v>80</v>
      </c>
      <c r="B17" s="45"/>
      <c r="C17" s="46" t="s">
        <v>44</v>
      </c>
      <c r="D17" s="172"/>
      <c r="E17" s="172"/>
      <c r="F17" s="170"/>
    </row>
    <row r="18" spans="1:6" s="171" customFormat="1">
      <c r="A18" s="173"/>
      <c r="B18" s="173"/>
      <c r="C18" s="124"/>
      <c r="D18" s="125"/>
      <c r="E18" s="125"/>
      <c r="F18" s="170"/>
    </row>
    <row r="19" spans="1:6" s="171" customFormat="1">
      <c r="A19" s="173" t="s">
        <v>68</v>
      </c>
      <c r="B19" s="173" t="s">
        <v>71</v>
      </c>
      <c r="C19" s="124">
        <v>100000</v>
      </c>
      <c r="D19" s="125" t="s">
        <v>49</v>
      </c>
      <c r="E19" s="125"/>
      <c r="F19" s="170"/>
    </row>
    <row r="20" spans="1:6" s="171" customFormat="1">
      <c r="A20" s="173"/>
      <c r="B20" s="173"/>
      <c r="C20" s="124"/>
      <c r="D20" s="125"/>
      <c r="E20" s="125"/>
      <c r="F20" s="170"/>
    </row>
    <row r="21" spans="1:6" s="171" customFormat="1">
      <c r="A21" s="173"/>
      <c r="B21" s="173"/>
      <c r="C21" s="124"/>
      <c r="D21" s="125"/>
      <c r="E21" s="125"/>
      <c r="F21" s="170"/>
    </row>
    <row r="22" spans="1:6" s="171" customFormat="1">
      <c r="A22" s="173" t="s">
        <v>69</v>
      </c>
      <c r="B22" s="173" t="s">
        <v>71</v>
      </c>
      <c r="C22" s="124">
        <v>100000</v>
      </c>
      <c r="D22" s="125" t="s">
        <v>49</v>
      </c>
      <c r="E22" s="125"/>
      <c r="F22" s="170"/>
    </row>
    <row r="23" spans="1:6" s="171" customFormat="1">
      <c r="A23" s="173"/>
      <c r="B23" s="173"/>
      <c r="C23" s="124"/>
      <c r="D23" s="125"/>
      <c r="E23" s="125"/>
      <c r="F23" s="170"/>
    </row>
    <row r="24" spans="1:6" s="171" customFormat="1">
      <c r="A24" s="173"/>
      <c r="B24" s="173"/>
      <c r="C24" s="124"/>
      <c r="D24" s="125"/>
      <c r="E24" s="125"/>
      <c r="F24" s="170"/>
    </row>
    <row r="25" spans="1:6" s="171" customFormat="1">
      <c r="A25" s="173"/>
      <c r="B25" s="173"/>
      <c r="C25" s="124"/>
      <c r="D25" s="125"/>
      <c r="E25" s="125"/>
      <c r="F25" s="170"/>
    </row>
    <row r="26" spans="1:6" s="171" customFormat="1">
      <c r="A26" s="173"/>
      <c r="B26" s="173"/>
      <c r="C26" s="124"/>
      <c r="D26" s="125"/>
      <c r="E26" s="125"/>
      <c r="F26" s="170"/>
    </row>
    <row r="27" spans="1:6" s="171" customFormat="1" ht="26.25" customHeight="1" thickBot="1">
      <c r="A27" s="51" t="s">
        <v>81</v>
      </c>
      <c r="B27" s="53"/>
      <c r="C27" s="52">
        <f>SUM(C18:C26)</f>
        <v>200000</v>
      </c>
      <c r="D27" s="53"/>
      <c r="E27" s="54"/>
      <c r="F27" s="170"/>
    </row>
    <row r="28" spans="1:6" s="171" customFormat="1" ht="26.25" customHeight="1" thickTop="1">
      <c r="A28" s="55" t="s">
        <v>45</v>
      </c>
      <c r="B28" s="55"/>
      <c r="C28" s="56">
        <f>SUM(C16,C27)</f>
        <v>1300000</v>
      </c>
      <c r="D28" s="57"/>
      <c r="E28" s="58"/>
      <c r="F28" s="170"/>
    </row>
  </sheetData>
  <sheetProtection algorithmName="SHA-512" hashValue="9s+gCtO3bc4+LAvcJNv1TGNUa3MEhodQ5a5ZM4iRg2UeSmLhY8eTRMDfJ429dYBZNQ+tXDERtV9GqLSr7LSySA==" saltValue="tIE4//guGHeZF+8Wtjk7Lw==" spinCount="100000" sheet="1" selectLockedCells="1"/>
  <mergeCells count="3">
    <mergeCell ref="A1:E1"/>
    <mergeCell ref="A3:E3"/>
    <mergeCell ref="A4:E4"/>
  </mergeCells>
  <phoneticPr fontId="2"/>
  <pageMargins left="0.7" right="0.7" top="0.75" bottom="0.75" header="0.3" footer="0.3"/>
  <pageSetup paperSize="9" scale="89"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7E3179-9EC6-47BA-A5A3-49D53E40692B}">
          <x14:formula1>
            <xm:f>設定!$A$2:$A$8</xm:f>
          </x14:formula1>
          <xm:sqref>D7:D15</xm:sqref>
        </x14:dataValidation>
        <x14:dataValidation type="list" allowBlank="1" showInputMessage="1" showErrorMessage="1" xr:uid="{AA889D77-CFD2-4BDA-BFC4-B39B2B642B19}">
          <x14:formula1>
            <xm:f>設定!$B$2:$B$15</xm:f>
          </x14:formula1>
          <xm:sqref>D18:D26</xm:sqref>
        </x14:dataValidation>
        <x14:dataValidation type="list" allowBlank="1" showInputMessage="1" showErrorMessage="1" xr:uid="{389F9A3C-1ED5-4DF3-9B58-C2A4F7F3365B}">
          <x14:formula1>
            <xm:f>設定!$H$2:$H$5</xm:f>
          </x14:formula1>
          <xm:sqref>B7:B15 B18:B26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G16"/>
  <sheetViews>
    <sheetView view="pageBreakPreview" zoomScaleNormal="100" zoomScaleSheetLayoutView="100" workbookViewId="0">
      <selection activeCell="D12" sqref="D12"/>
    </sheetView>
  </sheetViews>
  <sheetFormatPr defaultRowHeight="13.5"/>
  <cols>
    <col min="1" max="1" width="23.5" style="22" customWidth="1"/>
    <col min="2" max="2" width="27.75" style="22" customWidth="1"/>
    <col min="3" max="3" width="40.5" style="22" customWidth="1"/>
    <col min="4" max="4" width="23.875" style="22" customWidth="1"/>
    <col min="5" max="5" width="7.25" style="22" bestFit="1" customWidth="1"/>
    <col min="6" max="6" width="23.875" style="22" customWidth="1"/>
    <col min="7" max="7" width="9" style="155"/>
    <col min="8" max="16384" width="9" style="22"/>
  </cols>
  <sheetData>
    <row r="1" spans="1:7">
      <c r="A1" s="330" t="s">
        <v>75</v>
      </c>
      <c r="B1" s="330"/>
      <c r="D1" s="135"/>
      <c r="E1" s="135"/>
    </row>
    <row r="2" spans="1:7" ht="14.25">
      <c r="A2" s="23"/>
    </row>
    <row r="3" spans="1:7" ht="18.75">
      <c r="A3" s="331" t="s">
        <v>105</v>
      </c>
      <c r="B3" s="331"/>
      <c r="C3" s="331"/>
      <c r="D3" s="331"/>
      <c r="E3" s="331"/>
      <c r="F3" s="331"/>
    </row>
    <row r="4" spans="1:7" ht="14.25">
      <c r="A4" s="23"/>
    </row>
    <row r="5" spans="1:7" ht="14.25">
      <c r="A5" s="332" t="str">
        <f>"事業所名 "&amp; 基本情報!C9</f>
        <v>事業所名 医療法人○○○○</v>
      </c>
      <c r="B5" s="332"/>
      <c r="C5" s="332"/>
      <c r="D5" s="332"/>
      <c r="E5" s="332"/>
      <c r="F5" s="332"/>
    </row>
    <row r="6" spans="1:7" ht="35.1" customHeight="1">
      <c r="A6" s="33" t="s">
        <v>42</v>
      </c>
      <c r="B6" s="33" t="s">
        <v>98</v>
      </c>
      <c r="C6" s="33" t="s">
        <v>99</v>
      </c>
      <c r="D6" s="333" t="s">
        <v>97</v>
      </c>
      <c r="E6" s="334"/>
      <c r="F6" s="335"/>
    </row>
    <row r="7" spans="1:7" ht="41.25" customHeight="1">
      <c r="A7" s="179" t="s">
        <v>68</v>
      </c>
      <c r="B7" s="179" t="s">
        <v>92</v>
      </c>
      <c r="C7" s="180" t="s">
        <v>94</v>
      </c>
      <c r="D7" s="181">
        <v>45383</v>
      </c>
      <c r="E7" s="136" t="s">
        <v>72</v>
      </c>
      <c r="F7" s="181">
        <v>45419</v>
      </c>
      <c r="G7" s="155" t="str">
        <f>"※"&amp;TEXT(設定!$F$2,"ggge年m月d日") &amp;"までに終了する研修が対象"</f>
        <v>※令和7年3月31日までに終了する研修が対象</v>
      </c>
    </row>
    <row r="8" spans="1:7" ht="41.25" customHeight="1">
      <c r="A8" s="179" t="s">
        <v>69</v>
      </c>
      <c r="B8" s="179" t="s">
        <v>93</v>
      </c>
      <c r="C8" s="180" t="s">
        <v>94</v>
      </c>
      <c r="D8" s="181">
        <v>45383</v>
      </c>
      <c r="E8" s="136" t="s">
        <v>72</v>
      </c>
      <c r="F8" s="181">
        <v>45420</v>
      </c>
    </row>
    <row r="9" spans="1:7" ht="41.25" customHeight="1">
      <c r="A9" s="179"/>
      <c r="B9" s="179"/>
      <c r="C9" s="180"/>
      <c r="D9" s="181"/>
      <c r="E9" s="136" t="s">
        <v>72</v>
      </c>
      <c r="F9" s="181"/>
    </row>
    <row r="10" spans="1:7" ht="41.25" customHeight="1">
      <c r="A10" s="179"/>
      <c r="B10" s="179"/>
      <c r="C10" s="180"/>
      <c r="D10" s="181"/>
      <c r="E10" s="136" t="s">
        <v>72</v>
      </c>
      <c r="F10" s="181"/>
    </row>
    <row r="11" spans="1:7" ht="41.25" customHeight="1">
      <c r="A11" s="179"/>
      <c r="B11" s="179"/>
      <c r="C11" s="180"/>
      <c r="D11" s="181"/>
      <c r="E11" s="136" t="s">
        <v>72</v>
      </c>
      <c r="F11" s="181"/>
    </row>
    <row r="12" spans="1:7" ht="41.25" customHeight="1">
      <c r="A12" s="179"/>
      <c r="B12" s="179"/>
      <c r="C12" s="180"/>
      <c r="D12" s="181"/>
      <c r="E12" s="136" t="s">
        <v>72</v>
      </c>
      <c r="F12" s="181"/>
    </row>
    <row r="14" spans="1:7" ht="28.5" customHeight="1">
      <c r="A14" s="33" t="s">
        <v>84</v>
      </c>
      <c r="B14" s="182">
        <f>COUNTA(A7:A12)</f>
        <v>2</v>
      </c>
    </row>
    <row r="16" spans="1:7">
      <c r="A16" s="22" t="s">
        <v>103</v>
      </c>
    </row>
  </sheetData>
  <sheetProtection algorithmName="SHA-512" hashValue="ppBl6HKz06D56eIiM9Qob2N03JI+iiOc+XRVt05zWaoRCY7MKQzPJSESnP4mZV/qQObfMSDGJ6P8jJ7aItJtYA==" saltValue="gVzZHrENwDl0GcQ7yAtxDg==" spinCount="100000" sheet="1" selectLockedCells="1"/>
  <mergeCells count="4">
    <mergeCell ref="A1:B1"/>
    <mergeCell ref="A3:F3"/>
    <mergeCell ref="A5:F5"/>
    <mergeCell ref="D6:F6"/>
  </mergeCells>
  <phoneticPr fontId="2"/>
  <dataValidations count="1">
    <dataValidation type="date" operator="greaterThan" allowBlank="1" showInputMessage="1" showErrorMessage="1" sqref="D7" xr:uid="{033490FF-D83F-4388-A459-A93EFD1CD303}">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42A9B3-4F64-4E05-80C5-7546B2A2E34F}">
          <x14:formula1>
            <xm:f>設定!$A$2:$A$8</xm:f>
          </x14:formula1>
          <xm:sqref>C7:C12</xm:sqref>
        </x14:dataValidation>
        <x14:dataValidation type="date" allowBlank="1" showInputMessage="1" showErrorMessage="1" xr:uid="{FEB17D7F-FD2D-4629-AA87-CCB9213AB156}">
          <x14:formula1>
            <xm:f>設定!$D$2</xm:f>
          </x14:formula1>
          <x14:formula2>
            <xm:f>設定!$F$2</xm:f>
          </x14:formula2>
          <xm:sqref>F7:F12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497-673E-4BE0-804B-A0A94AFA9CA1}">
  <sheetPr>
    <tabColor theme="8" tint="0.79998168889431442"/>
  </sheetPr>
  <dimension ref="A1:K43"/>
  <sheetViews>
    <sheetView view="pageBreakPreview" topLeftCell="A19" zoomScaleNormal="100" zoomScaleSheetLayoutView="100" workbookViewId="0">
      <selection activeCell="G48" sqref="G48"/>
    </sheetView>
  </sheetViews>
  <sheetFormatPr defaultColWidth="9" defaultRowHeight="18.75" customHeight="1"/>
  <cols>
    <col min="1" max="1" width="3.625" style="217" customWidth="1"/>
    <col min="2" max="2" width="4.125" style="217" customWidth="1"/>
    <col min="3" max="9" width="11.5" style="217" customWidth="1"/>
    <col min="10" max="10" width="4.125" style="217" customWidth="1"/>
    <col min="11" max="11" width="3.625" style="217" customWidth="1"/>
    <col min="12" max="16384" width="9" style="217"/>
  </cols>
  <sheetData>
    <row r="1" spans="1:11" ht="18.75" customHeight="1">
      <c r="A1" s="337" t="s">
        <v>205</v>
      </c>
      <c r="B1" s="337"/>
      <c r="C1" s="337"/>
      <c r="D1" s="337"/>
      <c r="E1" s="337"/>
      <c r="F1" s="337"/>
      <c r="G1" s="337"/>
      <c r="H1" s="337"/>
      <c r="I1" s="337"/>
      <c r="J1" s="337"/>
      <c r="K1" s="337"/>
    </row>
    <row r="2" spans="1:11" ht="37.5" customHeight="1">
      <c r="A2" s="218"/>
      <c r="B2" s="338" t="s">
        <v>206</v>
      </c>
      <c r="C2" s="338"/>
      <c r="D2" s="338"/>
      <c r="E2" s="338"/>
      <c r="F2" s="338"/>
      <c r="G2" s="338"/>
      <c r="H2" s="338"/>
      <c r="I2" s="338"/>
      <c r="J2" s="338"/>
    </row>
    <row r="3" spans="1:11" ht="18.75" customHeight="1">
      <c r="B3" s="339" t="s">
        <v>207</v>
      </c>
      <c r="C3" s="339"/>
      <c r="D3" s="339"/>
      <c r="E3" s="339"/>
      <c r="F3" s="339"/>
      <c r="G3" s="339"/>
      <c r="H3" s="339"/>
      <c r="I3" s="339"/>
      <c r="J3" s="339"/>
    </row>
    <row r="4" spans="1:11" ht="18.75" customHeight="1">
      <c r="B4" s="339"/>
      <c r="C4" s="339"/>
      <c r="D4" s="339"/>
      <c r="E4" s="339"/>
      <c r="F4" s="339"/>
      <c r="G4" s="339"/>
      <c r="H4" s="339"/>
      <c r="I4" s="339"/>
      <c r="J4" s="339"/>
    </row>
    <row r="5" spans="1:11" ht="18.75" customHeight="1">
      <c r="A5" s="219"/>
      <c r="B5" s="340" t="s">
        <v>208</v>
      </c>
      <c r="C5" s="340"/>
      <c r="D5" s="340"/>
      <c r="E5" s="340"/>
      <c r="F5" s="340"/>
      <c r="G5" s="340"/>
      <c r="H5" s="340"/>
      <c r="I5" s="340"/>
      <c r="J5" s="340"/>
    </row>
    <row r="6" spans="1:11" ht="18.75" customHeight="1">
      <c r="B6" s="341" t="s">
        <v>209</v>
      </c>
      <c r="C6" s="342"/>
      <c r="D6" s="342"/>
      <c r="E6" s="342"/>
      <c r="F6" s="342"/>
      <c r="G6" s="342"/>
      <c r="H6" s="342"/>
      <c r="I6" s="342"/>
      <c r="J6" s="342"/>
    </row>
    <row r="7" spans="1:11" ht="18.75" customHeight="1">
      <c r="A7" s="220"/>
      <c r="B7" s="342"/>
      <c r="C7" s="342"/>
      <c r="D7" s="342"/>
      <c r="E7" s="342"/>
      <c r="F7" s="342"/>
      <c r="G7" s="342"/>
      <c r="H7" s="342"/>
      <c r="I7" s="342"/>
      <c r="J7" s="342"/>
    </row>
    <row r="8" spans="1:11" ht="18.75" customHeight="1">
      <c r="A8" s="220"/>
      <c r="B8" s="342"/>
      <c r="C8" s="342"/>
      <c r="D8" s="342"/>
      <c r="E8" s="342"/>
      <c r="F8" s="342"/>
      <c r="G8" s="342"/>
      <c r="H8" s="342"/>
      <c r="I8" s="342"/>
      <c r="J8" s="342"/>
    </row>
    <row r="9" spans="1:11" ht="18.75" customHeight="1">
      <c r="A9" s="221"/>
      <c r="B9" s="342"/>
      <c r="C9" s="342"/>
      <c r="D9" s="342"/>
      <c r="E9" s="342"/>
      <c r="F9" s="342"/>
      <c r="G9" s="342"/>
      <c r="H9" s="342"/>
      <c r="I9" s="342"/>
      <c r="J9" s="342"/>
    </row>
    <row r="10" spans="1:11" ht="18.75" customHeight="1">
      <c r="A10" s="222"/>
      <c r="B10" s="342"/>
      <c r="C10" s="342"/>
      <c r="D10" s="342"/>
      <c r="E10" s="342"/>
      <c r="F10" s="342"/>
      <c r="G10" s="342"/>
      <c r="H10" s="342"/>
      <c r="I10" s="342"/>
      <c r="J10" s="342"/>
    </row>
    <row r="11" spans="1:11" ht="18.75" customHeight="1">
      <c r="A11" s="222"/>
      <c r="B11" s="342"/>
      <c r="C11" s="342"/>
      <c r="D11" s="342"/>
      <c r="E11" s="342"/>
      <c r="F11" s="342"/>
      <c r="G11" s="342"/>
      <c r="H11" s="342"/>
      <c r="I11" s="342"/>
      <c r="J11" s="342"/>
    </row>
    <row r="12" spans="1:11" ht="18.75" customHeight="1">
      <c r="A12" s="222"/>
      <c r="B12" s="342"/>
      <c r="C12" s="342"/>
      <c r="D12" s="342"/>
      <c r="E12" s="342"/>
      <c r="F12" s="342"/>
      <c r="G12" s="342"/>
      <c r="H12" s="342"/>
      <c r="I12" s="342"/>
      <c r="J12" s="342"/>
    </row>
    <row r="13" spans="1:11" ht="18.75" customHeight="1">
      <c r="A13" s="222"/>
      <c r="B13" s="342"/>
      <c r="C13" s="342"/>
      <c r="D13" s="342"/>
      <c r="E13" s="342"/>
      <c r="F13" s="342"/>
      <c r="G13" s="342"/>
      <c r="H13" s="342"/>
      <c r="I13" s="342"/>
      <c r="J13" s="342"/>
    </row>
    <row r="14" spans="1:11" ht="18.75" customHeight="1">
      <c r="A14" s="222"/>
      <c r="B14" s="342"/>
      <c r="C14" s="342"/>
      <c r="D14" s="342"/>
      <c r="E14" s="342"/>
      <c r="F14" s="342"/>
      <c r="G14" s="342"/>
      <c r="H14" s="342"/>
      <c r="I14" s="342"/>
      <c r="J14" s="342"/>
    </row>
    <row r="15" spans="1:11" ht="18.75" customHeight="1">
      <c r="A15" s="221"/>
      <c r="B15" s="341" t="s">
        <v>210</v>
      </c>
      <c r="C15" s="341"/>
      <c r="D15" s="341"/>
      <c r="E15" s="341"/>
      <c r="F15" s="341"/>
      <c r="G15" s="341"/>
      <c r="H15" s="341"/>
      <c r="I15" s="341"/>
      <c r="J15" s="341"/>
    </row>
    <row r="16" spans="1:11" ht="18.75" customHeight="1">
      <c r="A16" s="223"/>
      <c r="B16" s="341"/>
      <c r="C16" s="341"/>
      <c r="D16" s="341"/>
      <c r="E16" s="341"/>
      <c r="F16" s="341"/>
      <c r="G16" s="341"/>
      <c r="H16" s="341"/>
      <c r="I16" s="341"/>
      <c r="J16" s="341"/>
    </row>
    <row r="17" spans="1:10" ht="18.75" customHeight="1">
      <c r="A17" s="223"/>
      <c r="B17" s="341"/>
      <c r="C17" s="341"/>
      <c r="D17" s="341"/>
      <c r="E17" s="341"/>
      <c r="F17" s="341"/>
      <c r="G17" s="341"/>
      <c r="H17" s="341"/>
      <c r="I17" s="341"/>
      <c r="J17" s="341"/>
    </row>
    <row r="18" spans="1:10" ht="18.75" customHeight="1">
      <c r="A18" s="223"/>
      <c r="B18" s="341" t="s">
        <v>211</v>
      </c>
      <c r="C18" s="341"/>
      <c r="D18" s="341"/>
      <c r="E18" s="341"/>
      <c r="F18" s="341"/>
      <c r="G18" s="341"/>
      <c r="H18" s="341"/>
      <c r="I18" s="341"/>
      <c r="J18" s="341"/>
    </row>
    <row r="19" spans="1:10" ht="18.75" customHeight="1">
      <c r="A19" s="223"/>
      <c r="B19" s="341"/>
      <c r="C19" s="341"/>
      <c r="D19" s="341"/>
      <c r="E19" s="341"/>
      <c r="F19" s="341"/>
      <c r="G19" s="341"/>
      <c r="H19" s="341"/>
      <c r="I19" s="341"/>
      <c r="J19" s="341"/>
    </row>
    <row r="20" spans="1:10" ht="18.75" customHeight="1">
      <c r="A20" s="223"/>
      <c r="B20" s="341"/>
      <c r="C20" s="341"/>
      <c r="D20" s="341"/>
      <c r="E20" s="341"/>
      <c r="F20" s="341"/>
      <c r="G20" s="341"/>
      <c r="H20" s="341"/>
      <c r="I20" s="341"/>
      <c r="J20" s="341"/>
    </row>
    <row r="21" spans="1:10" ht="18.75" customHeight="1">
      <c r="A21" s="223"/>
      <c r="B21" s="341"/>
      <c r="C21" s="341"/>
      <c r="D21" s="341"/>
      <c r="E21" s="341"/>
      <c r="F21" s="341"/>
      <c r="G21" s="341"/>
      <c r="H21" s="341"/>
      <c r="I21" s="341"/>
      <c r="J21" s="341"/>
    </row>
    <row r="22" spans="1:10" ht="18.75" customHeight="1">
      <c r="A22" s="223"/>
      <c r="B22" s="341"/>
      <c r="C22" s="341"/>
      <c r="D22" s="341"/>
      <c r="E22" s="341"/>
      <c r="F22" s="341"/>
      <c r="G22" s="341"/>
      <c r="H22" s="341"/>
      <c r="I22" s="341"/>
      <c r="J22" s="341"/>
    </row>
    <row r="23" spans="1:10" ht="18.75" customHeight="1">
      <c r="A23" s="223"/>
      <c r="B23" s="341"/>
      <c r="C23" s="341"/>
      <c r="D23" s="341"/>
      <c r="E23" s="341"/>
      <c r="F23" s="341"/>
      <c r="G23" s="341"/>
      <c r="H23" s="341"/>
      <c r="I23" s="341"/>
      <c r="J23" s="341"/>
    </row>
    <row r="24" spans="1:10" ht="18.75" customHeight="1">
      <c r="A24" s="223"/>
      <c r="B24" s="341"/>
      <c r="C24" s="341"/>
      <c r="D24" s="341"/>
      <c r="E24" s="341"/>
      <c r="F24" s="341"/>
      <c r="G24" s="341"/>
      <c r="H24" s="341"/>
      <c r="I24" s="341"/>
      <c r="J24" s="341"/>
    </row>
    <row r="25" spans="1:10" ht="18.75" customHeight="1">
      <c r="A25" s="223"/>
      <c r="B25" s="341"/>
      <c r="C25" s="341"/>
      <c r="D25" s="341"/>
      <c r="E25" s="341"/>
      <c r="F25" s="341"/>
      <c r="G25" s="341"/>
      <c r="H25" s="341"/>
      <c r="I25" s="341"/>
      <c r="J25" s="341"/>
    </row>
    <row r="26" spans="1:10" ht="18.75" customHeight="1">
      <c r="A26" s="223"/>
      <c r="B26" s="341"/>
      <c r="C26" s="341"/>
      <c r="D26" s="341"/>
      <c r="E26" s="341"/>
      <c r="F26" s="341"/>
      <c r="G26" s="341"/>
      <c r="H26" s="341"/>
      <c r="I26" s="341"/>
      <c r="J26" s="341"/>
    </row>
    <row r="27" spans="1:10" ht="18.75" customHeight="1">
      <c r="B27" s="341"/>
      <c r="C27" s="341"/>
      <c r="D27" s="341"/>
      <c r="E27" s="341"/>
      <c r="F27" s="341"/>
      <c r="G27" s="341"/>
      <c r="H27" s="341"/>
      <c r="I27" s="341"/>
      <c r="J27" s="341"/>
    </row>
    <row r="28" spans="1:10" ht="18.75" customHeight="1">
      <c r="A28" s="224"/>
      <c r="B28" s="341" t="s">
        <v>212</v>
      </c>
      <c r="C28" s="341"/>
      <c r="D28" s="341"/>
      <c r="E28" s="341"/>
      <c r="F28" s="341"/>
      <c r="G28" s="341"/>
      <c r="H28" s="341"/>
      <c r="I28" s="341"/>
      <c r="J28" s="341"/>
    </row>
    <row r="29" spans="1:10" ht="18.75" customHeight="1">
      <c r="B29" s="341"/>
      <c r="C29" s="341"/>
      <c r="D29" s="341"/>
      <c r="E29" s="341"/>
      <c r="F29" s="341"/>
      <c r="G29" s="341"/>
      <c r="H29" s="341"/>
      <c r="I29" s="341"/>
      <c r="J29" s="341"/>
    </row>
    <row r="30" spans="1:10" ht="18.75" customHeight="1">
      <c r="B30" s="341" t="s">
        <v>213</v>
      </c>
      <c r="C30" s="341"/>
      <c r="D30" s="341"/>
      <c r="E30" s="341"/>
      <c r="F30" s="341"/>
      <c r="G30" s="341"/>
      <c r="H30" s="341"/>
      <c r="I30" s="341"/>
      <c r="J30" s="341"/>
    </row>
    <row r="31" spans="1:10" ht="18.75" customHeight="1">
      <c r="B31" s="341"/>
      <c r="C31" s="341"/>
      <c r="D31" s="341"/>
      <c r="E31" s="341"/>
      <c r="F31" s="341"/>
      <c r="G31" s="341"/>
      <c r="H31" s="341"/>
      <c r="I31" s="341"/>
      <c r="J31" s="341"/>
    </row>
    <row r="32" spans="1:10" ht="18.75" customHeight="1">
      <c r="B32" s="341"/>
      <c r="C32" s="341"/>
      <c r="D32" s="341"/>
      <c r="E32" s="341"/>
      <c r="F32" s="341"/>
      <c r="G32" s="341"/>
      <c r="H32" s="341"/>
      <c r="I32" s="341"/>
      <c r="J32" s="341"/>
    </row>
    <row r="33" spans="1:10" ht="18.75" customHeight="1">
      <c r="B33" s="341"/>
      <c r="C33" s="341"/>
      <c r="D33" s="341"/>
      <c r="E33" s="341"/>
      <c r="F33" s="341"/>
      <c r="G33" s="341"/>
      <c r="H33" s="341"/>
      <c r="I33" s="341"/>
      <c r="J33" s="341"/>
    </row>
    <row r="34" spans="1:10" ht="18.75" customHeight="1">
      <c r="A34" s="225"/>
    </row>
    <row r="35" spans="1:10" ht="18.75" customHeight="1">
      <c r="A35" s="343" t="str">
        <f>基本情報!C6</f>
        <v>令和６年○月○日</v>
      </c>
      <c r="B35" s="343"/>
      <c r="C35" s="343"/>
    </row>
    <row r="36" spans="1:10" ht="18.75" customHeight="1">
      <c r="A36" s="226" t="s">
        <v>214</v>
      </c>
      <c r="B36" s="342" t="s">
        <v>215</v>
      </c>
      <c r="C36" s="342"/>
      <c r="D36" s="342"/>
      <c r="E36" s="342"/>
      <c r="F36" s="342"/>
      <c r="G36" s="342"/>
      <c r="H36" s="342"/>
      <c r="I36" s="342"/>
      <c r="J36" s="342"/>
    </row>
    <row r="37" spans="1:10" ht="11.25" customHeight="1">
      <c r="A37" s="223"/>
    </row>
    <row r="38" spans="1:10" ht="32.25" customHeight="1">
      <c r="A38" s="227"/>
      <c r="E38" s="217" t="s">
        <v>216</v>
      </c>
      <c r="F38" s="336" t="str">
        <f>基本情報!C8</f>
        <v>神戸市中央区○○○○</v>
      </c>
      <c r="G38" s="336"/>
      <c r="H38" s="336"/>
      <c r="I38" s="336"/>
      <c r="J38" s="336"/>
    </row>
    <row r="39" spans="1:10" ht="32.25" customHeight="1">
      <c r="A39" s="227"/>
      <c r="E39" s="217" t="s">
        <v>217</v>
      </c>
      <c r="F39" s="336" t="str">
        <f>基本情報!C9</f>
        <v>医療法人○○○○</v>
      </c>
      <c r="G39" s="344"/>
      <c r="H39" s="344"/>
      <c r="I39" s="344"/>
      <c r="J39" s="344"/>
    </row>
    <row r="40" spans="1:10" ht="32.25" customHeight="1">
      <c r="A40" s="227"/>
      <c r="F40" s="336" t="str">
        <f>"（"&amp;基本情報!C12&amp;"）"</f>
        <v>（□□病院）</v>
      </c>
      <c r="G40" s="344"/>
      <c r="H40" s="344"/>
      <c r="I40" s="344"/>
      <c r="J40" s="344"/>
    </row>
    <row r="41" spans="1:10" ht="32.25" customHeight="1">
      <c r="E41" s="217" t="s">
        <v>218</v>
      </c>
      <c r="F41" s="336" t="str">
        <f>基本情報!C10</f>
        <v>理事長　○○　○○</v>
      </c>
      <c r="G41" s="344"/>
      <c r="H41" s="344"/>
      <c r="I41" s="344"/>
      <c r="J41" s="344"/>
    </row>
    <row r="42" spans="1:10" ht="32.25" customHeight="1">
      <c r="E42" s="228" t="s">
        <v>138</v>
      </c>
      <c r="F42" s="345" t="str">
        <f>基本情報!C22</f>
        <v>078-341-7711</v>
      </c>
      <c r="G42" s="345"/>
      <c r="H42" s="345"/>
      <c r="I42" s="345"/>
      <c r="J42" s="344"/>
    </row>
    <row r="43" spans="1:10" ht="32.25" customHeight="1">
      <c r="E43" s="228" t="s">
        <v>139</v>
      </c>
      <c r="F43" s="346" t="str">
        <f>基本情報!C23</f>
        <v>imu@pref.hyogo.lg.jp</v>
      </c>
      <c r="G43" s="346"/>
      <c r="H43" s="346"/>
      <c r="I43" s="346"/>
      <c r="J43" s="344"/>
    </row>
  </sheetData>
  <sheetProtection algorithmName="SHA-512" hashValue="u4litDVvbxn1oNv+9hFI53lQ53LU/4n52SiscVaLTPgL5ToTyordf7xZc0xhH81jTpCViq4MRgjmFl7rrXJgKA==" saltValue="Kir7XJMyw7glFT/xKC1tJg==" spinCount="100000" sheet="1" selectLockedCells="1"/>
  <mergeCells count="17">
    <mergeCell ref="F39:J39"/>
    <mergeCell ref="F41:J41"/>
    <mergeCell ref="F42:J42"/>
    <mergeCell ref="F43:J43"/>
    <mergeCell ref="F40:J40"/>
    <mergeCell ref="F38:J38"/>
    <mergeCell ref="A1:K1"/>
    <mergeCell ref="B2:J2"/>
    <mergeCell ref="B3:J4"/>
    <mergeCell ref="B5:J5"/>
    <mergeCell ref="B6:J14"/>
    <mergeCell ref="B15:J17"/>
    <mergeCell ref="B18:J27"/>
    <mergeCell ref="B28:J29"/>
    <mergeCell ref="B30:J33"/>
    <mergeCell ref="A35:C35"/>
    <mergeCell ref="B36:J36"/>
  </mergeCells>
  <phoneticPr fontId="2"/>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1E3E-2601-4F54-BC03-C49AEB9D698F}">
  <sheetPr>
    <tabColor theme="9" tint="0.79998168889431442"/>
  </sheetPr>
  <dimension ref="A1:R46"/>
  <sheetViews>
    <sheetView view="pageBreakPreview" zoomScaleNormal="100" zoomScaleSheetLayoutView="100" workbookViewId="0"/>
  </sheetViews>
  <sheetFormatPr defaultRowHeight="20.100000000000001" customHeight="1"/>
  <cols>
    <col min="1" max="1" width="2.5" style="76" customWidth="1"/>
    <col min="2" max="2" width="7.625" style="76" customWidth="1"/>
    <col min="3" max="3" width="4.5" style="76" customWidth="1"/>
    <col min="4" max="4" width="4" style="76" customWidth="1"/>
    <col min="5" max="5" width="7.5" style="76" customWidth="1"/>
    <col min="6" max="6" width="20.375" style="76" customWidth="1"/>
    <col min="7" max="7" width="10.375" style="76" customWidth="1"/>
    <col min="8" max="8" width="4.375" style="76" customWidth="1"/>
    <col min="9" max="9" width="3.625" style="76" customWidth="1"/>
    <col min="10" max="10" width="10.875" style="76" customWidth="1"/>
    <col min="11" max="11" width="11.875" style="76" customWidth="1"/>
    <col min="12" max="12" width="8.75" style="76" customWidth="1"/>
    <col min="13" max="13" width="2.5" style="76" customWidth="1"/>
    <col min="14" max="16384" width="9" style="76"/>
  </cols>
  <sheetData>
    <row r="1" spans="1:13" ht="20.100000000000001" customHeight="1">
      <c r="A1" s="73"/>
      <c r="B1" s="73"/>
      <c r="C1" s="73"/>
      <c r="D1" s="73"/>
      <c r="E1" s="73"/>
      <c r="F1" s="73"/>
      <c r="G1" s="73"/>
      <c r="H1" s="73"/>
      <c r="I1" s="73"/>
      <c r="J1" s="74" t="s">
        <v>133</v>
      </c>
      <c r="K1" s="75"/>
      <c r="L1" s="75"/>
      <c r="M1" s="75"/>
    </row>
    <row r="2" spans="1:13" ht="20.100000000000001" customHeight="1">
      <c r="A2" s="73"/>
      <c r="B2" s="73"/>
      <c r="C2" s="73"/>
      <c r="D2" s="73"/>
      <c r="E2" s="73"/>
      <c r="F2" s="73"/>
      <c r="G2" s="73"/>
      <c r="H2" s="73"/>
      <c r="I2" s="73"/>
      <c r="J2" s="73"/>
      <c r="K2" s="73"/>
      <c r="L2" s="75"/>
      <c r="M2" s="75"/>
    </row>
    <row r="3" spans="1:13" ht="20.100000000000001" customHeight="1">
      <c r="A3" s="73"/>
      <c r="B3" s="73"/>
      <c r="C3" s="73"/>
      <c r="D3" s="73"/>
      <c r="E3" s="73"/>
      <c r="F3" s="73"/>
      <c r="G3" s="73"/>
      <c r="H3" s="73"/>
      <c r="I3" s="73"/>
      <c r="J3" s="73"/>
      <c r="K3" s="73"/>
      <c r="L3" s="75"/>
      <c r="M3" s="75"/>
    </row>
    <row r="4" spans="1:13" ht="20.100000000000001" customHeight="1">
      <c r="A4" s="73"/>
      <c r="B4" s="73"/>
      <c r="C4" s="73"/>
      <c r="D4" s="73"/>
      <c r="E4" s="73"/>
      <c r="F4" s="73"/>
      <c r="G4" s="73"/>
      <c r="H4" s="73"/>
      <c r="I4" s="73"/>
      <c r="J4" s="73"/>
      <c r="K4" s="73"/>
      <c r="L4" s="75"/>
      <c r="M4" s="75"/>
    </row>
    <row r="5" spans="1:13" s="77" customFormat="1" ht="20.100000000000001" customHeight="1">
      <c r="A5" s="347" t="s">
        <v>134</v>
      </c>
      <c r="B5" s="347"/>
      <c r="C5" s="347"/>
      <c r="D5" s="347"/>
      <c r="E5" s="347"/>
      <c r="F5" s="347"/>
      <c r="G5" s="347"/>
      <c r="H5" s="347"/>
      <c r="I5" s="347"/>
      <c r="J5" s="347"/>
      <c r="K5" s="347"/>
      <c r="L5" s="347"/>
      <c r="M5" s="139"/>
    </row>
    <row r="6" spans="1:13" ht="20.100000000000001" customHeight="1">
      <c r="A6" s="73"/>
      <c r="B6" s="73"/>
      <c r="C6" s="73"/>
      <c r="D6" s="73"/>
      <c r="E6" s="73"/>
      <c r="F6" s="73"/>
      <c r="G6" s="73"/>
      <c r="H6" s="73"/>
      <c r="I6" s="73"/>
      <c r="J6" s="132"/>
      <c r="K6" s="132"/>
      <c r="L6" s="78"/>
      <c r="M6" s="75"/>
    </row>
    <row r="7" spans="1:13" ht="20.100000000000001" customHeight="1">
      <c r="A7" s="73"/>
      <c r="B7" s="73"/>
      <c r="C7" s="73"/>
      <c r="D7" s="73"/>
      <c r="E7" s="73"/>
      <c r="F7" s="73"/>
      <c r="G7" s="73"/>
      <c r="H7" s="73"/>
      <c r="I7" s="75"/>
      <c r="J7" s="349" t="str">
        <f>IF(基本情報!C6&lt;&gt;"",基本情報!C6,"　年　月　日")</f>
        <v>令和６年○月○日</v>
      </c>
      <c r="K7" s="349"/>
      <c r="L7" s="349"/>
      <c r="M7" s="138"/>
    </row>
    <row r="8" spans="1:13" ht="20.100000000000001" customHeight="1">
      <c r="A8" s="73"/>
      <c r="B8" s="73"/>
      <c r="C8" s="73"/>
      <c r="D8" s="73"/>
      <c r="E8" s="73"/>
      <c r="F8" s="73"/>
      <c r="G8" s="73"/>
      <c r="H8" s="73"/>
      <c r="I8" s="73"/>
      <c r="J8" s="73"/>
      <c r="K8" s="73"/>
      <c r="L8" s="75"/>
      <c r="M8" s="75"/>
    </row>
    <row r="9" spans="1:13" ht="20.100000000000001" customHeight="1">
      <c r="A9" s="73"/>
      <c r="B9" s="73"/>
      <c r="C9" s="73" t="s">
        <v>135</v>
      </c>
      <c r="D9" s="73"/>
      <c r="E9" s="73"/>
      <c r="F9" s="73"/>
      <c r="G9" s="73"/>
      <c r="H9" s="73"/>
      <c r="I9" s="73"/>
      <c r="J9" s="73"/>
      <c r="K9" s="73"/>
      <c r="L9" s="75"/>
      <c r="M9" s="75"/>
    </row>
    <row r="10" spans="1:13" ht="20.100000000000001" customHeight="1">
      <c r="A10" s="73"/>
      <c r="B10" s="73"/>
      <c r="C10" s="73"/>
      <c r="D10" s="73"/>
      <c r="E10" s="73"/>
      <c r="F10" s="73"/>
      <c r="G10" s="73"/>
      <c r="H10" s="73"/>
      <c r="I10" s="73"/>
      <c r="J10" s="73"/>
      <c r="K10" s="73"/>
      <c r="L10" s="75"/>
      <c r="M10" s="75"/>
    </row>
    <row r="11" spans="1:13" ht="33.75" customHeight="1">
      <c r="A11" s="73"/>
      <c r="B11" s="73"/>
      <c r="C11" s="73"/>
      <c r="D11" s="73"/>
      <c r="E11" s="73"/>
      <c r="F11" s="73"/>
      <c r="G11" s="79" t="s">
        <v>136</v>
      </c>
      <c r="H11" s="348" t="str">
        <f>基本情報!C8</f>
        <v>神戸市中央区○○○○</v>
      </c>
      <c r="I11" s="348"/>
      <c r="J11" s="348"/>
      <c r="K11" s="348"/>
      <c r="L11" s="348"/>
      <c r="M11" s="80"/>
    </row>
    <row r="12" spans="1:13" ht="33.75" customHeight="1">
      <c r="A12" s="73"/>
      <c r="B12" s="73"/>
      <c r="C12" s="73"/>
      <c r="D12" s="73"/>
      <c r="E12" s="73"/>
      <c r="F12" s="73"/>
      <c r="G12" s="79" t="s">
        <v>137</v>
      </c>
      <c r="H12" s="348" t="str">
        <f>基本情報!C9</f>
        <v>医療法人○○○○</v>
      </c>
      <c r="I12" s="348"/>
      <c r="J12" s="348"/>
      <c r="K12" s="348"/>
      <c r="L12" s="348"/>
      <c r="M12" s="81"/>
    </row>
    <row r="13" spans="1:13" ht="33.75" customHeight="1">
      <c r="A13" s="73"/>
      <c r="B13" s="73"/>
      <c r="C13" s="73"/>
      <c r="D13" s="73"/>
      <c r="E13" s="73"/>
      <c r="F13" s="73"/>
      <c r="G13" s="79"/>
      <c r="H13" s="348" t="str">
        <f>"（"&amp; 基本情報!C12 &amp;"）"</f>
        <v>（□□病院）</v>
      </c>
      <c r="I13" s="348"/>
      <c r="J13" s="348"/>
      <c r="K13" s="348"/>
      <c r="L13" s="348"/>
      <c r="M13" s="81"/>
    </row>
    <row r="14" spans="1:13" ht="33.75" customHeight="1">
      <c r="A14" s="73"/>
      <c r="B14" s="73"/>
      <c r="C14" s="73"/>
      <c r="D14" s="73"/>
      <c r="E14" s="73"/>
      <c r="F14" s="73"/>
      <c r="G14" s="79" t="s">
        <v>111</v>
      </c>
      <c r="H14" s="348" t="str">
        <f>基本情報!C13</f>
        <v>病院長　□□　□□</v>
      </c>
      <c r="I14" s="348"/>
      <c r="J14" s="348"/>
      <c r="K14" s="348"/>
      <c r="L14" s="348"/>
      <c r="M14" s="82"/>
    </row>
    <row r="15" spans="1:13" ht="33.75" customHeight="1">
      <c r="A15" s="73"/>
      <c r="B15" s="73"/>
      <c r="C15" s="73"/>
      <c r="D15" s="73"/>
      <c r="E15" s="73"/>
      <c r="F15" s="73"/>
      <c r="G15" s="79" t="s">
        <v>138</v>
      </c>
      <c r="H15" s="348" t="str">
        <f>基本情報!C22</f>
        <v>078-341-7711</v>
      </c>
      <c r="I15" s="348"/>
      <c r="J15" s="348"/>
      <c r="K15" s="348"/>
      <c r="L15" s="348"/>
      <c r="M15" s="82"/>
    </row>
    <row r="16" spans="1:13" ht="33.75" customHeight="1">
      <c r="A16" s="73"/>
      <c r="B16" s="73"/>
      <c r="C16" s="73"/>
      <c r="D16" s="73"/>
      <c r="E16" s="73"/>
      <c r="F16" s="73"/>
      <c r="G16" s="73" t="s">
        <v>139</v>
      </c>
      <c r="H16" s="348" t="str">
        <f>基本情報!C23</f>
        <v>imu@pref.hyogo.lg.jp</v>
      </c>
      <c r="I16" s="348"/>
      <c r="J16" s="348"/>
      <c r="K16" s="348"/>
      <c r="L16" s="348"/>
      <c r="M16" s="75"/>
    </row>
    <row r="17" spans="1:18" ht="20.100000000000001" customHeight="1">
      <c r="A17" s="73"/>
      <c r="B17" s="73"/>
      <c r="C17" s="73"/>
      <c r="D17" s="73"/>
      <c r="E17" s="73"/>
      <c r="F17" s="73"/>
      <c r="G17" s="73"/>
      <c r="H17" s="73"/>
      <c r="I17" s="73"/>
      <c r="J17" s="73"/>
      <c r="K17" s="73"/>
      <c r="L17" s="75"/>
      <c r="M17" s="75"/>
    </row>
    <row r="18" spans="1:18" ht="20.100000000000001" customHeight="1">
      <c r="A18" s="73"/>
      <c r="B18" s="353" t="str">
        <f>"　"&amp;TEXT(基本情報!C18,"ggge年m月d日")&amp;"付け"&amp;基本情報!C19&amp;"で交付決定のあった"&amp;TEXT(設定!D2,"ggge年度")&amp;"特定行為研修助成事業"</f>
        <v>　令和6年8月1日付け医第1234号で交付決定のあった令和6年度特定行為研修助成事業</v>
      </c>
      <c r="C18" s="353"/>
      <c r="D18" s="353"/>
      <c r="E18" s="353"/>
      <c r="F18" s="353"/>
      <c r="G18" s="353"/>
      <c r="H18" s="353"/>
      <c r="I18" s="353"/>
      <c r="J18" s="353"/>
      <c r="K18" s="353"/>
      <c r="L18" s="353"/>
      <c r="M18" s="350"/>
      <c r="N18" s="350"/>
      <c r="O18" s="350"/>
      <c r="P18" s="350"/>
      <c r="Q18" s="350"/>
      <c r="R18" s="350"/>
    </row>
    <row r="19" spans="1:18" ht="20.100000000000001" customHeight="1">
      <c r="A19" s="73"/>
      <c r="B19" s="83" t="s">
        <v>140</v>
      </c>
      <c r="C19" s="84"/>
      <c r="D19" s="84"/>
      <c r="E19" s="84"/>
      <c r="F19" s="73"/>
      <c r="G19" s="73"/>
      <c r="H19" s="73"/>
      <c r="I19" s="73"/>
      <c r="L19" s="75"/>
      <c r="O19" s="85"/>
    </row>
    <row r="20" spans="1:18" ht="20.100000000000001" customHeight="1">
      <c r="A20" s="73"/>
      <c r="B20" s="137"/>
      <c r="C20" s="137"/>
      <c r="D20" s="137"/>
      <c r="E20" s="137"/>
      <c r="F20" s="137"/>
      <c r="G20" s="137"/>
      <c r="H20" s="137"/>
      <c r="I20" s="137"/>
      <c r="J20" s="137"/>
      <c r="K20" s="137"/>
      <c r="L20" s="75"/>
      <c r="M20" s="75"/>
    </row>
    <row r="21" spans="1:18" ht="20.100000000000001" customHeight="1">
      <c r="A21" s="73"/>
      <c r="B21" s="86"/>
      <c r="C21" s="86"/>
      <c r="D21" s="86"/>
      <c r="E21" s="86"/>
      <c r="F21" s="86"/>
      <c r="G21" s="86"/>
      <c r="H21" s="86"/>
      <c r="I21" s="86"/>
      <c r="J21" s="86"/>
      <c r="K21" s="86"/>
      <c r="L21" s="75"/>
      <c r="M21" s="75"/>
    </row>
    <row r="22" spans="1:18" ht="20.100000000000001" customHeight="1">
      <c r="A22" s="73"/>
      <c r="B22" s="355" t="s">
        <v>141</v>
      </c>
      <c r="C22" s="355"/>
      <c r="D22" s="355"/>
      <c r="E22" s="355"/>
      <c r="F22" s="355"/>
      <c r="G22" s="355"/>
      <c r="H22" s="355"/>
      <c r="I22" s="355"/>
      <c r="J22" s="355"/>
      <c r="K22" s="355"/>
      <c r="L22" s="355"/>
      <c r="M22" s="137"/>
    </row>
    <row r="23" spans="1:18" ht="20.100000000000001" customHeight="1">
      <c r="A23" s="73"/>
      <c r="B23" s="73"/>
      <c r="C23" s="73"/>
      <c r="D23" s="73"/>
      <c r="E23" s="73"/>
      <c r="F23" s="73"/>
      <c r="G23" s="73"/>
      <c r="H23" s="73"/>
      <c r="I23" s="73"/>
      <c r="J23" s="73"/>
      <c r="K23" s="73"/>
      <c r="L23" s="75"/>
      <c r="M23" s="75"/>
    </row>
    <row r="24" spans="1:18" ht="20.100000000000001" customHeight="1">
      <c r="A24" s="73"/>
      <c r="B24" s="73"/>
      <c r="C24" s="73"/>
      <c r="D24" s="73"/>
      <c r="E24" s="73"/>
      <c r="F24" s="73"/>
      <c r="G24" s="73"/>
      <c r="H24" s="73"/>
      <c r="I24" s="73"/>
      <c r="J24" s="73"/>
      <c r="K24" s="73"/>
      <c r="L24" s="75"/>
      <c r="M24" s="75"/>
    </row>
    <row r="25" spans="1:18" ht="20.100000000000001" customHeight="1">
      <c r="A25" s="73"/>
      <c r="B25" s="354" t="s">
        <v>142</v>
      </c>
      <c r="C25" s="354"/>
      <c r="D25" s="354"/>
      <c r="E25" s="354"/>
      <c r="F25" s="354"/>
      <c r="G25" s="354"/>
      <c r="H25" s="354"/>
      <c r="I25" s="354"/>
      <c r="J25" s="354"/>
      <c r="K25" s="354"/>
      <c r="L25" s="75"/>
      <c r="M25" s="75"/>
    </row>
    <row r="26" spans="1:18" ht="20.100000000000001" customHeight="1">
      <c r="A26" s="73"/>
      <c r="B26" s="73"/>
      <c r="C26" s="73"/>
      <c r="D26" s="73"/>
      <c r="E26" s="73"/>
      <c r="F26" s="73"/>
      <c r="G26" s="73"/>
      <c r="H26" s="73"/>
      <c r="I26" s="73"/>
      <c r="J26" s="73"/>
      <c r="K26" s="73"/>
      <c r="L26" s="75"/>
      <c r="M26" s="75"/>
    </row>
    <row r="27" spans="1:18" ht="20.100000000000001" customHeight="1">
      <c r="A27" s="73"/>
      <c r="B27" s="137" t="s">
        <v>143</v>
      </c>
      <c r="C27" s="137"/>
      <c r="D27" s="137"/>
      <c r="E27" s="137"/>
      <c r="F27" s="137"/>
      <c r="G27" s="351" t="str">
        <f>IF(基本情報!C14="","(　　年　　月　　日)","("&amp;TEXT(基本情報!C14,"ggge年m月d日")&amp;")")</f>
        <v>(令和６年○月○日)</v>
      </c>
      <c r="H27" s="351"/>
      <c r="I27" s="351"/>
      <c r="J27" s="87"/>
      <c r="K27" s="88"/>
      <c r="L27" s="75"/>
      <c r="M27" s="350"/>
      <c r="N27" s="350"/>
      <c r="O27" s="350"/>
      <c r="P27" s="350"/>
      <c r="Q27" s="350"/>
      <c r="R27" s="350"/>
    </row>
    <row r="28" spans="1:18" ht="20.100000000000001" customHeight="1">
      <c r="A28" s="73"/>
      <c r="B28" s="73"/>
      <c r="C28" s="73"/>
      <c r="D28" s="73"/>
      <c r="E28" s="73"/>
      <c r="F28" s="73"/>
      <c r="G28" s="351">
        <f>IF(基本情報!C15&lt;&gt;"",基本情報!C15,"　　年　　月　　日")</f>
        <v>45444</v>
      </c>
      <c r="H28" s="351"/>
      <c r="I28" s="351"/>
      <c r="J28" s="73"/>
      <c r="K28" s="73"/>
      <c r="L28" s="75"/>
      <c r="M28" s="75"/>
    </row>
    <row r="29" spans="1:18" ht="20.100000000000001" customHeight="1">
      <c r="A29" s="73"/>
      <c r="B29" s="73" t="s">
        <v>144</v>
      </c>
      <c r="C29" s="73"/>
      <c r="D29" s="73"/>
      <c r="E29" s="73"/>
      <c r="F29" s="73"/>
      <c r="G29" s="351" t="str">
        <f>IF(基本情報!C16="","(　　年　　月　　日)","("&amp;TEXT(基本情報!C16,"ggge年m月d日")&amp;")")</f>
        <v>(令和6年12月31日)</v>
      </c>
      <c r="H29" s="351"/>
      <c r="I29" s="351"/>
      <c r="J29" s="87"/>
      <c r="K29" s="88"/>
      <c r="L29" s="75"/>
      <c r="M29" s="75"/>
    </row>
    <row r="30" spans="1:18" ht="20.100000000000001" customHeight="1">
      <c r="A30" s="73"/>
      <c r="B30" s="73"/>
      <c r="C30" s="73"/>
      <c r="D30" s="73"/>
      <c r="E30" s="73"/>
      <c r="F30" s="73"/>
      <c r="G30" s="352">
        <f>IF(基本情報!C17&lt;&gt;"",基本情報!C17,"　　年　　月　　日")</f>
        <v>45717</v>
      </c>
      <c r="H30" s="352"/>
      <c r="I30" s="352"/>
      <c r="J30" s="73"/>
      <c r="K30" s="73"/>
      <c r="L30" s="75"/>
      <c r="M30" s="75"/>
    </row>
    <row r="31" spans="1:18" ht="20.100000000000001" customHeight="1">
      <c r="A31" s="73"/>
      <c r="B31" s="73" t="s">
        <v>145</v>
      </c>
      <c r="C31" s="73"/>
      <c r="D31" s="73"/>
      <c r="E31" s="73"/>
      <c r="F31" s="73"/>
      <c r="G31" s="73"/>
      <c r="H31" s="73"/>
      <c r="I31" s="73"/>
      <c r="J31" s="73"/>
      <c r="K31" s="73"/>
      <c r="L31" s="75"/>
      <c r="M31" s="75"/>
    </row>
    <row r="32" spans="1:18" ht="20.100000000000001" customHeight="1">
      <c r="A32" s="73"/>
      <c r="B32" s="73"/>
      <c r="C32" s="73"/>
      <c r="D32" s="73"/>
      <c r="E32" s="73"/>
      <c r="F32" s="73"/>
      <c r="G32" s="73"/>
      <c r="H32" s="73"/>
      <c r="I32" s="73"/>
      <c r="J32" s="73"/>
      <c r="K32" s="73"/>
      <c r="L32" s="75"/>
      <c r="M32" s="75"/>
    </row>
    <row r="33" spans="1:13" ht="20.100000000000001" customHeight="1">
      <c r="A33" s="73"/>
      <c r="B33" s="73"/>
      <c r="C33" s="73" t="s">
        <v>146</v>
      </c>
      <c r="D33" s="73"/>
      <c r="E33" s="73"/>
      <c r="F33" s="73"/>
      <c r="G33" s="73"/>
      <c r="H33" s="73"/>
      <c r="I33" s="73"/>
      <c r="J33" s="73"/>
      <c r="K33" s="73"/>
      <c r="L33" s="75"/>
      <c r="M33" s="75"/>
    </row>
    <row r="34" spans="1:13" ht="20.100000000000001" customHeight="1">
      <c r="A34" s="73"/>
      <c r="B34" s="73"/>
      <c r="C34" s="73" t="s">
        <v>107</v>
      </c>
      <c r="D34" s="137"/>
      <c r="E34" s="73"/>
      <c r="F34" s="73"/>
      <c r="G34" s="73"/>
      <c r="H34" s="73"/>
      <c r="I34" s="73"/>
      <c r="J34" s="73"/>
      <c r="K34" s="73"/>
      <c r="L34" s="75"/>
      <c r="M34" s="75"/>
    </row>
    <row r="35" spans="1:13" ht="20.100000000000001" customHeight="1">
      <c r="A35" s="73"/>
      <c r="B35" s="73"/>
      <c r="C35" s="73" t="s">
        <v>147</v>
      </c>
      <c r="D35" s="137"/>
      <c r="E35" s="73"/>
      <c r="F35" s="73"/>
      <c r="G35" s="73"/>
      <c r="H35" s="73"/>
      <c r="I35" s="73"/>
      <c r="J35" s="73"/>
      <c r="K35" s="73"/>
      <c r="L35" s="75"/>
      <c r="M35" s="75"/>
    </row>
    <row r="36" spans="1:13" ht="20.100000000000001" customHeight="1">
      <c r="A36" s="73"/>
      <c r="B36" s="73"/>
      <c r="C36" s="73" t="s">
        <v>148</v>
      </c>
      <c r="D36" s="137"/>
      <c r="E36" s="73"/>
      <c r="F36" s="73"/>
      <c r="G36" s="73"/>
      <c r="H36" s="73"/>
      <c r="I36" s="73"/>
      <c r="J36" s="73"/>
      <c r="K36" s="73"/>
      <c r="L36" s="75"/>
      <c r="M36" s="75"/>
    </row>
    <row r="37" spans="1:13" ht="20.100000000000001" customHeight="1">
      <c r="A37" s="73"/>
      <c r="B37" s="73"/>
      <c r="C37" s="73"/>
      <c r="D37" s="73"/>
      <c r="E37" s="73"/>
      <c r="F37" s="73"/>
      <c r="G37" s="73"/>
      <c r="H37" s="73"/>
      <c r="I37" s="73"/>
      <c r="J37" s="73"/>
      <c r="K37" s="73"/>
      <c r="L37" s="75"/>
      <c r="M37" s="75"/>
    </row>
    <row r="38" spans="1:13" ht="20.100000000000001" customHeight="1">
      <c r="A38" s="73"/>
      <c r="B38" s="73"/>
      <c r="C38" s="73"/>
      <c r="D38" s="137"/>
      <c r="E38" s="73"/>
      <c r="F38" s="73"/>
      <c r="G38" s="73"/>
      <c r="H38" s="73"/>
      <c r="I38" s="73"/>
      <c r="J38" s="73"/>
      <c r="K38" s="73"/>
      <c r="L38" s="75"/>
      <c r="M38" s="75"/>
    </row>
    <row r="39" spans="1:13" ht="20.100000000000001" customHeight="1">
      <c r="A39" s="73"/>
      <c r="B39" s="73"/>
      <c r="C39" s="73"/>
      <c r="D39" s="137"/>
      <c r="E39" s="73"/>
      <c r="F39" s="73"/>
      <c r="G39" s="73"/>
      <c r="H39" s="73"/>
      <c r="I39" s="73"/>
      <c r="J39" s="73"/>
      <c r="K39" s="73"/>
      <c r="L39" s="75"/>
      <c r="M39" s="75"/>
    </row>
    <row r="40" spans="1:13" ht="20.100000000000001" customHeight="1">
      <c r="A40" s="73"/>
      <c r="B40" s="73"/>
      <c r="C40" s="73"/>
      <c r="D40" s="137"/>
      <c r="E40" s="73"/>
      <c r="F40" s="73"/>
      <c r="G40" s="73"/>
      <c r="H40" s="73"/>
      <c r="I40" s="73"/>
      <c r="J40" s="73"/>
      <c r="K40" s="73"/>
      <c r="L40" s="75"/>
      <c r="M40" s="75"/>
    </row>
    <row r="41" spans="1:13" ht="20.100000000000001" customHeight="1">
      <c r="A41" s="73"/>
      <c r="B41" s="73"/>
      <c r="C41" s="73"/>
      <c r="D41" s="137"/>
      <c r="E41" s="73"/>
      <c r="F41" s="73"/>
      <c r="G41" s="73"/>
      <c r="H41" s="73"/>
      <c r="I41" s="73"/>
      <c r="J41" s="73"/>
      <c r="K41" s="73"/>
      <c r="L41" s="75"/>
      <c r="M41" s="75"/>
    </row>
    <row r="42" spans="1:13" ht="20.100000000000001" customHeight="1">
      <c r="A42" s="73"/>
      <c r="B42" s="73"/>
      <c r="C42" s="73"/>
      <c r="D42" s="137"/>
      <c r="E42" s="73"/>
      <c r="F42" s="73"/>
      <c r="G42" s="73"/>
      <c r="H42" s="73"/>
      <c r="I42" s="73"/>
      <c r="J42" s="73"/>
      <c r="K42" s="73"/>
      <c r="L42" s="75"/>
      <c r="M42" s="75"/>
    </row>
    <row r="43" spans="1:13" ht="20.100000000000001" customHeight="1">
      <c r="A43" s="73"/>
      <c r="B43" s="73"/>
      <c r="C43" s="75"/>
      <c r="D43" s="137"/>
      <c r="E43" s="73"/>
      <c r="F43" s="73"/>
      <c r="G43" s="73"/>
      <c r="H43" s="73"/>
      <c r="I43" s="73"/>
      <c r="J43" s="73"/>
      <c r="K43" s="73"/>
      <c r="L43" s="75"/>
      <c r="M43" s="75"/>
    </row>
    <row r="44" spans="1:13" ht="20.100000000000001" customHeight="1">
      <c r="A44" s="85"/>
      <c r="B44" s="85"/>
      <c r="C44" s="85"/>
      <c r="D44" s="85"/>
      <c r="E44" s="85"/>
      <c r="F44" s="85"/>
      <c r="G44" s="85"/>
      <c r="H44" s="85"/>
      <c r="I44" s="85"/>
      <c r="J44" s="85"/>
      <c r="K44" s="85"/>
    </row>
    <row r="45" spans="1:13" ht="20.100000000000001" customHeight="1">
      <c r="A45" s="85"/>
      <c r="B45" s="85"/>
      <c r="C45" s="85"/>
      <c r="D45" s="85"/>
      <c r="E45" s="85"/>
      <c r="F45" s="85"/>
      <c r="G45" s="85"/>
      <c r="H45" s="85"/>
      <c r="I45" s="85"/>
      <c r="J45" s="85"/>
      <c r="K45" s="85"/>
    </row>
    <row r="46" spans="1:13" ht="20.100000000000001" customHeight="1">
      <c r="D46" s="76" t="s">
        <v>149</v>
      </c>
    </row>
  </sheetData>
  <sheetProtection selectLockedCells="1"/>
  <mergeCells count="17">
    <mergeCell ref="G28:I28"/>
    <mergeCell ref="G29:I29"/>
    <mergeCell ref="G30:I30"/>
    <mergeCell ref="H14:L14"/>
    <mergeCell ref="H15:L15"/>
    <mergeCell ref="H16:L16"/>
    <mergeCell ref="B18:L18"/>
    <mergeCell ref="B25:K25"/>
    <mergeCell ref="G27:I27"/>
    <mergeCell ref="B22:L22"/>
    <mergeCell ref="A5:L5"/>
    <mergeCell ref="H11:L11"/>
    <mergeCell ref="H12:L12"/>
    <mergeCell ref="J7:L7"/>
    <mergeCell ref="M27:R27"/>
    <mergeCell ref="M18:R18"/>
    <mergeCell ref="H13:L13"/>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D399-9BDC-483D-B29E-4FCA5E603E83}">
  <sheetPr>
    <tabColor theme="9" tint="0.79998168889431442"/>
  </sheetPr>
  <dimension ref="A1:E38"/>
  <sheetViews>
    <sheetView view="pageBreakPreview" topLeftCell="A16" zoomScaleNormal="100" zoomScaleSheetLayoutView="100" workbookViewId="0"/>
  </sheetViews>
  <sheetFormatPr defaultRowHeight="13.5"/>
  <cols>
    <col min="1" max="1" width="4.25" style="90" customWidth="1"/>
    <col min="2" max="2" width="25.375" style="90" customWidth="1"/>
    <col min="3" max="3" width="28.375" style="90" customWidth="1"/>
    <col min="4" max="4" width="4" style="90" customWidth="1"/>
    <col min="5" max="5" width="21.375" style="90" customWidth="1"/>
    <col min="6" max="16384" width="9" style="90"/>
  </cols>
  <sheetData>
    <row r="1" spans="1:5" ht="17.25" customHeight="1">
      <c r="A1" s="89" t="s">
        <v>150</v>
      </c>
      <c r="E1" s="91"/>
    </row>
    <row r="3" spans="1:5" ht="21">
      <c r="A3" s="356" t="s">
        <v>151</v>
      </c>
      <c r="B3" s="356"/>
      <c r="C3" s="356"/>
      <c r="D3" s="356"/>
      <c r="E3" s="356"/>
    </row>
    <row r="5" spans="1:5" s="92" customFormat="1" ht="14.25">
      <c r="A5" s="92" t="s">
        <v>152</v>
      </c>
    </row>
    <row r="6" spans="1:5" s="92" customFormat="1" ht="15" thickBot="1"/>
    <row r="7" spans="1:5" s="92" customFormat="1" ht="39.950000000000003" customHeight="1" thickBot="1">
      <c r="B7" s="93" t="s">
        <v>153</v>
      </c>
      <c r="C7" s="357" t="s">
        <v>154</v>
      </c>
      <c r="D7" s="358"/>
      <c r="E7" s="94" t="s">
        <v>155</v>
      </c>
    </row>
    <row r="8" spans="1:5" s="92" customFormat="1" ht="20.100000000000001" customHeight="1">
      <c r="B8" s="359" t="s">
        <v>156</v>
      </c>
      <c r="C8" s="361">
        <f>様式3!K8</f>
        <v>550000</v>
      </c>
      <c r="D8" s="362" t="s">
        <v>1</v>
      </c>
      <c r="E8" s="310"/>
    </row>
    <row r="9" spans="1:5" s="92" customFormat="1" ht="20.100000000000001" customHeight="1">
      <c r="B9" s="360"/>
      <c r="C9" s="323"/>
      <c r="D9" s="363"/>
      <c r="E9" s="311"/>
    </row>
    <row r="10" spans="1:5" s="92" customFormat="1" ht="20.100000000000001" customHeight="1">
      <c r="B10" s="360" t="s">
        <v>157</v>
      </c>
      <c r="C10" s="322">
        <f>様式3!C8</f>
        <v>0</v>
      </c>
      <c r="D10" s="364" t="s">
        <v>1</v>
      </c>
      <c r="E10" s="365"/>
    </row>
    <row r="11" spans="1:5" s="92" customFormat="1" ht="20.100000000000001" customHeight="1">
      <c r="B11" s="360"/>
      <c r="C11" s="323"/>
      <c r="D11" s="363"/>
      <c r="E11" s="366"/>
    </row>
    <row r="12" spans="1:5" s="92" customFormat="1" ht="20.100000000000001" customHeight="1">
      <c r="B12" s="360" t="s">
        <v>158</v>
      </c>
      <c r="C12" s="322">
        <f>C16-C8-C10</f>
        <v>750000</v>
      </c>
      <c r="D12" s="364" t="s">
        <v>1</v>
      </c>
      <c r="E12" s="311"/>
    </row>
    <row r="13" spans="1:5" s="92" customFormat="1" ht="20.100000000000001" customHeight="1">
      <c r="B13" s="360"/>
      <c r="C13" s="323"/>
      <c r="D13" s="363"/>
      <c r="E13" s="311"/>
    </row>
    <row r="14" spans="1:5" s="92" customFormat="1" ht="20.100000000000001" customHeight="1">
      <c r="B14" s="360"/>
      <c r="C14" s="322"/>
      <c r="D14" s="364" t="s">
        <v>1</v>
      </c>
      <c r="E14" s="311"/>
    </row>
    <row r="15" spans="1:5" s="92" customFormat="1" ht="20.100000000000001" customHeight="1" thickBot="1">
      <c r="B15" s="367"/>
      <c r="C15" s="361"/>
      <c r="D15" s="362"/>
      <c r="E15" s="368"/>
    </row>
    <row r="16" spans="1:5" s="92" customFormat="1" ht="20.100000000000001" customHeight="1">
      <c r="B16" s="369" t="s">
        <v>159</v>
      </c>
      <c r="C16" s="371">
        <f>C31</f>
        <v>1300000</v>
      </c>
      <c r="D16" s="373" t="s">
        <v>1</v>
      </c>
      <c r="E16" s="375"/>
    </row>
    <row r="17" spans="1:5" s="92" customFormat="1" ht="20.100000000000001" customHeight="1" thickBot="1">
      <c r="B17" s="370"/>
      <c r="C17" s="372"/>
      <c r="D17" s="374"/>
      <c r="E17" s="376"/>
    </row>
    <row r="18" spans="1:5" s="92" customFormat="1" ht="14.25"/>
    <row r="19" spans="1:5" s="92" customFormat="1" ht="14.25"/>
    <row r="20" spans="1:5" s="92" customFormat="1" ht="14.25">
      <c r="A20" s="92" t="s">
        <v>160</v>
      </c>
    </row>
    <row r="21" spans="1:5" s="92" customFormat="1" ht="15" thickBot="1"/>
    <row r="22" spans="1:5" s="92" customFormat="1" ht="39.950000000000003" customHeight="1" thickBot="1">
      <c r="B22" s="93" t="s">
        <v>153</v>
      </c>
      <c r="C22" s="357" t="s">
        <v>154</v>
      </c>
      <c r="D22" s="358"/>
      <c r="E22" s="94" t="s">
        <v>155</v>
      </c>
    </row>
    <row r="23" spans="1:5" s="92" customFormat="1" ht="20.100000000000001" customHeight="1">
      <c r="B23" s="359" t="s">
        <v>161</v>
      </c>
      <c r="C23" s="361">
        <f>'様式3－２'!C16</f>
        <v>1100000</v>
      </c>
      <c r="D23" s="362" t="s">
        <v>1</v>
      </c>
      <c r="E23" s="310"/>
    </row>
    <row r="24" spans="1:5" s="92" customFormat="1" ht="20.100000000000001" customHeight="1">
      <c r="B24" s="360"/>
      <c r="C24" s="323"/>
      <c r="D24" s="363"/>
      <c r="E24" s="311"/>
    </row>
    <row r="25" spans="1:5" s="92" customFormat="1" ht="20.100000000000001" customHeight="1">
      <c r="B25" s="360" t="s">
        <v>162</v>
      </c>
      <c r="C25" s="322">
        <f>'様式3－２'!C27</f>
        <v>200000</v>
      </c>
      <c r="D25" s="364" t="s">
        <v>1</v>
      </c>
      <c r="E25" s="311"/>
    </row>
    <row r="26" spans="1:5" s="92" customFormat="1" ht="20.100000000000001" customHeight="1">
      <c r="B26" s="360"/>
      <c r="C26" s="323"/>
      <c r="D26" s="363"/>
      <c r="E26" s="311"/>
    </row>
    <row r="27" spans="1:5" s="92" customFormat="1" ht="20.100000000000001" customHeight="1">
      <c r="B27" s="360"/>
      <c r="C27" s="322"/>
      <c r="D27" s="364" t="s">
        <v>1</v>
      </c>
      <c r="E27" s="311"/>
    </row>
    <row r="28" spans="1:5" s="92" customFormat="1" ht="20.100000000000001" customHeight="1">
      <c r="B28" s="360"/>
      <c r="C28" s="323"/>
      <c r="D28" s="363"/>
      <c r="E28" s="311"/>
    </row>
    <row r="29" spans="1:5" s="92" customFormat="1" ht="20.100000000000001" customHeight="1">
      <c r="B29" s="360"/>
      <c r="C29" s="322"/>
      <c r="D29" s="364" t="s">
        <v>1</v>
      </c>
      <c r="E29" s="311"/>
    </row>
    <row r="30" spans="1:5" s="92" customFormat="1" ht="20.100000000000001" customHeight="1" thickBot="1">
      <c r="B30" s="367"/>
      <c r="C30" s="361"/>
      <c r="D30" s="362"/>
      <c r="E30" s="368"/>
    </row>
    <row r="31" spans="1:5" s="92" customFormat="1" ht="20.100000000000001" customHeight="1">
      <c r="B31" s="369" t="s">
        <v>159</v>
      </c>
      <c r="C31" s="371">
        <f>SUM(C23:C30)</f>
        <v>1300000</v>
      </c>
      <c r="D31" s="373" t="s">
        <v>1</v>
      </c>
      <c r="E31" s="375"/>
    </row>
    <row r="32" spans="1:5" s="92" customFormat="1" ht="20.100000000000001" customHeight="1" thickBot="1">
      <c r="B32" s="370"/>
      <c r="C32" s="372"/>
      <c r="D32" s="374"/>
      <c r="E32" s="376"/>
    </row>
    <row r="33" spans="1:2" s="92" customFormat="1" ht="14.25"/>
    <row r="34" spans="1:2" s="92" customFormat="1" ht="14.25">
      <c r="A34" s="92" t="s">
        <v>163</v>
      </c>
    </row>
    <row r="36" spans="1:2" ht="22.5" customHeight="1">
      <c r="B36" s="95" t="str">
        <f>IF(C16=C31,"","収支の計が一致していません")</f>
        <v/>
      </c>
    </row>
    <row r="37" spans="1:2" ht="7.5" customHeight="1"/>
    <row r="38" spans="1:2" ht="17.25">
      <c r="B38" s="95"/>
    </row>
  </sheetData>
  <sheetProtection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基本情報</vt:lpstr>
      <vt:lpstr>交付申請書</vt:lpstr>
      <vt:lpstr>収支予算書</vt:lpstr>
      <vt:lpstr>様式1</vt:lpstr>
      <vt:lpstr>様式１－２</vt:lpstr>
      <vt:lpstr>様式2</vt:lpstr>
      <vt:lpstr>誓約書</vt:lpstr>
      <vt:lpstr>実績報告書</vt:lpstr>
      <vt:lpstr>収支決算書</vt:lpstr>
      <vt:lpstr>様式3</vt:lpstr>
      <vt:lpstr>様式3－２</vt:lpstr>
      <vt:lpstr>様式4</vt:lpstr>
      <vt:lpstr>請求書</vt:lpstr>
      <vt:lpstr>委任状</vt:lpstr>
      <vt:lpstr>設定</vt:lpstr>
      <vt:lpstr>集計用（申請）</vt:lpstr>
      <vt:lpstr>集計用（実績）</vt:lpstr>
      <vt:lpstr>集計用（担当者・口座）</vt:lpstr>
      <vt:lpstr>委任状!Print_Area</vt:lpstr>
      <vt:lpstr>基本情報!Print_Area</vt:lpstr>
      <vt:lpstr>交付申請書!Print_Area</vt:lpstr>
      <vt:lpstr>実績報告書!Print_Area</vt:lpstr>
      <vt:lpstr>収支決算書!Print_Area</vt:lpstr>
      <vt:lpstr>収支予算書!Print_Area</vt:lpstr>
      <vt:lpstr>請求書!Print_Area</vt:lpstr>
      <vt:lpstr>様式1!Print_Area</vt:lpstr>
      <vt:lpstr>'様式１－２'!Print_Area</vt:lpstr>
      <vt:lpstr>様式2!Print_Area</vt:lpstr>
      <vt:lpstr>'様式3－２'!Print_Area</vt:lpstr>
      <vt:lpstr>様式4!Print_Area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2024-10-15T10:59:40Z</cp:lastPrinted>
  <dcterms:created xsi:type="dcterms:W3CDTF">2010-03-18T23:57:32Z</dcterms:created>
  <dcterms:modified xsi:type="dcterms:W3CDTF">2024-10-18T11:42:11Z</dcterms:modified>
</cp:coreProperties>
</file>