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124226"/>
  <mc:AlternateContent xmlns:mc="http://schemas.openxmlformats.org/markup-compatibility/2006">
    <mc:Choice Requires="x15">
      <x15ac:absPath xmlns:x15ac="http://schemas.microsoft.com/office/spreadsheetml/2010/11/ac" url="\\Fs00e\大容量共有フォルダ25\12105500-035医療人材確保班\02 看護指導担当\2026（R8）\38_補助金\98 看護職員確保対策総合施設整備事業（H30～ハード系統合）\R08\01 申請依頼\"/>
    </mc:Choice>
  </mc:AlternateContent>
  <xr:revisionPtr revIDLastSave="0" documentId="13_ncr:1_{6E2CFB80-2416-4192-9E49-0D1F61338BCF}" xr6:coauthVersionLast="47" xr6:coauthVersionMax="47" xr10:uidLastSave="{00000000-0000-0000-0000-000000000000}"/>
  <bookViews>
    <workbookView xWindow="-28920" yWindow="960" windowWidth="29040" windowHeight="15720" tabRatio="745" xr2:uid="{00000000-000D-0000-FFFF-FFFF00000000}"/>
  </bookViews>
  <sheets>
    <sheet name="基本情報" sheetId="22" r:id="rId1"/>
    <sheet name="交付申請書" sheetId="27" r:id="rId2"/>
    <sheet name="収支予算書" sheetId="28" r:id="rId3"/>
    <sheet name="様式1" sheetId="29" r:id="rId4"/>
    <sheet name="様式2-1-⑥" sheetId="30" r:id="rId5"/>
    <sheet name="様式2-2" sheetId="31" r:id="rId6"/>
    <sheet name="様式2-3" sheetId="32" r:id="rId7"/>
    <sheet name="誓約書" sheetId="33" r:id="rId8"/>
    <sheet name="債権者登録書" sheetId="34" r:id="rId9"/>
    <sheet name="実績報告書" sheetId="23" r:id="rId10"/>
    <sheet name="収支決算書" sheetId="24" r:id="rId11"/>
    <sheet name="様式3" sheetId="8" r:id="rId12"/>
    <sheet name="様式4-1-⑥" sheetId="21" r:id="rId13"/>
    <sheet name="様式4-2" sheetId="10" r:id="rId14"/>
    <sheet name="様式4-3" sheetId="6" r:id="rId15"/>
    <sheet name="基準額" sheetId="25" r:id="rId16"/>
    <sheet name="記入上の注意" sheetId="26" r:id="rId17"/>
  </sheets>
  <definedNames>
    <definedName name="_Key1" localSheetId="8" hidden="1">#REF!</definedName>
    <definedName name="_Key1" localSheetId="7" hidden="1">#REF!</definedName>
    <definedName name="_Key1" hidden="1">#REF!</definedName>
    <definedName name="_Key2" localSheetId="8" hidden="1">#REF!</definedName>
    <definedName name="_Key2" localSheetId="7" hidden="1">#REF!</definedName>
    <definedName name="_Key2" hidden="1">#REF!</definedName>
    <definedName name="_Order1" hidden="1">255</definedName>
    <definedName name="_Order2" hidden="1">255</definedName>
    <definedName name="_Sort" localSheetId="8" hidden="1">#REF!</definedName>
    <definedName name="_Sort" localSheetId="7" hidden="1">#REF!</definedName>
    <definedName name="_Sort" hidden="1">#REF!</definedName>
    <definedName name="_xlnm.Print_Area" localSheetId="15">基準額!$A$1:$F$50</definedName>
    <definedName name="_xlnm.Print_Area" localSheetId="0">基本情報!$A$1:$D$43</definedName>
    <definedName name="_xlnm.Print_Area" localSheetId="1">交付申請書!$A$1:$L$42</definedName>
    <definedName name="_xlnm.Print_Area" localSheetId="8">債権者登録書!$A$2:$L$60</definedName>
    <definedName name="_xlnm.Print_Area" localSheetId="9">実績報告書!$A$1:$J$52</definedName>
    <definedName name="_xlnm.Print_Area" localSheetId="10">収支決算書!$A$1:$F$36</definedName>
    <definedName name="_xlnm.Print_Area" localSheetId="2">収支予算書!$A$1:$F$36</definedName>
    <definedName name="_xlnm.Print_Area" localSheetId="7">誓約書!$A$3:$K$33</definedName>
    <definedName name="_xlnm.Print_Area" localSheetId="3">様式1!$A$1:$I$22</definedName>
    <definedName name="_xlnm.Print_Area" localSheetId="4">'様式2-1-⑥'!$A$1:$J$94</definedName>
    <definedName name="_xlnm.Print_Area" localSheetId="5">'様式2-2'!$A$1:$J$46</definedName>
    <definedName name="_xlnm.Print_Area" localSheetId="6">'様式2-3'!$A$1:$M$44</definedName>
    <definedName name="_xlnm.Print_Area" localSheetId="11">様式3!$A$1:$K$16</definedName>
    <definedName name="_xlnm.Print_Area" localSheetId="12">'様式4-1-⑥'!$A$1:$J$94</definedName>
    <definedName name="_xlnm.Print_Area" localSheetId="13">'様式4-2'!$A$1:$J$46</definedName>
    <definedName name="_xlnm.Print_Area" localSheetId="14">'様式4-3'!$A$1:$M$44</definedName>
    <definedName name="様式4"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4" i="21" l="1"/>
  <c r="I73" i="21"/>
  <c r="I72" i="21"/>
  <c r="I71" i="21"/>
  <c r="I70" i="21"/>
  <c r="I69" i="21"/>
  <c r="I68" i="21"/>
  <c r="I67" i="21"/>
  <c r="I64" i="21"/>
  <c r="I59" i="21"/>
  <c r="I60" i="21"/>
  <c r="I61" i="21"/>
  <c r="I62" i="21"/>
  <c r="I63" i="21"/>
  <c r="I58" i="21"/>
  <c r="I57" i="21"/>
  <c r="I73" i="30"/>
  <c r="I74" i="30" s="1"/>
  <c r="I72" i="30"/>
  <c r="I71" i="30"/>
  <c r="I70" i="30"/>
  <c r="I69" i="30"/>
  <c r="I68" i="30"/>
  <c r="I67" i="30"/>
  <c r="I64" i="30"/>
  <c r="I63" i="30"/>
  <c r="I60" i="30"/>
  <c r="I61" i="30"/>
  <c r="I62" i="30"/>
  <c r="I59" i="30"/>
  <c r="I58" i="30"/>
  <c r="I57" i="30"/>
  <c r="F74" i="21"/>
  <c r="G74" i="21"/>
  <c r="H74" i="21"/>
  <c r="F64" i="21"/>
  <c r="G64" i="21"/>
  <c r="H64" i="21"/>
  <c r="F73" i="21"/>
  <c r="G73" i="21"/>
  <c r="H73" i="21"/>
  <c r="F63" i="21"/>
  <c r="G63" i="21"/>
  <c r="H63" i="21"/>
  <c r="D73" i="30"/>
  <c r="E73" i="30"/>
  <c r="F73" i="30"/>
  <c r="G73" i="30"/>
  <c r="H73" i="30"/>
  <c r="C73" i="30"/>
  <c r="D63" i="30"/>
  <c r="E63" i="30"/>
  <c r="F63" i="30"/>
  <c r="G63" i="30"/>
  <c r="H63" i="30"/>
  <c r="C63" i="30"/>
  <c r="F74" i="30"/>
  <c r="G74" i="30"/>
  <c r="H74" i="30"/>
  <c r="F64" i="30"/>
  <c r="G64" i="30"/>
  <c r="H64" i="30"/>
  <c r="I36" i="21"/>
  <c r="I36" i="30"/>
  <c r="A14" i="8"/>
  <c r="A14" i="29"/>
  <c r="C23" i="22"/>
  <c r="F27" i="34"/>
  <c r="J41" i="31"/>
  <c r="J40" i="31"/>
  <c r="F40" i="31"/>
  <c r="F41" i="31"/>
  <c r="F21" i="31"/>
  <c r="F20" i="31"/>
  <c r="F19" i="31"/>
  <c r="J39" i="10"/>
  <c r="J30" i="10"/>
  <c r="J20" i="31"/>
  <c r="J21" i="31" s="1"/>
  <c r="J19" i="31"/>
  <c r="F30" i="10"/>
  <c r="F20" i="10"/>
  <c r="F40" i="10" s="1"/>
  <c r="E26" i="25"/>
  <c r="D27" i="25"/>
  <c r="D26" i="25"/>
  <c r="C27" i="25"/>
  <c r="C26" i="25"/>
  <c r="B27" i="25"/>
  <c r="B26" i="25"/>
  <c r="C14" i="25"/>
  <c r="C15" i="25"/>
  <c r="C16" i="25"/>
  <c r="D16" i="25" s="1"/>
  <c r="C20" i="25"/>
  <c r="D20" i="25" s="1"/>
  <c r="D15" i="25"/>
  <c r="D14" i="25"/>
  <c r="C8" i="25"/>
  <c r="D8" i="25" s="1"/>
  <c r="B29" i="34" l="1"/>
  <c r="B28" i="34"/>
  <c r="G23" i="34"/>
  <c r="B25" i="34"/>
  <c r="B23" i="34"/>
  <c r="B18" i="34"/>
  <c r="B17" i="34"/>
  <c r="G19" i="34"/>
  <c r="G18" i="34"/>
  <c r="G17" i="34"/>
  <c r="B14" i="34"/>
  <c r="B10" i="34"/>
  <c r="C31" i="25"/>
  <c r="D31" i="25" s="1"/>
  <c r="C43" i="25"/>
  <c r="D43" i="25" s="1"/>
  <c r="C37" i="25"/>
  <c r="C39" i="25"/>
  <c r="D39" i="25" s="1"/>
  <c r="C38" i="25"/>
  <c r="D38" i="25" s="1"/>
  <c r="D37" i="25"/>
  <c r="C3" i="25"/>
  <c r="C4" i="25"/>
  <c r="I36" i="32" l="1"/>
  <c r="I37" i="32"/>
  <c r="I38" i="32"/>
  <c r="I35" i="32"/>
  <c r="I33" i="32"/>
  <c r="I38" i="6"/>
  <c r="I37" i="6"/>
  <c r="I36" i="6"/>
  <c r="I35" i="6"/>
  <c r="I33" i="6"/>
  <c r="I30" i="6"/>
  <c r="F37" i="32"/>
  <c r="A5" i="29"/>
  <c r="I32" i="10" l="1"/>
  <c r="J32" i="10"/>
  <c r="I33" i="10"/>
  <c r="J33" i="10"/>
  <c r="I34" i="10"/>
  <c r="J34" i="10"/>
  <c r="I35" i="10"/>
  <c r="J35" i="10"/>
  <c r="I36" i="10"/>
  <c r="J36" i="10"/>
  <c r="I37" i="10"/>
  <c r="J37" i="10"/>
  <c r="I38" i="10"/>
  <c r="J38" i="10"/>
  <c r="J31" i="10"/>
  <c r="I31" i="10"/>
  <c r="J7" i="10"/>
  <c r="J22" i="10"/>
  <c r="I22" i="10"/>
  <c r="I23" i="10"/>
  <c r="J23" i="10"/>
  <c r="I24" i="10"/>
  <c r="J24" i="10"/>
  <c r="I25" i="10"/>
  <c r="J25" i="10"/>
  <c r="I26" i="10"/>
  <c r="J26" i="10"/>
  <c r="I27" i="10"/>
  <c r="J27" i="10"/>
  <c r="I28" i="10"/>
  <c r="J28" i="10"/>
  <c r="I29" i="10"/>
  <c r="J29" i="10"/>
  <c r="I8" i="10"/>
  <c r="J8" i="10"/>
  <c r="I9" i="10"/>
  <c r="J9" i="10"/>
  <c r="I10" i="10"/>
  <c r="J10" i="10"/>
  <c r="I11" i="10"/>
  <c r="J11" i="10"/>
  <c r="I12" i="10"/>
  <c r="J12" i="10"/>
  <c r="I13" i="10"/>
  <c r="J13" i="10"/>
  <c r="I14" i="10"/>
  <c r="J14" i="10"/>
  <c r="I15" i="10"/>
  <c r="J15" i="10"/>
  <c r="I16" i="10"/>
  <c r="J16" i="10"/>
  <c r="I17" i="10"/>
  <c r="J17" i="10"/>
  <c r="I18" i="10"/>
  <c r="J18" i="10"/>
  <c r="I7" i="10"/>
  <c r="J39" i="31"/>
  <c r="I32" i="31"/>
  <c r="I33" i="31"/>
  <c r="I34" i="31"/>
  <c r="I35" i="31"/>
  <c r="I36" i="31"/>
  <c r="I37" i="31"/>
  <c r="I38" i="31"/>
  <c r="I31" i="31"/>
  <c r="I23" i="31"/>
  <c r="I24" i="31"/>
  <c r="I25" i="31"/>
  <c r="I26" i="31"/>
  <c r="I27" i="31"/>
  <c r="I28" i="31"/>
  <c r="I29" i="31"/>
  <c r="I22" i="31"/>
  <c r="I8" i="31"/>
  <c r="I9" i="31"/>
  <c r="I10" i="31"/>
  <c r="I11" i="31"/>
  <c r="I12" i="31"/>
  <c r="I13" i="31"/>
  <c r="I14" i="31"/>
  <c r="I15" i="31"/>
  <c r="I16" i="31"/>
  <c r="I17" i="31"/>
  <c r="I18" i="31"/>
  <c r="I7" i="31"/>
  <c r="J32" i="31"/>
  <c r="J33" i="31"/>
  <c r="J34" i="31"/>
  <c r="J35" i="31"/>
  <c r="J36" i="31"/>
  <c r="J37" i="31"/>
  <c r="J38" i="31"/>
  <c r="J31" i="31"/>
  <c r="J23" i="31"/>
  <c r="J24" i="31"/>
  <c r="J25" i="31"/>
  <c r="J26" i="31"/>
  <c r="J27" i="31"/>
  <c r="J28" i="31"/>
  <c r="J29" i="31"/>
  <c r="J22" i="31"/>
  <c r="J8" i="31"/>
  <c r="J9" i="31"/>
  <c r="J10" i="31"/>
  <c r="J11" i="31"/>
  <c r="J12" i="31"/>
  <c r="J13" i="31"/>
  <c r="J14" i="31"/>
  <c r="J15" i="31"/>
  <c r="J16" i="31"/>
  <c r="J17" i="31"/>
  <c r="J18" i="31"/>
  <c r="J7" i="31"/>
  <c r="G10" i="6"/>
  <c r="I25" i="6"/>
  <c r="I26" i="6"/>
  <c r="I27" i="6"/>
  <c r="I28" i="6"/>
  <c r="I29" i="6"/>
  <c r="G25" i="6"/>
  <c r="G26" i="6"/>
  <c r="G27" i="6"/>
  <c r="G28" i="6"/>
  <c r="G29" i="6"/>
  <c r="G30" i="6"/>
  <c r="I24" i="6"/>
  <c r="G24" i="6"/>
  <c r="I14" i="6"/>
  <c r="I15" i="6"/>
  <c r="I16" i="6"/>
  <c r="I17" i="6"/>
  <c r="I18" i="6"/>
  <c r="I19" i="6"/>
  <c r="I20" i="6"/>
  <c r="I21" i="6"/>
  <c r="G14" i="6"/>
  <c r="G15" i="6"/>
  <c r="G16" i="6"/>
  <c r="G17" i="6"/>
  <c r="G18" i="6"/>
  <c r="G19" i="6"/>
  <c r="G20" i="6"/>
  <c r="G21" i="6"/>
  <c r="I13" i="6"/>
  <c r="G13" i="6"/>
  <c r="I25" i="32"/>
  <c r="I26" i="32"/>
  <c r="I27" i="32"/>
  <c r="I28" i="32"/>
  <c r="I29" i="32"/>
  <c r="I30" i="32"/>
  <c r="I24" i="32"/>
  <c r="G25" i="32"/>
  <c r="G26" i="32"/>
  <c r="G27" i="32"/>
  <c r="G28" i="32"/>
  <c r="G29" i="32"/>
  <c r="G30" i="32"/>
  <c r="G24" i="32"/>
  <c r="I14" i="32"/>
  <c r="I15" i="32"/>
  <c r="I16" i="32"/>
  <c r="I17" i="32"/>
  <c r="I18" i="32"/>
  <c r="I19" i="32"/>
  <c r="I20" i="32"/>
  <c r="I21" i="32"/>
  <c r="I13" i="32"/>
  <c r="G14" i="32"/>
  <c r="G15" i="32"/>
  <c r="G16" i="32"/>
  <c r="G17" i="32"/>
  <c r="G18" i="32"/>
  <c r="G19" i="32"/>
  <c r="G20" i="32"/>
  <c r="G21" i="32"/>
  <c r="G13" i="32"/>
  <c r="I38" i="30"/>
  <c r="I38" i="21"/>
  <c r="G36" i="21"/>
  <c r="G36" i="30"/>
  <c r="J19" i="10" l="1"/>
  <c r="J20" i="10"/>
  <c r="J40" i="10" s="1"/>
  <c r="E32" i="6"/>
  <c r="E31" i="6"/>
  <c r="E23" i="6"/>
  <c r="E22" i="6"/>
  <c r="E31" i="32"/>
  <c r="J21" i="10" l="1"/>
  <c r="J41" i="10" s="1"/>
  <c r="F27" i="21"/>
  <c r="F28" i="21"/>
  <c r="F29" i="21"/>
  <c r="F30" i="21"/>
  <c r="I28" i="21"/>
  <c r="I29" i="21"/>
  <c r="D28" i="21"/>
  <c r="D29" i="21"/>
  <c r="F26" i="21"/>
  <c r="B26" i="21"/>
  <c r="B30" i="21"/>
  <c r="B27" i="21"/>
  <c r="B28" i="21"/>
  <c r="B29" i="21"/>
  <c r="C73" i="21"/>
  <c r="B14" i="30"/>
  <c r="I26" i="30" l="1"/>
  <c r="I27" i="30"/>
  <c r="I28" i="30"/>
  <c r="I29" i="30"/>
  <c r="I30" i="30"/>
  <c r="D26" i="30"/>
  <c r="D27" i="30"/>
  <c r="D28" i="30"/>
  <c r="D29" i="30"/>
  <c r="D30" i="30"/>
  <c r="F27" i="30"/>
  <c r="F28" i="30"/>
  <c r="F29" i="30"/>
  <c r="F30" i="30"/>
  <c r="F26" i="30"/>
  <c r="B27" i="30"/>
  <c r="B28" i="30"/>
  <c r="B29" i="30"/>
  <c r="B30" i="30"/>
  <c r="B26" i="30"/>
  <c r="J16" i="21" l="1"/>
  <c r="G16" i="21"/>
  <c r="J16" i="30" l="1"/>
  <c r="G16" i="30"/>
  <c r="G34" i="23"/>
  <c r="A5" i="8" l="1"/>
  <c r="G37" i="23" l="1"/>
  <c r="I16" i="23"/>
  <c r="C11" i="21"/>
  <c r="C11" i="30"/>
  <c r="D11" i="21"/>
  <c r="D11" i="30"/>
  <c r="E43" i="34"/>
  <c r="E44" i="34"/>
  <c r="E45" i="34"/>
  <c r="A41" i="34"/>
  <c r="F29" i="33"/>
  <c r="I16" i="27"/>
  <c r="I18" i="23"/>
  <c r="I17" i="23"/>
  <c r="D23" i="27"/>
  <c r="A10" i="8"/>
  <c r="A10" i="29"/>
  <c r="B24" i="33" l="1"/>
  <c r="F28" i="33"/>
  <c r="F30" i="33"/>
  <c r="F31" i="33"/>
  <c r="F32" i="33"/>
  <c r="F33" i="33"/>
  <c r="I20" i="27"/>
  <c r="I19" i="27"/>
  <c r="I18" i="27"/>
  <c r="I17" i="27"/>
  <c r="I15" i="27"/>
  <c r="K9" i="27" l="1"/>
  <c r="I17" i="21"/>
  <c r="C11" i="24"/>
  <c r="I22" i="6"/>
  <c r="G22" i="6"/>
  <c r="F22" i="6"/>
  <c r="D22" i="6"/>
  <c r="D31" i="32"/>
  <c r="I22" i="32"/>
  <c r="G22" i="32"/>
  <c r="F22" i="32"/>
  <c r="D22" i="32"/>
  <c r="E22" i="32" s="1"/>
  <c r="B14" i="21"/>
  <c r="I17" i="30"/>
  <c r="G10" i="32"/>
  <c r="I23" i="23"/>
  <c r="J23" i="23"/>
  <c r="B23" i="27"/>
  <c r="I8" i="21"/>
  <c r="I8" i="30"/>
  <c r="H22" i="6" l="1"/>
  <c r="H22" i="32"/>
  <c r="D23" i="32"/>
  <c r="B3" i="25" s="1"/>
  <c r="D3" i="25" s="1"/>
  <c r="I31" i="32"/>
  <c r="G31" i="32"/>
  <c r="F31" i="32"/>
  <c r="H30" i="32"/>
  <c r="E30" i="32"/>
  <c r="H29" i="32"/>
  <c r="E29" i="32"/>
  <c r="H28" i="32"/>
  <c r="E28" i="32"/>
  <c r="H27" i="32"/>
  <c r="E27" i="32"/>
  <c r="H26" i="32"/>
  <c r="E26" i="32"/>
  <c r="H25" i="32"/>
  <c r="E25" i="32"/>
  <c r="H24" i="32"/>
  <c r="E24" i="32"/>
  <c r="D32" i="32"/>
  <c r="G23" i="32"/>
  <c r="F23" i="32"/>
  <c r="H21" i="32"/>
  <c r="E21" i="32"/>
  <c r="H20" i="32"/>
  <c r="E20" i="32"/>
  <c r="H19" i="32"/>
  <c r="E19" i="32"/>
  <c r="H18" i="32"/>
  <c r="E18" i="32"/>
  <c r="H17" i="32"/>
  <c r="E17" i="32"/>
  <c r="H16" i="32"/>
  <c r="E16" i="32"/>
  <c r="H15" i="32"/>
  <c r="E15" i="32"/>
  <c r="H14" i="32"/>
  <c r="E14" i="32"/>
  <c r="H13" i="32"/>
  <c r="E13" i="32"/>
  <c r="B8" i="21"/>
  <c r="C7" i="6"/>
  <c r="C7" i="32"/>
  <c r="B8" i="30"/>
  <c r="I31" i="6"/>
  <c r="G31" i="6"/>
  <c r="F31" i="6"/>
  <c r="D31" i="6"/>
  <c r="H30" i="6"/>
  <c r="E30" i="6"/>
  <c r="H29" i="6"/>
  <c r="E29" i="6"/>
  <c r="H28" i="6"/>
  <c r="E28" i="6"/>
  <c r="H27" i="6"/>
  <c r="E27" i="6"/>
  <c r="H26" i="6"/>
  <c r="E26" i="6"/>
  <c r="H25" i="6"/>
  <c r="E25" i="6"/>
  <c r="H24" i="6"/>
  <c r="E24" i="6"/>
  <c r="I23" i="6"/>
  <c r="D23" i="6"/>
  <c r="G23" i="6"/>
  <c r="F23" i="6"/>
  <c r="H21" i="6"/>
  <c r="E21" i="6"/>
  <c r="H20" i="6"/>
  <c r="E20" i="6"/>
  <c r="H19" i="6"/>
  <c r="E19" i="6"/>
  <c r="H18" i="6"/>
  <c r="E18" i="6"/>
  <c r="H17" i="6"/>
  <c r="E17" i="6"/>
  <c r="H16" i="6"/>
  <c r="E16" i="6"/>
  <c r="H15" i="6"/>
  <c r="E15" i="6"/>
  <c r="H14" i="6"/>
  <c r="E14" i="6"/>
  <c r="H13" i="6"/>
  <c r="E13" i="6"/>
  <c r="B21" i="30"/>
  <c r="E74" i="30"/>
  <c r="D74" i="30"/>
  <c r="E64" i="30"/>
  <c r="D64" i="30"/>
  <c r="E73" i="21"/>
  <c r="E74" i="21" s="1"/>
  <c r="D73" i="21"/>
  <c r="C74" i="21"/>
  <c r="I30" i="21"/>
  <c r="I27" i="21"/>
  <c r="I26" i="21"/>
  <c r="E63" i="21"/>
  <c r="E64" i="21" s="1"/>
  <c r="D63" i="21"/>
  <c r="D64" i="21" s="1"/>
  <c r="C63" i="21"/>
  <c r="C64" i="21" s="1"/>
  <c r="D30" i="21"/>
  <c r="D27" i="21"/>
  <c r="D26" i="21"/>
  <c r="B21" i="21"/>
  <c r="G11" i="21"/>
  <c r="E11" i="21"/>
  <c r="A11" i="21"/>
  <c r="A11" i="30"/>
  <c r="G11" i="30"/>
  <c r="E11" i="30"/>
  <c r="E23" i="32" l="1"/>
  <c r="B4" i="25" s="1"/>
  <c r="D4" i="25" s="1"/>
  <c r="H31" i="6"/>
  <c r="H23" i="6"/>
  <c r="H31" i="32"/>
  <c r="D32" i="6"/>
  <c r="C64" i="30"/>
  <c r="C74" i="30"/>
  <c r="I34" i="30"/>
  <c r="G32" i="32"/>
  <c r="I32" i="6"/>
  <c r="I43" i="6" s="1"/>
  <c r="B10" i="8" s="1"/>
  <c r="E10" i="8"/>
  <c r="F32" i="32"/>
  <c r="F43" i="32" s="1"/>
  <c r="I23" i="32"/>
  <c r="H23" i="32" s="1"/>
  <c r="F32" i="6"/>
  <c r="F43" i="6" s="1"/>
  <c r="G32" i="6"/>
  <c r="D74" i="21"/>
  <c r="D34" i="30" l="1"/>
  <c r="E32" i="32"/>
  <c r="H32" i="6"/>
  <c r="G4" i="25" a="1"/>
  <c r="G4" i="25" s="1"/>
  <c r="H4" i="25" s="1"/>
  <c r="E37" i="30" s="1"/>
  <c r="E36" i="30"/>
  <c r="E3" i="25"/>
  <c r="G3" i="25" a="1"/>
  <c r="G3" i="25" s="1"/>
  <c r="H3" i="25" s="1"/>
  <c r="C37" i="30" s="1"/>
  <c r="C24" i="24"/>
  <c r="C32" i="24"/>
  <c r="C26" i="24" s="1"/>
  <c r="C17" i="24"/>
  <c r="D10" i="8"/>
  <c r="I32" i="32"/>
  <c r="I43" i="32" s="1"/>
  <c r="C36" i="30" l="1"/>
  <c r="H32" i="32"/>
  <c r="G26" i="25" a="1"/>
  <c r="G26" i="25" s="1"/>
  <c r="H26" i="25" s="1"/>
  <c r="C37" i="21" s="1"/>
  <c r="H34" i="27"/>
  <c r="H32" i="27"/>
  <c r="F39" i="31"/>
  <c r="D39" i="31"/>
  <c r="J30" i="31"/>
  <c r="F30" i="31"/>
  <c r="D30" i="31"/>
  <c r="D19" i="31"/>
  <c r="C10" i="28"/>
  <c r="C10" i="24" s="1"/>
  <c r="E36" i="21" l="1"/>
  <c r="G27" i="25" a="1"/>
  <c r="G27" i="25" s="1"/>
  <c r="H27" i="25" s="1"/>
  <c r="E37" i="21" s="1"/>
  <c r="C36" i="21" l="1"/>
  <c r="F10" i="8"/>
  <c r="G10" i="8" s="1"/>
  <c r="H10" i="8" s="1"/>
  <c r="E10" i="29"/>
  <c r="C23" i="28" l="1"/>
  <c r="C23" i="24" s="1"/>
  <c r="B10" i="29" l="1"/>
  <c r="C16" i="28" s="1"/>
  <c r="C31" i="28" l="1"/>
  <c r="D10" i="29"/>
  <c r="C16" i="24"/>
  <c r="F10" i="29"/>
  <c r="G10" i="29" s="1"/>
  <c r="F39" i="10"/>
  <c r="D39" i="10"/>
  <c r="D30" i="10"/>
  <c r="F19" i="10"/>
  <c r="F21" i="10" s="1"/>
  <c r="F41" i="10" s="1"/>
  <c r="D19" i="10"/>
  <c r="H10" i="29" l="1"/>
  <c r="C25" i="28"/>
  <c r="C25" i="24" s="1"/>
  <c r="C31" i="24"/>
  <c r="B36" i="28"/>
  <c r="I10" i="8" l="1"/>
  <c r="K10" i="8" s="1"/>
  <c r="F34" i="32"/>
  <c r="C8" i="28"/>
  <c r="C24" i="27" s="1"/>
  <c r="F39" i="32" l="1"/>
  <c r="I34" i="32"/>
  <c r="I39" i="32" s="1"/>
  <c r="C8" i="24"/>
  <c r="F34" i="6"/>
  <c r="C9" i="24"/>
  <c r="C13" i="24" s="1"/>
  <c r="C12" i="28"/>
  <c r="C12" i="24" s="1"/>
  <c r="G38" i="23"/>
  <c r="G35" i="23"/>
  <c r="F23" i="23"/>
  <c r="C23" i="23"/>
  <c r="J8" i="23"/>
  <c r="I20" i="23"/>
  <c r="I19" i="23"/>
  <c r="I15" i="23"/>
  <c r="B36" i="24"/>
  <c r="F39" i="6" l="1"/>
  <c r="I34" i="6"/>
  <c r="I39"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兵庫県</author>
    <author>三谷</author>
  </authors>
  <commentList>
    <comment ref="C8" authorId="0" shapeId="0" xr:uid="{1315DDF9-A523-408D-9F89-48BD9A0328C8}">
      <text>
        <r>
          <rPr>
            <sz val="9"/>
            <color indexed="81"/>
            <rFont val="MS P ゴシック"/>
            <family val="3"/>
            <charset val="128"/>
          </rPr>
          <t>日付は「2025/4/1」のように入力してください</t>
        </r>
      </text>
    </comment>
    <comment ref="C18" authorId="0" shapeId="0" xr:uid="{3687F087-C065-4346-9B3D-9792A977863F}">
      <text>
        <r>
          <rPr>
            <sz val="9"/>
            <color indexed="81"/>
            <rFont val="MS P ゴシック"/>
            <family val="3"/>
            <charset val="128"/>
          </rPr>
          <t>支払い・納品も含めて全て完了する日を記入</t>
        </r>
      </text>
    </comment>
    <comment ref="C20" authorId="0" shapeId="0" xr:uid="{AC0C1B7B-7C70-4938-BAB8-CFB453CC87D4}">
      <text>
        <r>
          <rPr>
            <sz val="9"/>
            <color indexed="81"/>
            <rFont val="MS P ゴシック"/>
            <family val="3"/>
            <charset val="128"/>
          </rPr>
          <t>支払い・納品も含めて全て完了する日を記入</t>
        </r>
      </text>
    </comment>
    <comment ref="C27" authorId="1" shapeId="0" xr:uid="{6D6B468C-B2F5-421E-9124-9852D9B57F72}">
      <text>
        <r>
          <rPr>
            <sz val="9"/>
            <rFont val="ＭＳ Ｐゴシック"/>
            <family val="3"/>
            <charset val="128"/>
          </rPr>
          <t>リストから選択してください。
新築：新たに助産所を新設する場合
増築：既存建物に増築する場合
改築：既存建物を改築する場合
改修：既存建物の一部を改修する場合</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G10" authorId="0" shapeId="0" xr:uid="{CA3AB6AD-4D53-41D9-B774-F160D31D4D90}">
      <text>
        <r>
          <rPr>
            <sz val="9"/>
            <color indexed="81"/>
            <rFont val="MS P ゴシック"/>
            <family val="3"/>
            <charset val="128"/>
          </rPr>
          <t>単年度想定で計算式が入っています。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5" authorId="0" shapeId="0" xr:uid="{C6A56A57-C096-40FE-A88D-30DA8BBE1DEC}">
      <text>
        <r>
          <rPr>
            <b/>
            <sz val="9"/>
            <color indexed="81"/>
            <rFont val="MS P ゴシック"/>
            <family val="3"/>
            <charset val="128"/>
          </rPr>
          <t>選択不要です。</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G10" authorId="0" shapeId="0" xr:uid="{A50A4725-A8A5-49EA-8870-72F826FC9EB3}">
      <text>
        <r>
          <rPr>
            <sz val="9"/>
            <color indexed="81"/>
            <rFont val="MS P ゴシック"/>
            <family val="3"/>
            <charset val="128"/>
          </rPr>
          <t>単年度想定で計算式が入っています。</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<sst xmlns="http://schemas.openxmlformats.org/spreadsheetml/2006/main" count="877" uniqueCount="483">
  <si>
    <t>事業区分</t>
    <rPh sb="0" eb="2">
      <t>ジギョウ</t>
    </rPh>
    <rPh sb="2" eb="4">
      <t>クブン</t>
    </rPh>
    <phoneticPr fontId="2"/>
  </si>
  <si>
    <t>病院名</t>
    <rPh sb="0" eb="2">
      <t>ビョウイン</t>
    </rPh>
    <rPh sb="2" eb="3">
      <t>メイ</t>
    </rPh>
    <phoneticPr fontId="2"/>
  </si>
  <si>
    <t>事業の種類</t>
    <rPh sb="0" eb="2">
      <t>ジギョウ</t>
    </rPh>
    <rPh sb="3" eb="5">
      <t>シュルイ</t>
    </rPh>
    <phoneticPr fontId="2"/>
  </si>
  <si>
    <t>敷地の状況</t>
    <rPh sb="0" eb="2">
      <t>シキチ</t>
    </rPh>
    <rPh sb="3" eb="5">
      <t>ジョウキョウ</t>
    </rPh>
    <phoneticPr fontId="2"/>
  </si>
  <si>
    <t>計</t>
    <rPh sb="0" eb="1">
      <t>ケイ</t>
    </rPh>
    <phoneticPr fontId="2"/>
  </si>
  <si>
    <t>設置主体</t>
    <rPh sb="0" eb="2">
      <t>セッチ</t>
    </rPh>
    <rPh sb="2" eb="4">
      <t>シュタイ</t>
    </rPh>
    <phoneticPr fontId="2"/>
  </si>
  <si>
    <t>法人名</t>
    <rPh sb="0" eb="2">
      <t>ホウジン</t>
    </rPh>
    <rPh sb="2" eb="3">
      <t>メイ</t>
    </rPh>
    <phoneticPr fontId="2"/>
  </si>
  <si>
    <t>設置者名</t>
    <rPh sb="0" eb="3">
      <t>セッチシャ</t>
    </rPh>
    <rPh sb="3" eb="4">
      <t>メイ</t>
    </rPh>
    <phoneticPr fontId="2"/>
  </si>
  <si>
    <t>所　　在　　地</t>
    <rPh sb="0" eb="1">
      <t>トコロ</t>
    </rPh>
    <rPh sb="3" eb="4">
      <t>ザイ</t>
    </rPh>
    <rPh sb="6" eb="7">
      <t>チ</t>
    </rPh>
    <phoneticPr fontId="2"/>
  </si>
  <si>
    <t>整備事業
期　　　間</t>
    <rPh sb="0" eb="2">
      <t>セイビ</t>
    </rPh>
    <rPh sb="2" eb="4">
      <t>ジギョウ</t>
    </rPh>
    <rPh sb="5" eb="6">
      <t>キ</t>
    </rPh>
    <rPh sb="9" eb="10">
      <t>アイダ</t>
    </rPh>
    <phoneticPr fontId="2"/>
  </si>
  <si>
    <t>㎡</t>
    <phoneticPr fontId="2"/>
  </si>
  <si>
    <t>現状</t>
    <rPh sb="0" eb="2">
      <t>ゲンジョウ</t>
    </rPh>
    <phoneticPr fontId="2"/>
  </si>
  <si>
    <t>室名</t>
    <rPh sb="0" eb="1">
      <t>シツ</t>
    </rPh>
    <rPh sb="1" eb="2">
      <t>メイ</t>
    </rPh>
    <phoneticPr fontId="2"/>
  </si>
  <si>
    <t>面積</t>
    <rPh sb="0" eb="2">
      <t>メンセキ</t>
    </rPh>
    <phoneticPr fontId="2"/>
  </si>
  <si>
    <t>整理番号</t>
    <rPh sb="0" eb="2">
      <t>セイリ</t>
    </rPh>
    <rPh sb="2" eb="4">
      <t>バンゴウ</t>
    </rPh>
    <phoneticPr fontId="2"/>
  </si>
  <si>
    <t>備考</t>
    <rPh sb="0" eb="2">
      <t>ビコウ</t>
    </rPh>
    <phoneticPr fontId="2"/>
  </si>
  <si>
    <t>室名</t>
    <rPh sb="0" eb="2">
      <t>シツメイ</t>
    </rPh>
    <phoneticPr fontId="2"/>
  </si>
  <si>
    <t>完成後</t>
    <rPh sb="0" eb="3">
      <t>カンセイゴ</t>
    </rPh>
    <phoneticPr fontId="2"/>
  </si>
  <si>
    <t>階</t>
    <rPh sb="0" eb="1">
      <t>カイ</t>
    </rPh>
    <phoneticPr fontId="2"/>
  </si>
  <si>
    <t>別</t>
    <rPh sb="0" eb="1">
      <t>ベツ</t>
    </rPh>
    <phoneticPr fontId="2"/>
  </si>
  <si>
    <t>区</t>
    <rPh sb="0" eb="1">
      <t>ク</t>
    </rPh>
    <phoneticPr fontId="2"/>
  </si>
  <si>
    <t>分</t>
    <rPh sb="0" eb="1">
      <t>ブン</t>
    </rPh>
    <phoneticPr fontId="2"/>
  </si>
  <si>
    <t>交付対象外　　　計</t>
    <rPh sb="0" eb="2">
      <t>コウフ</t>
    </rPh>
    <rPh sb="2" eb="5">
      <t>タイショウガイ</t>
    </rPh>
    <rPh sb="8" eb="9">
      <t>ケイ</t>
    </rPh>
    <phoneticPr fontId="2"/>
  </si>
  <si>
    <t>交付対象 　　　　計</t>
    <rPh sb="0" eb="2">
      <t>コウフ</t>
    </rPh>
    <rPh sb="2" eb="4">
      <t>タイショウ</t>
    </rPh>
    <rPh sb="9" eb="10">
      <t>ケイ</t>
    </rPh>
    <phoneticPr fontId="2"/>
  </si>
  <si>
    <t>合</t>
    <rPh sb="0" eb="1">
      <t>ゴウ</t>
    </rPh>
    <phoneticPr fontId="2"/>
  </si>
  <si>
    <t>備　　　考</t>
    <rPh sb="0" eb="1">
      <t>ソナエ</t>
    </rPh>
    <rPh sb="4" eb="5">
      <t>コウ</t>
    </rPh>
    <phoneticPr fontId="2"/>
  </si>
  <si>
    <t>（単位：円）</t>
    <rPh sb="1" eb="3">
      <t>タンイ</t>
    </rPh>
    <rPh sb="4" eb="5">
      <t>エン</t>
    </rPh>
    <phoneticPr fontId="2"/>
  </si>
  <si>
    <t>区
分</t>
    <rPh sb="0" eb="1">
      <t>ク</t>
    </rPh>
    <rPh sb="2" eb="3">
      <t>ブン</t>
    </rPh>
    <phoneticPr fontId="2"/>
  </si>
  <si>
    <t>費　　目</t>
    <rPh sb="0" eb="1">
      <t>ヒ</t>
    </rPh>
    <rPh sb="3" eb="4">
      <t>メ</t>
    </rPh>
    <phoneticPr fontId="2"/>
  </si>
  <si>
    <t>総事業費</t>
    <rPh sb="0" eb="1">
      <t>ソウ</t>
    </rPh>
    <rPh sb="1" eb="4">
      <t>ジギョウヒ</t>
    </rPh>
    <phoneticPr fontId="2"/>
  </si>
  <si>
    <t>年度別内訳</t>
    <rPh sb="0" eb="3">
      <t>ネンドベツ</t>
    </rPh>
    <rPh sb="3" eb="5">
      <t>ウチワケ</t>
    </rPh>
    <phoneticPr fontId="2"/>
  </si>
  <si>
    <t>単価</t>
    <rPh sb="0" eb="2">
      <t>タンカ</t>
    </rPh>
    <phoneticPr fontId="2"/>
  </si>
  <si>
    <t>金額</t>
    <rPh sb="0" eb="2">
      <t>キンガク</t>
    </rPh>
    <phoneticPr fontId="2"/>
  </si>
  <si>
    <t>建築工事</t>
    <rPh sb="0" eb="2">
      <t>ケンチク</t>
    </rPh>
    <rPh sb="2" eb="4">
      <t>コウジ</t>
    </rPh>
    <phoneticPr fontId="2"/>
  </si>
  <si>
    <t>建
築
工
事</t>
    <rPh sb="0" eb="1">
      <t>ケン</t>
    </rPh>
    <rPh sb="2" eb="3">
      <t>チク</t>
    </rPh>
    <rPh sb="4" eb="5">
      <t>コウ</t>
    </rPh>
    <rPh sb="6" eb="7">
      <t>コト</t>
    </rPh>
    <phoneticPr fontId="2"/>
  </si>
  <si>
    <t>交付対象事業分</t>
    <rPh sb="0" eb="2">
      <t>コウフ</t>
    </rPh>
    <rPh sb="2" eb="4">
      <t>タイショウ</t>
    </rPh>
    <rPh sb="4" eb="7">
      <t>ジギョウブン</t>
    </rPh>
    <phoneticPr fontId="2"/>
  </si>
  <si>
    <t>小　　　計</t>
    <rPh sb="0" eb="1">
      <t>ショウ</t>
    </rPh>
    <rPh sb="4" eb="5">
      <t>ケイ</t>
    </rPh>
    <phoneticPr fontId="2"/>
  </si>
  <si>
    <t>計（①）</t>
    <rPh sb="0" eb="1">
      <t>ケイ</t>
    </rPh>
    <phoneticPr fontId="2"/>
  </si>
  <si>
    <t>交付対象外事業分</t>
    <rPh sb="0" eb="2">
      <t>コウフ</t>
    </rPh>
    <rPh sb="2" eb="4">
      <t>タイショウ</t>
    </rPh>
    <rPh sb="4" eb="5">
      <t>ガイ</t>
    </rPh>
    <rPh sb="5" eb="8">
      <t>ジギョウブン</t>
    </rPh>
    <phoneticPr fontId="2"/>
  </si>
  <si>
    <t>付帯工事</t>
    <rPh sb="0" eb="2">
      <t>フタイ</t>
    </rPh>
    <rPh sb="2" eb="4">
      <t>コウジ</t>
    </rPh>
    <phoneticPr fontId="2"/>
  </si>
  <si>
    <t>外構工事</t>
    <rPh sb="0" eb="2">
      <t>ガイコウ</t>
    </rPh>
    <rPh sb="2" eb="4">
      <t>コウジ</t>
    </rPh>
    <phoneticPr fontId="2"/>
  </si>
  <si>
    <t>設計管理費</t>
    <rPh sb="0" eb="2">
      <t>セッケイ</t>
    </rPh>
    <rPh sb="2" eb="5">
      <t>カンリヒ</t>
    </rPh>
    <phoneticPr fontId="2"/>
  </si>
  <si>
    <t>計（②）</t>
    <rPh sb="0" eb="1">
      <t>ケイ</t>
    </rPh>
    <phoneticPr fontId="2"/>
  </si>
  <si>
    <t>総事業費（①＋②）</t>
    <rPh sb="0" eb="1">
      <t>ソウ</t>
    </rPh>
    <rPh sb="1" eb="4">
      <t>ジギョウヒ</t>
    </rPh>
    <phoneticPr fontId="2"/>
  </si>
  <si>
    <t>年度　　</t>
    <rPh sb="0" eb="2">
      <t>ネンド</t>
    </rPh>
    <phoneticPr fontId="2"/>
  </si>
  <si>
    <t>事業財源内訳</t>
    <rPh sb="0" eb="2">
      <t>ジギョウ</t>
    </rPh>
    <rPh sb="2" eb="4">
      <t>ザイゲン</t>
    </rPh>
    <rPh sb="4" eb="6">
      <t>ウチワケ</t>
    </rPh>
    <phoneticPr fontId="2"/>
  </si>
  <si>
    <t>地方債</t>
    <rPh sb="0" eb="3">
      <t>チホウサイ</t>
    </rPh>
    <phoneticPr fontId="2"/>
  </si>
  <si>
    <t>寄付金</t>
    <rPh sb="0" eb="3">
      <t>キフキン</t>
    </rPh>
    <phoneticPr fontId="2"/>
  </si>
  <si>
    <t>借入金</t>
    <rPh sb="0" eb="3">
      <t>カリイレキン</t>
    </rPh>
    <phoneticPr fontId="2"/>
  </si>
  <si>
    <t>自己財源</t>
    <rPh sb="0" eb="2">
      <t>ジコ</t>
    </rPh>
    <rPh sb="2" eb="4">
      <t>ザイゲン</t>
    </rPh>
    <phoneticPr fontId="2"/>
  </si>
  <si>
    <t>国交付金</t>
    <rPh sb="0" eb="1">
      <t>クニ</t>
    </rPh>
    <rPh sb="1" eb="4">
      <t>コウフキン</t>
    </rPh>
    <phoneticPr fontId="2"/>
  </si>
  <si>
    <t>県補助金</t>
    <rPh sb="0" eb="1">
      <t>ケン</t>
    </rPh>
    <rPh sb="1" eb="4">
      <t>ホジョキン</t>
    </rPh>
    <phoneticPr fontId="2"/>
  </si>
  <si>
    <t>市町村補助金</t>
    <rPh sb="0" eb="3">
      <t>シチョウソン</t>
    </rPh>
    <rPh sb="3" eb="6">
      <t>ホジョキン</t>
    </rPh>
    <phoneticPr fontId="2"/>
  </si>
  <si>
    <t>（借入先・抵当</t>
    <rPh sb="1" eb="2">
      <t>カ</t>
    </rPh>
    <rPh sb="2" eb="3">
      <t>イ</t>
    </rPh>
    <rPh sb="3" eb="4">
      <t>サキ</t>
    </rPh>
    <rPh sb="5" eb="7">
      <t>テイトウ</t>
    </rPh>
    <phoneticPr fontId="2"/>
  </si>
  <si>
    <t>設定等）</t>
    <rPh sb="0" eb="2">
      <t>セッテイ</t>
    </rPh>
    <rPh sb="2" eb="3">
      <t>トウ</t>
    </rPh>
    <phoneticPr fontId="2"/>
  </si>
  <si>
    <t>小　　　　計</t>
    <rPh sb="0" eb="1">
      <t>ショウ</t>
    </rPh>
    <rPh sb="5" eb="6">
      <t>ケイ</t>
    </rPh>
    <phoneticPr fontId="2"/>
  </si>
  <si>
    <t>付
帯
工
事</t>
    <rPh sb="0" eb="1">
      <t>ツキ</t>
    </rPh>
    <rPh sb="2" eb="3">
      <t>オビ</t>
    </rPh>
    <rPh sb="4" eb="5">
      <t>コウ</t>
    </rPh>
    <rPh sb="6" eb="7">
      <t>コト</t>
    </rPh>
    <phoneticPr fontId="2"/>
  </si>
  <si>
    <t>様式４－２</t>
    <rPh sb="0" eb="2">
      <t>ヨウシキ</t>
    </rPh>
    <phoneticPr fontId="2"/>
  </si>
  <si>
    <t>総事業費</t>
  </si>
  <si>
    <t>差引額</t>
  </si>
  <si>
    <t>対象経費の</t>
  </si>
  <si>
    <t>県 補 助</t>
  </si>
  <si>
    <t>　　　　　円</t>
  </si>
  <si>
    <t>　（注）１　「区分」欄には、交付の対象となる事業の名称及び施設名を記載すること。</t>
  </si>
  <si>
    <t>　　　　２　「選定額」欄には、(D)と(E)を比較して少ない方の額を記入すること。</t>
  </si>
  <si>
    <t>様式３</t>
    <phoneticPr fontId="2"/>
  </si>
  <si>
    <t>経　　費　　所　　要　　額　　精    算    書</t>
    <phoneticPr fontId="2"/>
  </si>
  <si>
    <t xml:space="preserve">       (A)</t>
  </si>
  <si>
    <t xml:space="preserve">       (B)</t>
  </si>
  <si>
    <t xml:space="preserve">       (C)</t>
  </si>
  <si>
    <t xml:space="preserve">       (D)</t>
  </si>
  <si>
    <t xml:space="preserve">       (E)</t>
  </si>
  <si>
    <t xml:space="preserve">       (F)</t>
  </si>
  <si>
    <t xml:space="preserve">       (G)</t>
  </si>
  <si>
    <t xml:space="preserve">       (H)</t>
  </si>
  <si>
    <t xml:space="preserve">       (I)</t>
  </si>
  <si>
    <t xml:space="preserve">         (J)</t>
  </si>
  <si>
    <t>区　　　分</t>
  </si>
  <si>
    <t>基準額</t>
  </si>
  <si>
    <t>選定額</t>
  </si>
  <si>
    <t>県補助</t>
  </si>
  <si>
    <t>県  補  助</t>
  </si>
  <si>
    <t>差引過不足額</t>
    <phoneticPr fontId="2"/>
  </si>
  <si>
    <t>他の収入額</t>
  </si>
  <si>
    <t xml:space="preserve"> (A)－(B)</t>
  </si>
  <si>
    <t>実支出額</t>
  </si>
  <si>
    <t>所要額</t>
  </si>
  <si>
    <t>交付決定額</t>
  </si>
  <si>
    <t>受入済額</t>
  </si>
  <si>
    <t xml:space="preserve">  　　　円</t>
  </si>
  <si>
    <t>　　　　円</t>
  </si>
  <si>
    <t>　　　　　　1,000円未満の端数が生じた場合にはこれを切り捨てるものとする。</t>
    <phoneticPr fontId="2"/>
  </si>
  <si>
    <t>㎡</t>
  </si>
  <si>
    <t>交　付　額</t>
    <rPh sb="0" eb="1">
      <t>コウ</t>
    </rPh>
    <rPh sb="2" eb="3">
      <t>ツキ</t>
    </rPh>
    <rPh sb="4" eb="5">
      <t>ガク</t>
    </rPh>
    <phoneticPr fontId="2"/>
  </si>
  <si>
    <r>
      <t>　　　　（３）</t>
    </r>
    <r>
      <rPr>
        <u val="double"/>
        <sz val="10"/>
        <rFont val="ＭＳ Ｐゴシック"/>
        <family val="3"/>
        <charset val="128"/>
      </rPr>
      <t>対象外の室については、備考欄に「対象外」と記すこと。</t>
    </r>
    <rPh sb="7" eb="10">
      <t>タイショウガイ</t>
    </rPh>
    <rPh sb="11" eb="12">
      <t>シツ</t>
    </rPh>
    <rPh sb="18" eb="20">
      <t>ビコウ</t>
    </rPh>
    <rPh sb="20" eb="21">
      <t>ラン</t>
    </rPh>
    <rPh sb="23" eb="26">
      <t>タイショウガイ</t>
    </rPh>
    <rPh sb="28" eb="29">
      <t>シル</t>
    </rPh>
    <phoneticPr fontId="2"/>
  </si>
  <si>
    <t xml:space="preserve">        ４　「差引過不足額」欄には、(G)-(I)と(H)-(I)を比較して少ない方の額を記入すること。</t>
    <phoneticPr fontId="2"/>
  </si>
  <si>
    <t>寄付金その</t>
    <rPh sb="1" eb="2">
      <t>フ</t>
    </rPh>
    <phoneticPr fontId="2"/>
  </si>
  <si>
    <t>　　　　（２）整備内容の「整理番号」欄は、別添の平面図の各室に番号又は符号を付して関連がわかるように整理すること。</t>
    <rPh sb="7" eb="9">
      <t>セイビ</t>
    </rPh>
    <rPh sb="9" eb="11">
      <t>ナイヨウ</t>
    </rPh>
    <rPh sb="13" eb="15">
      <t>セイリ</t>
    </rPh>
    <rPh sb="15" eb="17">
      <t>バンゴウ</t>
    </rPh>
    <rPh sb="18" eb="19">
      <t>ラン</t>
    </rPh>
    <rPh sb="21" eb="23">
      <t>ベッテン</t>
    </rPh>
    <rPh sb="24" eb="27">
      <t>ヘイメンズ</t>
    </rPh>
    <rPh sb="28" eb="30">
      <t>カクシツ</t>
    </rPh>
    <rPh sb="31" eb="33">
      <t>バンゴウ</t>
    </rPh>
    <rPh sb="33" eb="34">
      <t>マタ</t>
    </rPh>
    <rPh sb="35" eb="37">
      <t>フゴウ</t>
    </rPh>
    <rPh sb="38" eb="39">
      <t>フ</t>
    </rPh>
    <rPh sb="41" eb="43">
      <t>カンレン</t>
    </rPh>
    <rPh sb="50" eb="52">
      <t>セイリ</t>
    </rPh>
    <phoneticPr fontId="2"/>
  </si>
  <si>
    <r>
      <t>整備</t>
    </r>
    <r>
      <rPr>
        <sz val="11"/>
        <rFont val="ＭＳ Ｐゴシック"/>
        <family val="3"/>
        <charset val="128"/>
      </rPr>
      <t>内容</t>
    </r>
    <rPh sb="0" eb="2">
      <t>セイビ</t>
    </rPh>
    <rPh sb="2" eb="4">
      <t>ナイヨウ</t>
    </rPh>
    <phoneticPr fontId="2"/>
  </si>
  <si>
    <t>整　備　事　業　費　内　訳　書　〔実績〕</t>
    <rPh sb="0" eb="1">
      <t>タダシ</t>
    </rPh>
    <rPh sb="2" eb="3">
      <t>ソナエ</t>
    </rPh>
    <rPh sb="4" eb="5">
      <t>コト</t>
    </rPh>
    <rPh sb="6" eb="7">
      <t>ギョウ</t>
    </rPh>
    <rPh sb="8" eb="9">
      <t>ヒ</t>
    </rPh>
    <rPh sb="10" eb="11">
      <t>ナイ</t>
    </rPh>
    <rPh sb="12" eb="13">
      <t>ヤク</t>
    </rPh>
    <rPh sb="14" eb="15">
      <t>ショ</t>
    </rPh>
    <rPh sb="17" eb="19">
      <t>ジッセキ</t>
    </rPh>
    <phoneticPr fontId="2"/>
  </si>
  <si>
    <t>（注）「設置主体」欄については、「都道府県」「市町村」「社会福祉法人」「公益法人」「医療法人」「個人」等の区分及びその他の法人の区分を記入すること。</t>
    <rPh sb="1" eb="2">
      <t>チュウ</t>
    </rPh>
    <rPh sb="4" eb="6">
      <t>セッチ</t>
    </rPh>
    <rPh sb="6" eb="8">
      <t>シュタイ</t>
    </rPh>
    <rPh sb="9" eb="10">
      <t>ラン</t>
    </rPh>
    <rPh sb="17" eb="21">
      <t>トドウフケン</t>
    </rPh>
    <rPh sb="23" eb="26">
      <t>シチョウソン</t>
    </rPh>
    <rPh sb="28" eb="30">
      <t>シャカイ</t>
    </rPh>
    <rPh sb="30" eb="32">
      <t>フクシ</t>
    </rPh>
    <rPh sb="32" eb="34">
      <t>ホウジン</t>
    </rPh>
    <rPh sb="36" eb="38">
      <t>コウエキ</t>
    </rPh>
    <rPh sb="38" eb="40">
      <t>ホウジン</t>
    </rPh>
    <rPh sb="42" eb="44">
      <t>イリョウ</t>
    </rPh>
    <rPh sb="44" eb="46">
      <t>ホウジン</t>
    </rPh>
    <rPh sb="48" eb="50">
      <t>コジン</t>
    </rPh>
    <rPh sb="51" eb="52">
      <t>トウ</t>
    </rPh>
    <rPh sb="53" eb="55">
      <t>クブン</t>
    </rPh>
    <rPh sb="55" eb="56">
      <t>オヨ</t>
    </rPh>
    <rPh sb="59" eb="60">
      <t>タ</t>
    </rPh>
    <rPh sb="61" eb="63">
      <t>ホウジン</t>
    </rPh>
    <rPh sb="64" eb="66">
      <t>クブン</t>
    </rPh>
    <rPh sb="67" eb="69">
      <t>キニュウ</t>
    </rPh>
    <phoneticPr fontId="2"/>
  </si>
  <si>
    <t>構造の種類
及び延面積</t>
    <rPh sb="0" eb="2">
      <t>コウゾウ</t>
    </rPh>
    <rPh sb="3" eb="5">
      <t>シュルイ</t>
    </rPh>
    <rPh sb="6" eb="7">
      <t>オヨ</t>
    </rPh>
    <rPh sb="8" eb="9">
      <t>ノ</t>
    </rPh>
    <rPh sb="9" eb="11">
      <t>メンセキ</t>
    </rPh>
    <phoneticPr fontId="2"/>
  </si>
  <si>
    <t>区分</t>
    <rPh sb="0" eb="2">
      <t>クブン</t>
    </rPh>
    <phoneticPr fontId="2"/>
  </si>
  <si>
    <t>現　　　　　状</t>
    <rPh sb="0" eb="1">
      <t>ウツツ</t>
    </rPh>
    <rPh sb="6" eb="7">
      <t>ジョウ</t>
    </rPh>
    <phoneticPr fontId="2"/>
  </si>
  <si>
    <t>整　備　計　画</t>
    <rPh sb="0" eb="1">
      <t>タダシ</t>
    </rPh>
    <rPh sb="2" eb="3">
      <t>ソナエ</t>
    </rPh>
    <rPh sb="4" eb="5">
      <t>ケイ</t>
    </rPh>
    <rPh sb="6" eb="7">
      <t>ガ</t>
    </rPh>
    <phoneticPr fontId="2"/>
  </si>
  <si>
    <t>完　　成　　後</t>
    <rPh sb="0" eb="1">
      <t>カン</t>
    </rPh>
    <rPh sb="3" eb="4">
      <t>シゲル</t>
    </rPh>
    <rPh sb="6" eb="7">
      <t>ゴ</t>
    </rPh>
    <phoneticPr fontId="2"/>
  </si>
  <si>
    <t>延面積</t>
    <rPh sb="0" eb="1">
      <t>ノ</t>
    </rPh>
    <rPh sb="1" eb="3">
      <t>メンセキ</t>
    </rPh>
    <phoneticPr fontId="2"/>
  </si>
  <si>
    <t>構造</t>
    <rPh sb="0" eb="2">
      <t>コウゾウ</t>
    </rPh>
    <phoneticPr fontId="2"/>
  </si>
  <si>
    <t>１室当たり
の面積等</t>
    <rPh sb="1" eb="2">
      <t>シツ</t>
    </rPh>
    <rPh sb="2" eb="3">
      <t>ア</t>
    </rPh>
    <rPh sb="7" eb="9">
      <t>メンセキ</t>
    </rPh>
    <rPh sb="9" eb="10">
      <t>トウ</t>
    </rPh>
    <phoneticPr fontId="2"/>
  </si>
  <si>
    <t>現　　状</t>
    <rPh sb="0" eb="1">
      <t>ウツツ</t>
    </rPh>
    <rPh sb="3" eb="4">
      <t>ジョウ</t>
    </rPh>
    <phoneticPr fontId="2"/>
  </si>
  <si>
    <t>㎡</t>
    <phoneticPr fontId="2"/>
  </si>
  <si>
    <t>過去の補助の
有無等</t>
    <rPh sb="0" eb="2">
      <t>カコ</t>
    </rPh>
    <rPh sb="3" eb="5">
      <t>ホジョ</t>
    </rPh>
    <rPh sb="7" eb="9">
      <t>ウム</t>
    </rPh>
    <rPh sb="9" eb="10">
      <t>トウ</t>
    </rPh>
    <phoneticPr fontId="2"/>
  </si>
  <si>
    <t>　イ　無</t>
    <rPh sb="3" eb="4">
      <t>ナ</t>
    </rPh>
    <phoneticPr fontId="2"/>
  </si>
  <si>
    <t>　ウ　本計画による財産処分承認申請の必要の有無（　　有　　　無　　　）</t>
    <rPh sb="3" eb="4">
      <t>ホン</t>
    </rPh>
    <rPh sb="4" eb="6">
      <t>ケイカク</t>
    </rPh>
    <rPh sb="9" eb="11">
      <t>ザイサン</t>
    </rPh>
    <rPh sb="11" eb="13">
      <t>ショブン</t>
    </rPh>
    <rPh sb="13" eb="15">
      <t>ショウニン</t>
    </rPh>
    <rPh sb="15" eb="17">
      <t>シンセイ</t>
    </rPh>
    <rPh sb="18" eb="20">
      <t>ヒツヨウ</t>
    </rPh>
    <rPh sb="21" eb="23">
      <t>ウム</t>
    </rPh>
    <rPh sb="26" eb="27">
      <t>ア</t>
    </rPh>
    <rPh sb="30" eb="31">
      <t>ナ</t>
    </rPh>
    <phoneticPr fontId="2"/>
  </si>
  <si>
    <t>（注）・敷地の状況が「借地」の場合は、長期使用が可能である証明書又は、土地の購入計画等を添付すること。</t>
    <rPh sb="1" eb="2">
      <t>チュウ</t>
    </rPh>
    <rPh sb="4" eb="6">
      <t>シキチ</t>
    </rPh>
    <rPh sb="7" eb="9">
      <t>ジョウキョウ</t>
    </rPh>
    <rPh sb="11" eb="13">
      <t>シャクチ</t>
    </rPh>
    <rPh sb="15" eb="17">
      <t>バアイ</t>
    </rPh>
    <rPh sb="19" eb="21">
      <t>チョウキ</t>
    </rPh>
    <rPh sb="21" eb="23">
      <t>シヨウ</t>
    </rPh>
    <rPh sb="24" eb="26">
      <t>カノウ</t>
    </rPh>
    <rPh sb="29" eb="32">
      <t>ショウメイショ</t>
    </rPh>
    <rPh sb="32" eb="33">
      <t>マタ</t>
    </rPh>
    <rPh sb="35" eb="37">
      <t>トチ</t>
    </rPh>
    <rPh sb="38" eb="40">
      <t>コウニュウ</t>
    </rPh>
    <rPh sb="40" eb="43">
      <t>ケイカクナド</t>
    </rPh>
    <rPh sb="44" eb="46">
      <t>テンプ</t>
    </rPh>
    <phoneticPr fontId="2"/>
  </si>
  <si>
    <t>整備計画場所</t>
    <rPh sb="0" eb="2">
      <t>セイビ</t>
    </rPh>
    <rPh sb="2" eb="4">
      <t>ケイカク</t>
    </rPh>
    <rPh sb="4" eb="6">
      <t>バショ</t>
    </rPh>
    <phoneticPr fontId="2"/>
  </si>
  <si>
    <t>ナースステーション</t>
  </si>
  <si>
    <t>ナースコール</t>
    <phoneticPr fontId="2"/>
  </si>
  <si>
    <t>２　病棟の現状等</t>
    <rPh sb="2" eb="4">
      <t>ビョウトウ</t>
    </rPh>
    <rPh sb="5" eb="7">
      <t>ゲンジョウ</t>
    </rPh>
    <rPh sb="7" eb="8">
      <t>トウ</t>
    </rPh>
    <phoneticPr fontId="2"/>
  </si>
  <si>
    <t>（１）整備区分について、該当するものに○を付すこと。</t>
    <rPh sb="3" eb="5">
      <t>セイビ</t>
    </rPh>
    <rPh sb="5" eb="7">
      <t>クブン</t>
    </rPh>
    <rPh sb="12" eb="14">
      <t>ガイトウ</t>
    </rPh>
    <rPh sb="21" eb="22">
      <t>フ</t>
    </rPh>
    <phoneticPr fontId="2"/>
  </si>
  <si>
    <t>　ａ　病棟の新設整備（新病棟（看護単位）の設置に伴う整備）</t>
    <rPh sb="3" eb="5">
      <t>ビョウトウ</t>
    </rPh>
    <rPh sb="6" eb="8">
      <t>シンセツ</t>
    </rPh>
    <rPh sb="8" eb="10">
      <t>セイビ</t>
    </rPh>
    <rPh sb="11" eb="14">
      <t>シンビョウトウ</t>
    </rPh>
    <rPh sb="15" eb="17">
      <t>カンゴ</t>
    </rPh>
    <rPh sb="17" eb="19">
      <t>タンイ</t>
    </rPh>
    <rPh sb="21" eb="23">
      <t>セッチ</t>
    </rPh>
    <rPh sb="24" eb="25">
      <t>トモナ</t>
    </rPh>
    <rPh sb="26" eb="28">
      <t>セイビ</t>
    </rPh>
    <phoneticPr fontId="2"/>
  </si>
  <si>
    <t>　ｂ　既存病棟の改築</t>
    <rPh sb="3" eb="5">
      <t>キゾン</t>
    </rPh>
    <rPh sb="5" eb="7">
      <t>ビョウトウ</t>
    </rPh>
    <rPh sb="8" eb="10">
      <t>カイチク</t>
    </rPh>
    <phoneticPr fontId="2"/>
  </si>
  <si>
    <t>　ｃ　既存病棟の増築、増改築</t>
    <rPh sb="3" eb="5">
      <t>キゾン</t>
    </rPh>
    <rPh sb="5" eb="7">
      <t>ビョウトウ</t>
    </rPh>
    <rPh sb="8" eb="10">
      <t>ゾウチク</t>
    </rPh>
    <rPh sb="11" eb="12">
      <t>ゾウ</t>
    </rPh>
    <rPh sb="12" eb="14">
      <t>カイチク</t>
    </rPh>
    <phoneticPr fontId="2"/>
  </si>
  <si>
    <t>（２）病棟の現状及び整備計画（（１）で「ａ」と回答した場合は「整備後」欄のみ記入すること。）</t>
    <rPh sb="3" eb="5">
      <t>ビョウトウ</t>
    </rPh>
    <rPh sb="6" eb="8">
      <t>ゲンジョウ</t>
    </rPh>
    <rPh sb="8" eb="9">
      <t>オヨ</t>
    </rPh>
    <rPh sb="10" eb="12">
      <t>セイビ</t>
    </rPh>
    <rPh sb="12" eb="14">
      <t>ケイカク</t>
    </rPh>
    <rPh sb="23" eb="25">
      <t>カイトウ</t>
    </rPh>
    <rPh sb="27" eb="29">
      <t>バアイ</t>
    </rPh>
    <rPh sb="31" eb="33">
      <t>セイビ</t>
    </rPh>
    <rPh sb="33" eb="34">
      <t>ゴ</t>
    </rPh>
    <rPh sb="35" eb="36">
      <t>ラン</t>
    </rPh>
    <rPh sb="38" eb="40">
      <t>キニュウ</t>
    </rPh>
    <phoneticPr fontId="2"/>
  </si>
  <si>
    <t>病棟名称</t>
    <rPh sb="0" eb="2">
      <t>ビョウトウ</t>
    </rPh>
    <rPh sb="2" eb="4">
      <t>メイショウ</t>
    </rPh>
    <phoneticPr fontId="2"/>
  </si>
  <si>
    <t>合　計</t>
    <rPh sb="0" eb="1">
      <t>ア</t>
    </rPh>
    <rPh sb="2" eb="3">
      <t>ケイ</t>
    </rPh>
    <phoneticPr fontId="2"/>
  </si>
  <si>
    <t>診療科名</t>
    <rPh sb="0" eb="2">
      <t>シンリョウ</t>
    </rPh>
    <rPh sb="2" eb="4">
      <t>カメイ</t>
    </rPh>
    <phoneticPr fontId="2"/>
  </si>
  <si>
    <t>病床数（ａ）</t>
    <rPh sb="0" eb="3">
      <t>ビョウショウスウ</t>
    </rPh>
    <phoneticPr fontId="2"/>
  </si>
  <si>
    <t>合計（ｂ）</t>
    <rPh sb="0" eb="2">
      <t>ゴウケイ</t>
    </rPh>
    <phoneticPr fontId="2"/>
  </si>
  <si>
    <t>1床当たり面積（ｂ/ａ）</t>
    <rPh sb="1" eb="2">
      <t>ショウ</t>
    </rPh>
    <rPh sb="2" eb="3">
      <t>ア</t>
    </rPh>
    <rPh sb="5" eb="7">
      <t>メンセキ</t>
    </rPh>
    <phoneticPr fontId="2"/>
  </si>
  <si>
    <t>今回申請の補助対象に係る病棟についてのみ記載すること。</t>
    <rPh sb="0" eb="2">
      <t>コンカイ</t>
    </rPh>
    <rPh sb="2" eb="4">
      <t>シンセイ</t>
    </rPh>
    <rPh sb="5" eb="7">
      <t>ホジョ</t>
    </rPh>
    <rPh sb="7" eb="9">
      <t>タイショウ</t>
    </rPh>
    <rPh sb="10" eb="11">
      <t>カカ</t>
    </rPh>
    <rPh sb="12" eb="14">
      <t>ビョウトウ</t>
    </rPh>
    <rPh sb="20" eb="22">
      <t>キサイ</t>
    </rPh>
    <phoneticPr fontId="2"/>
  </si>
  <si>
    <t>（３）離職防止に対する取組み内容</t>
    <rPh sb="3" eb="5">
      <t>リショク</t>
    </rPh>
    <rPh sb="5" eb="7">
      <t>ボウシ</t>
    </rPh>
    <rPh sb="8" eb="9">
      <t>タイ</t>
    </rPh>
    <rPh sb="11" eb="13">
      <t>トリクミ</t>
    </rPh>
    <rPh sb="14" eb="16">
      <t>ナイヨウ</t>
    </rPh>
    <phoneticPr fontId="2"/>
  </si>
  <si>
    <t>　　（現在行っている業務改善等、離職防止に対する取組み方を具体的に記入のこと）</t>
    <rPh sb="3" eb="5">
      <t>ゲンザイ</t>
    </rPh>
    <rPh sb="5" eb="6">
      <t>オコナ</t>
    </rPh>
    <rPh sb="10" eb="12">
      <t>ギョウム</t>
    </rPh>
    <rPh sb="12" eb="14">
      <t>カイゼン</t>
    </rPh>
    <rPh sb="14" eb="15">
      <t>トウ</t>
    </rPh>
    <rPh sb="16" eb="18">
      <t>リショク</t>
    </rPh>
    <rPh sb="18" eb="20">
      <t>ボウシ</t>
    </rPh>
    <rPh sb="21" eb="22">
      <t>タイ</t>
    </rPh>
    <rPh sb="24" eb="26">
      <t>トリクミ</t>
    </rPh>
    <rPh sb="27" eb="28">
      <t>カタ</t>
    </rPh>
    <rPh sb="29" eb="32">
      <t>グタイテキ</t>
    </rPh>
    <rPh sb="33" eb="35">
      <t>キニュウ</t>
    </rPh>
    <phoneticPr fontId="2"/>
  </si>
  <si>
    <t>３　整備事業の必要性</t>
    <rPh sb="2" eb="4">
      <t>セイビ</t>
    </rPh>
    <rPh sb="4" eb="6">
      <t>ジギョウ</t>
    </rPh>
    <rPh sb="7" eb="10">
      <t>ヒツヨウセイ</t>
    </rPh>
    <phoneticPr fontId="2"/>
  </si>
  <si>
    <t>建物の用途別面積</t>
    <rPh sb="0" eb="2">
      <t>タテモノ</t>
    </rPh>
    <rPh sb="3" eb="6">
      <t>ヨウトベツ</t>
    </rPh>
    <rPh sb="6" eb="8">
      <t>メンセキ</t>
    </rPh>
    <phoneticPr fontId="2"/>
  </si>
  <si>
    <t>（注）　（１）「室名」欄は、使用目的の名称を記入すること。</t>
    <rPh sb="1" eb="2">
      <t>チュウ</t>
    </rPh>
    <rPh sb="8" eb="9">
      <t>シツ</t>
    </rPh>
    <rPh sb="9" eb="10">
      <t>メイ</t>
    </rPh>
    <rPh sb="11" eb="12">
      <t>ラン</t>
    </rPh>
    <rPh sb="14" eb="16">
      <t>シヨウ</t>
    </rPh>
    <rPh sb="16" eb="18">
      <t>モクテキ</t>
    </rPh>
    <rPh sb="19" eb="21">
      <t>メイショウ</t>
    </rPh>
    <rPh sb="22" eb="24">
      <t>キニュウ</t>
    </rPh>
    <phoneticPr fontId="2"/>
  </si>
  <si>
    <t>実　績　報　告　書</t>
    <rPh sb="0" eb="1">
      <t>ジツ</t>
    </rPh>
    <rPh sb="2" eb="3">
      <t>イサオ</t>
    </rPh>
    <rPh sb="4" eb="5">
      <t>ホウ</t>
    </rPh>
    <rPh sb="6" eb="7">
      <t>コク</t>
    </rPh>
    <rPh sb="8" eb="9">
      <t>ショ</t>
    </rPh>
    <phoneticPr fontId="2"/>
  </si>
  <si>
    <t>実施年度</t>
    <rPh sb="0" eb="2">
      <t>ジッシ</t>
    </rPh>
    <rPh sb="2" eb="4">
      <t>ネンド</t>
    </rPh>
    <phoneticPr fontId="2"/>
  </si>
  <si>
    <t>１．整備事業実績等の概要</t>
    <rPh sb="2" eb="4">
      <t>セイビ</t>
    </rPh>
    <rPh sb="4" eb="6">
      <t>ジギョウ</t>
    </rPh>
    <rPh sb="6" eb="8">
      <t>ジッセキ</t>
    </rPh>
    <rPh sb="8" eb="9">
      <t>トウ</t>
    </rPh>
    <rPh sb="10" eb="12">
      <t>ガイヨウ</t>
    </rPh>
    <phoneticPr fontId="2"/>
  </si>
  <si>
    <t>様式４－１－⑥</t>
    <rPh sb="0" eb="2">
      <t>ヨウシキ</t>
    </rPh>
    <phoneticPr fontId="2"/>
  </si>
  <si>
    <t>様式４－３</t>
    <rPh sb="0" eb="2">
      <t>ヨウシキ</t>
    </rPh>
    <phoneticPr fontId="2"/>
  </si>
  <si>
    <t>入力シート</t>
  </si>
  <si>
    <t>①申請事業を選択してください。</t>
    <rPh sb="1" eb="3">
      <t>シンセイ</t>
    </rPh>
    <rPh sb="3" eb="5">
      <t>ジギョウ</t>
    </rPh>
    <rPh sb="6" eb="8">
      <t>センタク</t>
    </rPh>
    <phoneticPr fontId="2"/>
  </si>
  <si>
    <t>申請事業名</t>
    <rPh sb="0" eb="2">
      <t>シンセイ</t>
    </rPh>
    <rPh sb="2" eb="4">
      <t>ジギョウ</t>
    </rPh>
    <rPh sb="4" eb="5">
      <t>メイ</t>
    </rPh>
    <phoneticPr fontId="2"/>
  </si>
  <si>
    <t>②基本情報を入力してください。</t>
    <phoneticPr fontId="2"/>
  </si>
  <si>
    <t>建築種別</t>
  </si>
  <si>
    <t>自己所有地</t>
    <rPh sb="0" eb="2">
      <t>ジコ</t>
    </rPh>
    <rPh sb="2" eb="4">
      <t>ショユウ</t>
    </rPh>
    <rPh sb="4" eb="5">
      <t>チ</t>
    </rPh>
    <phoneticPr fontId="2"/>
  </si>
  <si>
    <t>敷地の状況</t>
  </si>
  <si>
    <t>建物の構造</t>
  </si>
  <si>
    <t>施設名</t>
  </si>
  <si>
    <t>施設住所</t>
  </si>
  <si>
    <t>事業の着手年月日（予定）</t>
    <rPh sb="9" eb="11">
      <t>ヨテイ</t>
    </rPh>
    <phoneticPr fontId="2"/>
  </si>
  <si>
    <t>事業の完了年月日（予定）</t>
    <phoneticPr fontId="2"/>
  </si>
  <si>
    <t>事業の着手年月日（実績）</t>
    <rPh sb="9" eb="11">
      <t>ジッセキ</t>
    </rPh>
    <phoneticPr fontId="2"/>
  </si>
  <si>
    <t>事業の完了年月日（実績）</t>
    <phoneticPr fontId="2"/>
  </si>
  <si>
    <t>交付決定番号</t>
    <rPh sb="0" eb="2">
      <t>コウフ</t>
    </rPh>
    <rPh sb="2" eb="4">
      <t>ケッテイ</t>
    </rPh>
    <rPh sb="4" eb="6">
      <t>バンゴウ</t>
    </rPh>
    <phoneticPr fontId="2"/>
  </si>
  <si>
    <t>交付決定日</t>
    <rPh sb="0" eb="2">
      <t>コウフ</t>
    </rPh>
    <rPh sb="2" eb="5">
      <t>ケッテイビ</t>
    </rPh>
    <phoneticPr fontId="2"/>
  </si>
  <si>
    <t>交付決定額</t>
    <rPh sb="0" eb="2">
      <t>コウフ</t>
    </rPh>
    <rPh sb="2" eb="4">
      <t>ケッテイ</t>
    </rPh>
    <rPh sb="4" eb="5">
      <t>ガク</t>
    </rPh>
    <phoneticPr fontId="2"/>
  </si>
  <si>
    <t>看護師勤務環境改善施設整備事業</t>
    <rPh sb="0" eb="3">
      <t>カンゴシ</t>
    </rPh>
    <rPh sb="3" eb="5">
      <t>キンム</t>
    </rPh>
    <rPh sb="5" eb="7">
      <t>カンキョウ</t>
    </rPh>
    <rPh sb="7" eb="9">
      <t>カイゼン</t>
    </rPh>
    <rPh sb="9" eb="11">
      <t>シセツ</t>
    </rPh>
    <rPh sb="11" eb="13">
      <t>セイビ</t>
    </rPh>
    <rPh sb="13" eb="15">
      <t>ジギョウ</t>
    </rPh>
    <phoneticPr fontId="2"/>
  </si>
  <si>
    <t>③補助金振込先を入力してください。</t>
    <phoneticPr fontId="2"/>
  </si>
  <si>
    <t>金融機関名</t>
  </si>
  <si>
    <t>預金種別</t>
  </si>
  <si>
    <t>口座番号</t>
  </si>
  <si>
    <t>（ﾌﾘｶﾞﾅ）</t>
  </si>
  <si>
    <t>名義人</t>
  </si>
  <si>
    <t>（注）預金通帳等を確認しながら正確に記載してください。振込先口座等を県において確認後、</t>
  </si>
  <si>
    <t>　　　県への債権者登録の新規・変更登録手続きが必要な場合は、おって連絡いたします。</t>
  </si>
  <si>
    <t xml:space="preserve"> </t>
  </si>
  <si>
    <t>様式第8号（第11条関係）</t>
    <phoneticPr fontId="2"/>
  </si>
  <si>
    <t>補　助　事　業　実　績　報　告　書</t>
  </si>
  <si>
    <t>兵庫県知事 　様</t>
    <phoneticPr fontId="2"/>
  </si>
  <si>
    <t>住所</t>
  </si>
  <si>
    <t>団体名</t>
  </si>
  <si>
    <t>代表者名</t>
  </si>
  <si>
    <t>電話</t>
    <rPh sb="0" eb="2">
      <t>デンワ</t>
    </rPh>
    <phoneticPr fontId="2"/>
  </si>
  <si>
    <t>付け</t>
    <rPh sb="0" eb="1">
      <t>ヅ</t>
    </rPh>
    <phoneticPr fontId="2"/>
  </si>
  <si>
    <t>で交付決定のあった</t>
    <phoneticPr fontId="2"/>
  </si>
  <si>
    <t>を下記のとおり実施したので、補助金交付要綱第11条の規定によりその実績を報告します。</t>
    <rPh sb="1" eb="3">
      <t>カキ</t>
    </rPh>
    <phoneticPr fontId="2"/>
  </si>
  <si>
    <t>記</t>
  </si>
  <si>
    <t>　１　　事業の内容及び経費区分（別記）</t>
  </si>
  <si>
    <t>１　　事業の内容及び経費区分（別記）</t>
    <phoneticPr fontId="2"/>
  </si>
  <si>
    <t>　２　　事業の着手年月日</t>
  </si>
  <si>
    <t>２　　事業の着手年月日</t>
    <phoneticPr fontId="2"/>
  </si>
  <si>
    <t>　</t>
  </si>
  <si>
    <t>　　　　事業の完了年月日</t>
  </si>
  <si>
    <t>　３　　添付書類</t>
  </si>
  <si>
    <t>３　　添付書類</t>
    <phoneticPr fontId="2"/>
  </si>
  <si>
    <t>収支決算書（別記）</t>
    <rPh sb="0" eb="2">
      <t>シュウシ</t>
    </rPh>
    <rPh sb="2" eb="5">
      <t>ケッサンショ</t>
    </rPh>
    <rPh sb="6" eb="8">
      <t>ベッキ</t>
    </rPh>
    <phoneticPr fontId="2"/>
  </si>
  <si>
    <t>経費所要額精算書（様式３）</t>
  </si>
  <si>
    <t>施設整備事業実績報告書（様式４－１）</t>
  </si>
  <si>
    <t>別　記</t>
  </si>
  <si>
    <t/>
  </si>
  <si>
    <t>収　支　決　算　書</t>
  </si>
  <si>
    <t>１　収入の部</t>
  </si>
  <si>
    <t>科　　目</t>
  </si>
  <si>
    <t>決　算　額</t>
  </si>
  <si>
    <t>摘　　　　要</t>
  </si>
  <si>
    <t>補助金収入</t>
  </si>
  <si>
    <t>円</t>
  </si>
  <si>
    <t>寄付金その他収入</t>
  </si>
  <si>
    <t>事業者負担額</t>
  </si>
  <si>
    <t>計</t>
  </si>
  <si>
    <t>２　支出の部</t>
  </si>
  <si>
    <t>補助対象経費</t>
  </si>
  <si>
    <t>補助対象外経費</t>
  </si>
  <si>
    <t>　　（注）収支の計は、それぞれ一致する。</t>
  </si>
  <si>
    <t>整備事業費内訳書［実績］（様式４－３）</t>
    <phoneticPr fontId="2"/>
  </si>
  <si>
    <t>建物の用途別面積（様式４－２）</t>
    <rPh sb="0" eb="2">
      <t>タテモノ</t>
    </rPh>
    <rPh sb="3" eb="6">
      <t>ヨウトベツ</t>
    </rPh>
    <rPh sb="6" eb="8">
      <t>メンセキ</t>
    </rPh>
    <phoneticPr fontId="2"/>
  </si>
  <si>
    <t>実績</t>
    <rPh sb="0" eb="2">
      <t>ジッセキ</t>
    </rPh>
    <phoneticPr fontId="2"/>
  </si>
  <si>
    <t>基準</t>
    <rPh sb="0" eb="2">
      <t>キジュン</t>
    </rPh>
    <phoneticPr fontId="2"/>
  </si>
  <si>
    <t>基準額</t>
    <rPh sb="0" eb="3">
      <t>キジュンガク</t>
    </rPh>
    <phoneticPr fontId="2"/>
  </si>
  <si>
    <t>面積（㎡）</t>
    <rPh sb="0" eb="2">
      <t>メンセキ</t>
    </rPh>
    <phoneticPr fontId="2"/>
  </si>
  <si>
    <t>単価（円）</t>
    <rPh sb="0" eb="2">
      <t>タンカ</t>
    </rPh>
    <rPh sb="3" eb="4">
      <t>エン</t>
    </rPh>
    <phoneticPr fontId="2"/>
  </si>
  <si>
    <t>（記入上の注意）</t>
  </si>
  <si>
    <t>（１）「交付対象事業分」とは当該事業の補助金の交付の対象とする部分（財産処分の制限がかかる部
　　分）を指し、「交付対象事業外分」とは当該事業の補助金の交付の対象としない部分（財産処分の制
　　限がかからない部分）を指す。</t>
  </si>
  <si>
    <t xml:space="preserve">      また、当該事業に係る見積書等及び補助対象事業分の金額の算出方法が分かる書類（進捗率の内
　　訳）を必ず添付すること。</t>
  </si>
  <si>
    <t xml:space="preserve">      なお、この場合、年度間の金額の按分は支払額ではなく進捗率により行うこと。</t>
  </si>
  <si>
    <t>（２）「交付対象外経費」とは交付対象事業分のうち、交付要綱に定める（交付の対象外費用）に該当す
　　る経費及び交付要綱に定める（交付額の算定方法）において対象経費とされていない経費を指し、
　　「交付対象経費」とは交付対象事業分のうち、交付要綱に定める（交付額の算定方法）において対
　　象経費とされている経費を指す。</t>
  </si>
  <si>
    <t>（３）事業の種別により改築、増築、改修等に区分すること。</t>
  </si>
  <si>
    <t xml:space="preserve">     なお、事業の種別は次による。</t>
  </si>
  <si>
    <t xml:space="preserve">     ・改　　築：従前の建物を取りこわして、これと位置・構造・規模がほぼ同程度のものを建築する
　　　　　　　   場合</t>
  </si>
  <si>
    <t xml:space="preserve">     ・増　　築：敷地内の既存の建物を建て増しする場合で、敷地内に別に建物を新築する場合を含む</t>
  </si>
  <si>
    <t xml:space="preserve">     ・改　　修：建物の主要構造部分を取りこわさない模様替及び内部改修</t>
  </si>
  <si>
    <t>（４）複数年度にわたり継続して事業を行う場合は、各年度の員数（面積）は同一とする。</t>
  </si>
  <si>
    <t>（５）全体の事業が３か年以上にわたる計画の場合には、「年度別内訳」欄を適宜増やして作成すること。
　　　なお、単年度事業の場合には、「総事業」欄のみに記入すること。</t>
  </si>
  <si>
    <t xml:space="preserve"> </t>
    <phoneticPr fontId="2"/>
  </si>
  <si>
    <t>様式第１号（第３条関係）</t>
    <rPh sb="0" eb="2">
      <t>ヨウシキ</t>
    </rPh>
    <rPh sb="2" eb="3">
      <t>ダイ</t>
    </rPh>
    <rPh sb="4" eb="5">
      <t>ゴウ</t>
    </rPh>
    <rPh sb="6" eb="7">
      <t>ダイ</t>
    </rPh>
    <rPh sb="8" eb="9">
      <t>ジョウ</t>
    </rPh>
    <rPh sb="9" eb="11">
      <t>カンケイ</t>
    </rPh>
    <phoneticPr fontId="2"/>
  </si>
  <si>
    <t>　 補　助　金　交　付　申　請　書</t>
    <rPh sb="2" eb="7">
      <t>ホジョキン</t>
    </rPh>
    <rPh sb="8" eb="11">
      <t>コウフ</t>
    </rPh>
    <rPh sb="12" eb="17">
      <t>シンセイショ</t>
    </rPh>
    <phoneticPr fontId="2"/>
  </si>
  <si>
    <t>兵庫県知事　　様</t>
    <rPh sb="0" eb="2">
      <t>ヒョウゴ</t>
    </rPh>
    <rPh sb="2" eb="5">
      <t>ケンチジ</t>
    </rPh>
    <rPh sb="7" eb="8">
      <t>サマ</t>
    </rPh>
    <phoneticPr fontId="2"/>
  </si>
  <si>
    <t>住所</t>
    <rPh sb="0" eb="2">
      <t>ジュウショ</t>
    </rPh>
    <phoneticPr fontId="2"/>
  </si>
  <si>
    <t>団体名</t>
    <rPh sb="0" eb="2">
      <t>ダンタイ</t>
    </rPh>
    <rPh sb="2" eb="3">
      <t>メイ</t>
    </rPh>
    <phoneticPr fontId="2"/>
  </si>
  <si>
    <t>代表者名</t>
    <phoneticPr fontId="2"/>
  </si>
  <si>
    <t>E-mail</t>
    <phoneticPr fontId="2"/>
  </si>
  <si>
    <t>を下記のとおり実施したいので、</t>
    <phoneticPr fontId="2"/>
  </si>
  <si>
    <t>補助金</t>
    <phoneticPr fontId="2"/>
  </si>
  <si>
    <t>円を交付願いたく補助金交付要綱第３条の規定により、</t>
    <phoneticPr fontId="2"/>
  </si>
  <si>
    <t>関係書類を添えて申請します。</t>
    <phoneticPr fontId="2"/>
  </si>
  <si>
    <t>記</t>
    <rPh sb="0" eb="1">
      <t>キ</t>
    </rPh>
    <phoneticPr fontId="2"/>
  </si>
  <si>
    <t>　１．　事業の内容及び経費区分（別記）</t>
    <rPh sb="4" eb="6">
      <t>ジギョウ</t>
    </rPh>
    <rPh sb="7" eb="9">
      <t>ナイヨウ</t>
    </rPh>
    <rPh sb="9" eb="10">
      <t>オヨ</t>
    </rPh>
    <rPh sb="11" eb="13">
      <t>ケイヒ</t>
    </rPh>
    <rPh sb="13" eb="15">
      <t>クブン</t>
    </rPh>
    <rPh sb="16" eb="18">
      <t>ベッキ</t>
    </rPh>
    <phoneticPr fontId="2"/>
  </si>
  <si>
    <t>　２．　事業の着手予定年月日</t>
    <rPh sb="4" eb="6">
      <t>ジギョウ</t>
    </rPh>
    <rPh sb="7" eb="9">
      <t>チャクシュ</t>
    </rPh>
    <rPh sb="9" eb="11">
      <t>ヨテイ</t>
    </rPh>
    <rPh sb="11" eb="13">
      <t>ネンガッピ</t>
    </rPh>
    <rPh sb="13" eb="14">
      <t>ニチ</t>
    </rPh>
    <phoneticPr fontId="2"/>
  </si>
  <si>
    <t>　</t>
    <phoneticPr fontId="2"/>
  </si>
  <si>
    <t>　　　　事業の完了予定年月日</t>
    <rPh sb="4" eb="6">
      <t>ジギョウ</t>
    </rPh>
    <rPh sb="7" eb="9">
      <t>カンリョウ</t>
    </rPh>
    <rPh sb="9" eb="11">
      <t>ヨテイ</t>
    </rPh>
    <rPh sb="11" eb="14">
      <t>ネンガッピ</t>
    </rPh>
    <phoneticPr fontId="2"/>
  </si>
  <si>
    <t>　３．　添付書類</t>
    <rPh sb="4" eb="6">
      <t>テンプ</t>
    </rPh>
    <rPh sb="6" eb="8">
      <t>ショルイ</t>
    </rPh>
    <phoneticPr fontId="2"/>
  </si>
  <si>
    <t>収支予算書（別記）</t>
    <rPh sb="0" eb="2">
      <t>シュウシ</t>
    </rPh>
    <rPh sb="2" eb="5">
      <t>ヨサンショ</t>
    </rPh>
    <rPh sb="6" eb="8">
      <t>ベッキ</t>
    </rPh>
    <phoneticPr fontId="2"/>
  </si>
  <si>
    <t>経費所要額調（様式１）</t>
    <rPh sb="0" eb="2">
      <t>ケイヒ</t>
    </rPh>
    <rPh sb="2" eb="4">
      <t>ショヨウ</t>
    </rPh>
    <rPh sb="4" eb="5">
      <t>ガク</t>
    </rPh>
    <rPh sb="5" eb="6">
      <t>チョウ</t>
    </rPh>
    <rPh sb="7" eb="9">
      <t>ヨウシキ</t>
    </rPh>
    <phoneticPr fontId="2"/>
  </si>
  <si>
    <t>整備事業費内訳書（様式２－２、２－３）</t>
    <rPh sb="0" eb="2">
      <t>セイビ</t>
    </rPh>
    <rPh sb="2" eb="4">
      <t>ジギョウ</t>
    </rPh>
    <rPh sb="4" eb="5">
      <t>ヒ</t>
    </rPh>
    <rPh sb="5" eb="7">
      <t>ウチワケ</t>
    </rPh>
    <rPh sb="7" eb="8">
      <t>ショ</t>
    </rPh>
    <rPh sb="9" eb="11">
      <t>ヨウシキ</t>
    </rPh>
    <phoneticPr fontId="2"/>
  </si>
  <si>
    <t>別　記</t>
    <rPh sb="0" eb="1">
      <t>ベツ</t>
    </rPh>
    <rPh sb="2" eb="3">
      <t>キ</t>
    </rPh>
    <phoneticPr fontId="2"/>
  </si>
  <si>
    <t>収　支　予　算　書</t>
    <rPh sb="0" eb="1">
      <t>オサム</t>
    </rPh>
    <rPh sb="2" eb="3">
      <t>ササ</t>
    </rPh>
    <rPh sb="4" eb="5">
      <t>ヨ</t>
    </rPh>
    <rPh sb="6" eb="7">
      <t>ザン</t>
    </rPh>
    <rPh sb="8" eb="9">
      <t>ショ</t>
    </rPh>
    <phoneticPr fontId="2"/>
  </si>
  <si>
    <t>１　収入の部</t>
    <rPh sb="2" eb="4">
      <t>シュウニュウ</t>
    </rPh>
    <rPh sb="5" eb="6">
      <t>ブ</t>
    </rPh>
    <phoneticPr fontId="2"/>
  </si>
  <si>
    <t>科　　目</t>
    <rPh sb="0" eb="1">
      <t>カ</t>
    </rPh>
    <rPh sb="3" eb="4">
      <t>メ</t>
    </rPh>
    <phoneticPr fontId="2"/>
  </si>
  <si>
    <t>予　算　額</t>
    <rPh sb="0" eb="1">
      <t>ヨ</t>
    </rPh>
    <rPh sb="2" eb="3">
      <t>ザン</t>
    </rPh>
    <rPh sb="4" eb="5">
      <t>ガク</t>
    </rPh>
    <phoneticPr fontId="2"/>
  </si>
  <si>
    <t>摘　　　　要</t>
    <rPh sb="0" eb="1">
      <t>テキ</t>
    </rPh>
    <rPh sb="5" eb="6">
      <t>ヨウ</t>
    </rPh>
    <phoneticPr fontId="2"/>
  </si>
  <si>
    <t>補助金収入</t>
    <rPh sb="0" eb="3">
      <t>ホジョキン</t>
    </rPh>
    <rPh sb="3" eb="5">
      <t>シュウニュウ</t>
    </rPh>
    <phoneticPr fontId="2"/>
  </si>
  <si>
    <t>円</t>
    <rPh sb="0" eb="1">
      <t>エン</t>
    </rPh>
    <phoneticPr fontId="2"/>
  </si>
  <si>
    <t>寄付金その他収入</t>
    <rPh sb="0" eb="3">
      <t>キフキン</t>
    </rPh>
    <rPh sb="5" eb="6">
      <t>タ</t>
    </rPh>
    <rPh sb="6" eb="8">
      <t>シュウニュウ</t>
    </rPh>
    <phoneticPr fontId="2"/>
  </si>
  <si>
    <t>負担金</t>
    <rPh sb="0" eb="3">
      <t>フタンキン</t>
    </rPh>
    <phoneticPr fontId="2"/>
  </si>
  <si>
    <t>２　支出の部</t>
    <rPh sb="2" eb="4">
      <t>シシュツ</t>
    </rPh>
    <rPh sb="5" eb="6">
      <t>ブ</t>
    </rPh>
    <phoneticPr fontId="2"/>
  </si>
  <si>
    <t>補助対象経費</t>
    <rPh sb="0" eb="2">
      <t>ホジョ</t>
    </rPh>
    <rPh sb="2" eb="4">
      <t>タイショウ</t>
    </rPh>
    <rPh sb="4" eb="6">
      <t>ケイヒ</t>
    </rPh>
    <phoneticPr fontId="2"/>
  </si>
  <si>
    <t>補助対象外経費</t>
    <rPh sb="0" eb="2">
      <t>ホジョ</t>
    </rPh>
    <rPh sb="2" eb="5">
      <t>タイショウガイ</t>
    </rPh>
    <rPh sb="5" eb="7">
      <t>ケイヒ</t>
    </rPh>
    <phoneticPr fontId="2"/>
  </si>
  <si>
    <t>　　（注）収支の計は、それぞれ一致する。</t>
    <phoneticPr fontId="2"/>
  </si>
  <si>
    <t>様式１</t>
    <rPh sb="0" eb="2">
      <t>ヨウシキ</t>
    </rPh>
    <phoneticPr fontId="2"/>
  </si>
  <si>
    <t>経　　費　　所　　要　　額　　調</t>
    <phoneticPr fontId="2"/>
  </si>
  <si>
    <t xml:space="preserve">         (A)</t>
  </si>
  <si>
    <t>　       (B)</t>
  </si>
  <si>
    <t xml:space="preserve">         (C)</t>
  </si>
  <si>
    <t xml:space="preserve">         (D)</t>
  </si>
  <si>
    <t xml:space="preserve">         (E)</t>
  </si>
  <si>
    <t xml:space="preserve">         (F)</t>
  </si>
  <si>
    <t xml:space="preserve">         (G)</t>
  </si>
  <si>
    <t>区　　　　分</t>
    <phoneticPr fontId="2"/>
  </si>
  <si>
    <t>寄付金その他</t>
    <rPh sb="1" eb="2">
      <t>フ</t>
    </rPh>
    <phoneticPr fontId="2"/>
  </si>
  <si>
    <t>基 準 額</t>
  </si>
  <si>
    <t>選 定 額</t>
  </si>
  <si>
    <t>備　　　考</t>
  </si>
  <si>
    <t>の収入額</t>
  </si>
  <si>
    <t>　 (A)－(B)</t>
  </si>
  <si>
    <t>支出予定額</t>
  </si>
  <si>
    <t>所 要 額</t>
  </si>
  <si>
    <t xml:space="preserve">  　　　　円</t>
  </si>
  <si>
    <t>様式２－１－⑥</t>
    <rPh sb="0" eb="2">
      <t>ヨウシキ</t>
    </rPh>
    <phoneticPr fontId="2"/>
  </si>
  <si>
    <t>事 業 計 画 書</t>
    <rPh sb="0" eb="1">
      <t>コト</t>
    </rPh>
    <rPh sb="2" eb="3">
      <t>ギョウ</t>
    </rPh>
    <rPh sb="4" eb="5">
      <t>ケイ</t>
    </rPh>
    <rPh sb="6" eb="7">
      <t>ガ</t>
    </rPh>
    <rPh sb="8" eb="9">
      <t>ショ</t>
    </rPh>
    <phoneticPr fontId="2"/>
  </si>
  <si>
    <t>計画年度</t>
    <rPh sb="0" eb="2">
      <t>ケイカク</t>
    </rPh>
    <rPh sb="2" eb="4">
      <t>ネンド</t>
    </rPh>
    <phoneticPr fontId="2"/>
  </si>
  <si>
    <t>病院名</t>
    <rPh sb="0" eb="2">
      <t>ジンメイ</t>
    </rPh>
    <rPh sb="2" eb="3">
      <t>カイビョウイン</t>
    </rPh>
    <phoneticPr fontId="2"/>
  </si>
  <si>
    <t>１．整備事業計画等の概要</t>
    <rPh sb="2" eb="4">
      <t>セイビ</t>
    </rPh>
    <rPh sb="4" eb="6">
      <t>ジギョウ</t>
    </rPh>
    <rPh sb="6" eb="8">
      <t>ケイカク</t>
    </rPh>
    <rPh sb="8" eb="9">
      <t>トウ</t>
    </rPh>
    <rPh sb="10" eb="12">
      <t>ガイヨウ</t>
    </rPh>
    <phoneticPr fontId="2"/>
  </si>
  <si>
    <t>3　整備事業の必要性</t>
    <rPh sb="2" eb="4">
      <t>セイビ</t>
    </rPh>
    <rPh sb="4" eb="6">
      <t>ジギョウ</t>
    </rPh>
    <rPh sb="7" eb="10">
      <t>ヒツヨウセイ</t>
    </rPh>
    <phoneticPr fontId="2"/>
  </si>
  <si>
    <t>様式２－２</t>
    <rPh sb="0" eb="2">
      <t>ヨウシキ</t>
    </rPh>
    <phoneticPr fontId="2"/>
  </si>
  <si>
    <t>整備計画</t>
    <rPh sb="0" eb="2">
      <t>セイビ</t>
    </rPh>
    <rPh sb="2" eb="4">
      <t>ケイカク</t>
    </rPh>
    <phoneticPr fontId="2"/>
  </si>
  <si>
    <t>　　　　（２）整備計画の「整理番号」欄は、別添の平面図の各室に番号又は符号を付して関連がわかるように整理すること。</t>
    <rPh sb="7" eb="9">
      <t>セイビ</t>
    </rPh>
    <rPh sb="9" eb="11">
      <t>ケイカク</t>
    </rPh>
    <rPh sb="13" eb="15">
      <t>セイリ</t>
    </rPh>
    <rPh sb="15" eb="17">
      <t>バンゴウ</t>
    </rPh>
    <rPh sb="18" eb="19">
      <t>ラン</t>
    </rPh>
    <rPh sb="21" eb="23">
      <t>ベッテン</t>
    </rPh>
    <rPh sb="24" eb="27">
      <t>ヘイメンズ</t>
    </rPh>
    <rPh sb="28" eb="30">
      <t>カクシツ</t>
    </rPh>
    <rPh sb="31" eb="33">
      <t>バンゴウ</t>
    </rPh>
    <rPh sb="33" eb="34">
      <t>マタ</t>
    </rPh>
    <rPh sb="35" eb="37">
      <t>フゴウ</t>
    </rPh>
    <rPh sb="38" eb="39">
      <t>フ</t>
    </rPh>
    <rPh sb="41" eb="43">
      <t>カンレン</t>
    </rPh>
    <rPh sb="50" eb="52">
      <t>セイリ</t>
    </rPh>
    <phoneticPr fontId="2"/>
  </si>
  <si>
    <t>様式２－３</t>
    <rPh sb="0" eb="2">
      <t>ヨウシキ</t>
    </rPh>
    <phoneticPr fontId="2"/>
  </si>
  <si>
    <t>整　備　事　業　費　内　訳　書　〔事業計画〕</t>
    <rPh sb="0" eb="1">
      <t>タダシ</t>
    </rPh>
    <rPh sb="2" eb="3">
      <t>ソナエ</t>
    </rPh>
    <rPh sb="4" eb="5">
      <t>コト</t>
    </rPh>
    <rPh sb="6" eb="7">
      <t>ギョウ</t>
    </rPh>
    <rPh sb="8" eb="9">
      <t>ヒ</t>
    </rPh>
    <rPh sb="10" eb="11">
      <t>ナイ</t>
    </rPh>
    <rPh sb="12" eb="13">
      <t>ヤク</t>
    </rPh>
    <rPh sb="14" eb="15">
      <t>ショ</t>
    </rPh>
    <rPh sb="17" eb="19">
      <t>ジギョウ</t>
    </rPh>
    <rPh sb="19" eb="21">
      <t>ケイカク</t>
    </rPh>
    <phoneticPr fontId="2"/>
  </si>
  <si>
    <t>法人代表者名</t>
    <rPh sb="0" eb="2">
      <t>ホウジン</t>
    </rPh>
    <rPh sb="2" eb="4">
      <t>ダイヒョウ</t>
    </rPh>
    <rPh sb="4" eb="5">
      <t>シャ</t>
    </rPh>
    <rPh sb="5" eb="6">
      <t>メイ</t>
    </rPh>
    <phoneticPr fontId="2"/>
  </si>
  <si>
    <t>施設代表者名</t>
    <rPh sb="0" eb="2">
      <t>シセツ</t>
    </rPh>
    <rPh sb="2" eb="5">
      <t>ダイヒョウシャ</t>
    </rPh>
    <rPh sb="5" eb="6">
      <t>メイ</t>
    </rPh>
    <phoneticPr fontId="2"/>
  </si>
  <si>
    <t>○○病院</t>
    <rPh sb="2" eb="4">
      <t>ビョウイン</t>
    </rPh>
    <phoneticPr fontId="2"/>
  </si>
  <si>
    <t>院長　○○</t>
    <rPh sb="0" eb="2">
      <t>インチョウ</t>
    </rPh>
    <phoneticPr fontId="2"/>
  </si>
  <si>
    <t>年度</t>
    <rPh sb="0" eb="2">
      <t>ネンド</t>
    </rPh>
    <phoneticPr fontId="2"/>
  </si>
  <si>
    <t>支店名</t>
    <rPh sb="0" eb="3">
      <t>シテンメイ</t>
    </rPh>
    <phoneticPr fontId="2"/>
  </si>
  <si>
    <t xml:space="preserve">         年度　　</t>
    <rPh sb="9" eb="11">
      <t>ネンド</t>
    </rPh>
    <phoneticPr fontId="2"/>
  </si>
  <si>
    <t>-</t>
    <phoneticPr fontId="2"/>
  </si>
  <si>
    <t>A病棟</t>
    <rPh sb="1" eb="3">
      <t>ビョウトウ</t>
    </rPh>
    <phoneticPr fontId="2"/>
  </si>
  <si>
    <t>Ｃ病棟</t>
    <rPh sb="1" eb="3">
      <t>ビョウトウ</t>
    </rPh>
    <phoneticPr fontId="2"/>
  </si>
  <si>
    <t>Ｂ病棟</t>
    <rPh sb="1" eb="3">
      <t>ビョウトウ</t>
    </rPh>
    <phoneticPr fontId="2"/>
  </si>
  <si>
    <t>○○科</t>
    <rPh sb="2" eb="3">
      <t>カ</t>
    </rPh>
    <phoneticPr fontId="2"/>
  </si>
  <si>
    <t>基準単価</t>
    <rPh sb="0" eb="2">
      <t>キジュン</t>
    </rPh>
    <rPh sb="2" eb="4">
      <t>タンカ</t>
    </rPh>
    <phoneticPr fontId="2"/>
  </si>
  <si>
    <t>鉄筋コンクリート</t>
    <rPh sb="0" eb="2">
      <t>テッキン</t>
    </rPh>
    <phoneticPr fontId="2"/>
  </si>
  <si>
    <t>ブロック</t>
    <phoneticPr fontId="2"/>
  </si>
  <si>
    <t>木造</t>
    <rPh sb="0" eb="2">
      <t>モクゾウ</t>
    </rPh>
    <phoneticPr fontId="2"/>
  </si>
  <si>
    <t>　ア　自己所有地</t>
    <rPh sb="3" eb="5">
      <t>ジコ</t>
    </rPh>
    <rPh sb="5" eb="7">
      <t>ショユウ</t>
    </rPh>
    <rPh sb="7" eb="8">
      <t>チ</t>
    </rPh>
    <phoneticPr fontId="2"/>
  </si>
  <si>
    <t>イ　借地</t>
    <phoneticPr fontId="2"/>
  </si>
  <si>
    <t>㎡</t>
    <phoneticPr fontId="2"/>
  </si>
  <si>
    <t>計</t>
    <phoneticPr fontId="2"/>
  </si>
  <si>
    <t>新築</t>
  </si>
  <si>
    <t>※単価区分</t>
    <phoneticPr fontId="2"/>
  </si>
  <si>
    <t>ナースコール加算</t>
    <rPh sb="6" eb="8">
      <t>カサン</t>
    </rPh>
    <phoneticPr fontId="2"/>
  </si>
  <si>
    <t>整備看護単位数（予定）</t>
    <rPh sb="0" eb="2">
      <t>セイビ</t>
    </rPh>
    <rPh sb="2" eb="4">
      <t>カンゴ</t>
    </rPh>
    <rPh sb="4" eb="6">
      <t>タンイ</t>
    </rPh>
    <rPh sb="6" eb="7">
      <t>スウ</t>
    </rPh>
    <rPh sb="8" eb="10">
      <t>ヨテイ</t>
    </rPh>
    <phoneticPr fontId="2"/>
  </si>
  <si>
    <t>整備看護単位数（実績）</t>
    <rPh sb="8" eb="10">
      <t>ジッセキ</t>
    </rPh>
    <phoneticPr fontId="2"/>
  </si>
  <si>
    <t>ナースコールの更新付設（予定）</t>
    <rPh sb="12" eb="14">
      <t>ヨテイ</t>
    </rPh>
    <phoneticPr fontId="2"/>
  </si>
  <si>
    <t>ナースコールの更新付設（実績）</t>
    <rPh sb="7" eb="9">
      <t>コウシン</t>
    </rPh>
    <rPh sb="9" eb="11">
      <t>フセツ</t>
    </rPh>
    <rPh sb="12" eb="14">
      <t>ジッセキ</t>
    </rPh>
    <phoneticPr fontId="2"/>
  </si>
  <si>
    <t>無</t>
  </si>
  <si>
    <t>理事長　○○○○</t>
    <phoneticPr fontId="2"/>
  </si>
  <si>
    <t>0123-456-789</t>
    <phoneticPr fontId="2"/>
  </si>
  <si>
    <t>兵庫県神戸市○○</t>
    <rPh sb="0" eb="3">
      <t>ヒョウゴケン</t>
    </rPh>
    <rPh sb="3" eb="6">
      <t>コウベシ</t>
    </rPh>
    <phoneticPr fontId="2"/>
  </si>
  <si>
    <t>兵庫県神戸市○○</t>
    <phoneticPr fontId="2"/>
  </si>
  <si>
    <t>sample@pref.hyogo.lg.jp</t>
    <phoneticPr fontId="2"/>
  </si>
  <si>
    <t>○○銀行</t>
    <rPh sb="2" eb="4">
      <t>ギンコウ</t>
    </rPh>
    <phoneticPr fontId="2"/>
  </si>
  <si>
    <t>○○支店</t>
    <rPh sb="2" eb="4">
      <t>シテン</t>
    </rPh>
    <phoneticPr fontId="2"/>
  </si>
  <si>
    <t>普通預金</t>
    <rPh sb="0" eb="4">
      <t>フツウヨキン</t>
    </rPh>
    <phoneticPr fontId="2"/>
  </si>
  <si>
    <t>12345678</t>
    <phoneticPr fontId="2"/>
  </si>
  <si>
    <t>○○ホウジン　○○カイ</t>
    <phoneticPr fontId="2"/>
  </si>
  <si>
    <t>電話</t>
    <phoneticPr fontId="2"/>
  </si>
  <si>
    <t>施設整備事業計画書（様式２－１）</t>
    <rPh sb="0" eb="2">
      <t>シセツ</t>
    </rPh>
    <rPh sb="2" eb="4">
      <t>セイビ</t>
    </rPh>
    <rPh sb="4" eb="6">
      <t>ジギョウ</t>
    </rPh>
    <rPh sb="6" eb="9">
      <t>ケイカクショ</t>
    </rPh>
    <rPh sb="10" eb="12">
      <t>ヨウシキ</t>
    </rPh>
    <phoneticPr fontId="2"/>
  </si>
  <si>
    <t>実績報告日</t>
    <rPh sb="0" eb="5">
      <t>ジッセキホウコクビ</t>
    </rPh>
    <phoneticPr fontId="2"/>
  </si>
  <si>
    <t>このシートには何も記入しないでください。</t>
    <rPh sb="7" eb="8">
      <t>ナニ</t>
    </rPh>
    <rPh sb="9" eb="11">
      <t>キニュウ</t>
    </rPh>
    <phoneticPr fontId="2"/>
  </si>
  <si>
    <t>様式第１号の２（第３条関係）</t>
  </si>
  <si>
    <t>誓　約　書</t>
    <rPh sb="0" eb="1">
      <t>チカイ</t>
    </rPh>
    <rPh sb="2" eb="3">
      <t>ヤク</t>
    </rPh>
    <rPh sb="4" eb="5">
      <t>ショ</t>
    </rPh>
    <phoneticPr fontId="43"/>
  </si>
  <si>
    <t>補助金交付申請にあたり、下記のとおり誓約します。
なお、誓約事項に関し、県が行う一切の措置に異議なく同意します。</t>
    <phoneticPr fontId="43"/>
  </si>
  <si>
    <t>１　暴力団排除条例（平成22年兵庫県条例第35号。以下「条例」という。）を遵守し、暴力団排除に協力することについて</t>
    <phoneticPr fontId="2"/>
  </si>
  <si>
    <t>(1) 条例第２条第１号に規定する暴力団又は同条第３号に規定する暴力団員に該当しないこと。</t>
    <phoneticPr fontId="2"/>
  </si>
  <si>
    <t>(2) 暴力団排除条例施行規則（平成23年兵庫県公安委員会規則第２号）第２条各号に掲げる者に該当しないこと。</t>
    <phoneticPr fontId="2"/>
  </si>
  <si>
    <t>(3) 間接補助事業を行う場合にあっては、上記(1)又は(2)に該当する者に対して間接補助金を交付しないこと。また、業務の一部を第三者に行わせようとする場合にあっては、上記(1)又は(2)に該当する者をその受託者としないこと。</t>
    <phoneticPr fontId="2"/>
  </si>
  <si>
    <t>(4) 知事が、上記(1)又は(2)を確認するため、必要な事項を兵庫県警察本部長に照会すること、及び当該照会に係る回答の内容を他の補助事業における暴力団等を排除するための措置を講ずるために利用し、又は兵庫県公営企業管理者及び兵庫県病院事業管理者に提供することについて、異議を述べないこと。</t>
    <phoneticPr fontId="2"/>
  </si>
  <si>
    <t>(1) 兵庫県保健医療部補助金交付要綱第15条に基づき県が行う一切の措置について、異議を述べないこと。</t>
    <phoneticPr fontId="2"/>
  </si>
  <si>
    <t>第15条  知事は、補助事業者又は間接補助事業者が、次の各号のいずれかに該当すると認めたときは、当該交付決定の全部又は一部を取り消すことができる。
(1)　法令並びにこの要綱及び当該補助事業に係る要綱、要領その他の規程の規定に違反したとき。
(2)　補助金又は間接補助金を補助事業又は間接補助事業以外の用途に使用したとき。
(3)　交付決定の内容及びこれに付した条件に違反したとき。
(4)　偽りその他不正な手段により補助金又は間接補助金の交付を受けたとき。
(5)　暴力団等であるとき。
２  知事は、前項の取消しを決定した場合には、その旨を補助金交付決定取消通知書（様式第11号）により当該補助事業者に通知するものとする。
３  知事は、第１項の取消しを決定した場合には、その旨及びその取消事由、その取消しに係る補助事業者又は間接補助事業者の名称その他知事が必要と認める事項を公表することができる。
４　前項の規定による公表は、その取消事由が悪質かつ重大である場合その他の知事が必要と認める場合に行うものとする。</t>
    <phoneticPr fontId="2"/>
  </si>
  <si>
    <t>(2) 地方自治法第221条第２項に基づき県が行う一切の措置について、異議を述べないこと。</t>
    <phoneticPr fontId="2"/>
  </si>
  <si>
    <t>第221条 2  普通地方公共団体の長は、予算の執行の適正を期するため、工事の請負契約者、物品の納入者、補助金、交付金、貸付金等の交付若しくは貸付けを受けた者（補助金、交付金、貸付金等の終局の受領者を含む。）又は調査、試験、研究等の委託を受けた者に対して、その状況を調査し、又は報告を徴することができる。</t>
    <phoneticPr fontId="2"/>
  </si>
  <si>
    <r>
      <t>　</t>
    </r>
    <r>
      <rPr>
        <sz val="12"/>
        <color rgb="FF000000"/>
        <rFont val="ＭＳ 明朝"/>
        <family val="1"/>
        <charset val="128"/>
      </rPr>
      <t>　</t>
    </r>
    <phoneticPr fontId="2"/>
  </si>
  <si>
    <t>　　　兵　庫　県　知　事　　　様　</t>
    <phoneticPr fontId="2"/>
  </si>
  <si>
    <t>住所</t>
    <rPh sb="0" eb="2">
      <t>ジュウショ</t>
    </rPh>
    <phoneticPr fontId="43"/>
  </si>
  <si>
    <t>団体名</t>
    <rPh sb="0" eb="2">
      <t>ダンタイ</t>
    </rPh>
    <rPh sb="2" eb="3">
      <t>メイ</t>
    </rPh>
    <phoneticPr fontId="43"/>
  </si>
  <si>
    <t>代表者名</t>
    <rPh sb="0" eb="3">
      <t>ダイヒョウシャ</t>
    </rPh>
    <rPh sb="3" eb="4">
      <t>メイ</t>
    </rPh>
    <phoneticPr fontId="43"/>
  </si>
  <si>
    <t>兵庫県に口座登録の無い事業所は、記入してください。</t>
    <rPh sb="0" eb="3">
      <t>ヒョウゴケン</t>
    </rPh>
    <rPh sb="4" eb="6">
      <t>コウザ</t>
    </rPh>
    <rPh sb="6" eb="8">
      <t>トウロク</t>
    </rPh>
    <rPh sb="9" eb="10">
      <t>ナ</t>
    </rPh>
    <rPh sb="11" eb="14">
      <t>ジギョウショ</t>
    </rPh>
    <rPh sb="16" eb="18">
      <t>キニュウ</t>
    </rPh>
    <phoneticPr fontId="2"/>
  </si>
  <si>
    <t>この登録書は、兵庫県の機関の１箇所に提出してください。</t>
    <phoneticPr fontId="2"/>
  </si>
  <si>
    <t>　　債権者登録書　　</t>
    <phoneticPr fontId="2"/>
  </si>
  <si>
    <t>改正日：令和３年１月１日</t>
    <rPh sb="4" eb="6">
      <t>レイワ</t>
    </rPh>
    <phoneticPr fontId="2"/>
  </si>
  <si>
    <t>※１　変更の場合は該当箇所にチェックをしてください。</t>
  </si>
  <si>
    <t>□ 新規</t>
    <phoneticPr fontId="2"/>
  </si>
  <si>
    <r>
      <t>　□　</t>
    </r>
    <r>
      <rPr>
        <sz val="10.5"/>
        <rFont val="ＭＳ 明朝"/>
        <family val="1"/>
        <charset val="128"/>
      </rPr>
      <t>住所の変更　　</t>
    </r>
    <r>
      <rPr>
        <sz val="10.5"/>
        <rFont val="ＭＳ ゴシック"/>
        <family val="3"/>
        <charset val="128"/>
      </rPr>
      <t>□　</t>
    </r>
    <r>
      <rPr>
        <sz val="10.5"/>
        <rFont val="ＭＳ 明朝"/>
        <family val="1"/>
        <charset val="128"/>
      </rPr>
      <t>氏名・法人名の変更　　</t>
    </r>
    <r>
      <rPr>
        <sz val="10.5"/>
        <rFont val="ＭＳ ゴシック"/>
        <family val="3"/>
        <charset val="128"/>
      </rPr>
      <t>□</t>
    </r>
    <r>
      <rPr>
        <sz val="10.5"/>
        <rFont val="ＭＳ 明朝"/>
        <family val="1"/>
        <charset val="128"/>
      </rPr>
      <t>　電話番号（代表）の変更　　</t>
    </r>
    <phoneticPr fontId="2"/>
  </si>
  <si>
    <t>□　変更</t>
  </si>
  <si>
    <r>
      <t>　□</t>
    </r>
    <r>
      <rPr>
        <sz val="10.5"/>
        <rFont val="ＭＳ 明朝"/>
        <family val="1"/>
        <charset val="128"/>
      </rPr>
      <t>　振込先の変更　</t>
    </r>
    <r>
      <rPr>
        <sz val="10.5"/>
        <rFont val="ＭＳ ゴシック"/>
        <family val="3"/>
        <charset val="128"/>
      </rPr>
      <t>□</t>
    </r>
    <r>
      <rPr>
        <sz val="10.5"/>
        <rFont val="ＭＳ 明朝"/>
        <family val="1"/>
        <charset val="128"/>
      </rPr>
      <t>　その他（　　　　　　　　　　　　　　　　　　　　　　　　　　）</t>
    </r>
    <phoneticPr fontId="2"/>
  </si>
  <si>
    <t>※２　変更の場合でも、変更しない項目も含めて以降の欄は全て記載してください。</t>
  </si>
  <si>
    <t>住所（所在地）</t>
  </si>
  <si>
    <t>屋号・氏名又は法人名</t>
  </si>
  <si>
    <t>郵 便 番 号</t>
  </si>
  <si>
    <t>電話番号（代表）</t>
    <phoneticPr fontId="2"/>
  </si>
  <si>
    <t>経理担当者氏名</t>
    <phoneticPr fontId="2"/>
  </si>
  <si>
    <t>連絡先電話番号</t>
    <rPh sb="0" eb="3">
      <t>レンラクサキ</t>
    </rPh>
    <rPh sb="5" eb="7">
      <t>バンゴウ</t>
    </rPh>
    <phoneticPr fontId="2"/>
  </si>
  <si>
    <t>記入者氏名</t>
    <phoneticPr fontId="2"/>
  </si>
  <si>
    <t>電子メール</t>
    <rPh sb="0" eb="2">
      <t>デンシ</t>
    </rPh>
    <phoneticPr fontId="2"/>
  </si>
  <si>
    <t>支 払 方 法</t>
  </si>
  <si>
    <t>２口座振替払(口座振込) ３隔地払(送金通知書) ４ 隔地払(振替払出証書)</t>
    <phoneticPr fontId="2"/>
  </si>
  <si>
    <t>[該当を○で囲む]</t>
  </si>
  <si>
    <t>支払方法が「２又は３」の場合記入</t>
  </si>
  <si>
    <t>金 融 機 関 名
（払渡店）</t>
    <phoneticPr fontId="2"/>
  </si>
  <si>
    <t>預 金 種 別</t>
  </si>
  <si>
    <t>支払方法が「２」の場合記入</t>
  </si>
  <si>
    <t>金融機関・支店番号</t>
  </si>
  <si>
    <t>・</t>
    <phoneticPr fontId="2"/>
  </si>
  <si>
    <t>口座番号</t>
    <phoneticPr fontId="2"/>
  </si>
  <si>
    <t>口 座 名 義 人</t>
  </si>
  <si>
    <t>公共工事等の前金払を受ける場合は下記に専用口座を記入</t>
  </si>
  <si>
    <t>公共工事等の前金払を受ける場合の専用口座を記入</t>
  </si>
  <si>
    <t>別口普通預金口座</t>
  </si>
  <si>
    <t>銀行</t>
    <rPh sb="0" eb="2">
      <t>ギンコウ</t>
    </rPh>
    <phoneticPr fontId="2"/>
  </si>
  <si>
    <t>支店</t>
    <rPh sb="0" eb="2">
      <t>シテン</t>
    </rPh>
    <phoneticPr fontId="2"/>
  </si>
  <si>
    <t>(金庫)</t>
    <rPh sb="1" eb="3">
      <t>キンコ</t>
    </rPh>
    <phoneticPr fontId="2"/>
  </si>
  <si>
    <t>（普通）</t>
  </si>
  <si>
    <t>備　　　　考</t>
  </si>
  <si>
    <t>上記のとおり兵庫県財務会計システムに登録してください。</t>
  </si>
  <si>
    <t>兵庫県あて</t>
  </si>
  <si>
    <t>氏名又は法人名等</t>
  </si>
  <si>
    <t>代表者の職氏名印　　　　　　　　　　　　　　　　　　　　　　　　</t>
    <phoneticPr fontId="2"/>
  </si>
  <si>
    <t>]</t>
    <phoneticPr fontId="2"/>
  </si>
  <si>
    <t>（注意事項）</t>
  </si>
  <si>
    <t>１　この債権者登録書に記入された情報は、兵庫県財務会計システムに登録して利用されます。皆様に、より迅速かつ正確に支払が行えるよう、県（各部局、かい）に対する債権者（予定者）として必要事項をあらかじめ登録していただくものです。</t>
  </si>
  <si>
    <t>２　登録は、御本人から抹消の申出がある場合のほか、利用実態が４年間ない場合には、年度末に自動的に削除されます。</t>
  </si>
  <si>
    <t>３　原則的に電話番号（代表）が債権者コードとして登録されますので、県に見積書、請求書等を提出される場合は、電話番号（代表）を記入していただくようお願いします。</t>
  </si>
  <si>
    <t>４　登録内容に変更が生じた場合は、必ず変更の登録書を提出してください。ただし、法人の代表者名のみが変更になった場合は提出不要です。また、経理担当者又は記入者の氏名又は連絡先のみが変更になった場合も、提出不要です。</t>
  </si>
  <si>
    <r>
      <t>金融機関の合併、支店の統廃合等により、口座に関して変更が生じたときも、口座振替</t>
    </r>
    <r>
      <rPr>
        <sz val="10.5"/>
        <color theme="1"/>
        <rFont val="Century"/>
        <family val="1"/>
      </rPr>
      <t>(</t>
    </r>
    <r>
      <rPr>
        <sz val="10.5"/>
        <color theme="1"/>
        <rFont val="ＭＳ 明朝"/>
        <family val="1"/>
        <charset val="128"/>
      </rPr>
      <t>振込</t>
    </r>
    <r>
      <rPr>
        <sz val="10.5"/>
        <color theme="1"/>
        <rFont val="Century"/>
        <family val="1"/>
      </rPr>
      <t>)</t>
    </r>
    <r>
      <rPr>
        <sz val="10.5"/>
        <color theme="1"/>
        <rFont val="ＭＳ 明朝"/>
        <family val="1"/>
        <charset val="128"/>
      </rPr>
      <t>不能となりますので注意してください。</t>
    </r>
  </si>
  <si>
    <t>５　支払方法が「３ 隔地払（送金通知書）」の場合は、三井住友銀行の全国の本支店、但馬銀行の県内本支店又はみなと銀行の県内本支店において受取（払渡）となりますので、金融機関名として、うちいずれか１行を記入（支店名は不要）してください。</t>
  </si>
  <si>
    <t>６　この債権者登録書の提出とともに、登録する債権者の本人確認書類の写しを添付してください。本人確認書類の写しとは、概ね以下のとおりです（いずれか一つ）。</t>
  </si>
  <si>
    <t>　【登録者が法人等の場合】・登記事項証明書　・印鑑登録証明書　等</t>
  </si>
  <si>
    <t>　【登録者が個人の場合】・マイナンバーカード　・運転免許証　・パスポート　・各種健康保険証　等の公的書類（住所、氏名、生年月日の記載があるもの）</t>
  </si>
  <si>
    <t>本人確認書類の写しを添付しない場合は、「代表者の職氏名」の後ろに押印してください。法人等を債権者登録する場合は代表者印を、個人を債権者登録する場合は個人印を押印してください。なお、その印鑑は、金融機関届出印である必要はありません。</t>
  </si>
  <si>
    <t>交付申請日</t>
    <rPh sb="0" eb="2">
      <t>コウフ</t>
    </rPh>
    <rPh sb="2" eb="5">
      <t>シンセイビ</t>
    </rPh>
    <phoneticPr fontId="2"/>
  </si>
  <si>
    <t>連絡先（メール）</t>
    <phoneticPr fontId="2"/>
  </si>
  <si>
    <t>連絡先（電話 )</t>
    <phoneticPr fontId="2"/>
  </si>
  <si>
    <t>設置者住所</t>
    <phoneticPr fontId="2"/>
  </si>
  <si>
    <t>○○法人 ○○会</t>
    <phoneticPr fontId="2"/>
  </si>
  <si>
    <t>設置者名</t>
    <rPh sb="0" eb="2">
      <t>セッチ</t>
    </rPh>
    <rPh sb="2" eb="3">
      <t>シャ</t>
    </rPh>
    <rPh sb="3" eb="4">
      <t>メイ</t>
    </rPh>
    <phoneticPr fontId="2"/>
  </si>
  <si>
    <t>医第○○○○号</t>
    <rPh sb="0" eb="1">
      <t>イ</t>
    </rPh>
    <rPh sb="1" eb="2">
      <t>ダイ</t>
    </rPh>
    <rPh sb="6" eb="7">
      <t>ゴウ</t>
    </rPh>
    <phoneticPr fontId="2"/>
  </si>
  <si>
    <t>設置者種別</t>
    <rPh sb="0" eb="3">
      <t>セッチシャ</t>
    </rPh>
    <rPh sb="3" eb="5">
      <t>シュベツ</t>
    </rPh>
    <phoneticPr fontId="2"/>
  </si>
  <si>
    <t>医療法人</t>
  </si>
  <si>
    <t>採用値</t>
    <rPh sb="0" eb="2">
      <t>サイヨウ</t>
    </rPh>
    <rPh sb="2" eb="3">
      <t>チ</t>
    </rPh>
    <phoneticPr fontId="2"/>
  </si>
  <si>
    <t>新築</t>
    <rPh sb="0" eb="1">
      <t>シン</t>
    </rPh>
    <rPh sb="1" eb="2">
      <t>チク</t>
    </rPh>
    <phoneticPr fontId="2"/>
  </si>
  <si>
    <t>増築</t>
    <rPh sb="0" eb="1">
      <t>ゾウ</t>
    </rPh>
    <rPh sb="1" eb="2">
      <t>チク</t>
    </rPh>
    <phoneticPr fontId="2"/>
  </si>
  <si>
    <t>改築</t>
    <rPh sb="0" eb="1">
      <t>アラタ</t>
    </rPh>
    <rPh sb="1" eb="2">
      <t>チク</t>
    </rPh>
    <phoneticPr fontId="2"/>
  </si>
  <si>
    <t>改修</t>
    <rPh sb="0" eb="1">
      <t>アラタ</t>
    </rPh>
    <rPh sb="1" eb="2">
      <t>オサム</t>
    </rPh>
    <phoneticPr fontId="2"/>
  </si>
  <si>
    <t>空調設備工事</t>
    <rPh sb="0" eb="2">
      <t>クウチョウ</t>
    </rPh>
    <rPh sb="2" eb="4">
      <t>セツビ</t>
    </rPh>
    <rPh sb="4" eb="6">
      <t>コウジ</t>
    </rPh>
    <phoneticPr fontId="2"/>
  </si>
  <si>
    <t>電気設備工事</t>
    <rPh sb="0" eb="2">
      <t>デンキ</t>
    </rPh>
    <rPh sb="2" eb="4">
      <t>セツビ</t>
    </rPh>
    <rPh sb="4" eb="6">
      <t>コウジ</t>
    </rPh>
    <phoneticPr fontId="2"/>
  </si>
  <si>
    <t>衛生設備工事</t>
    <rPh sb="0" eb="2">
      <t>エイセイ</t>
    </rPh>
    <rPh sb="2" eb="4">
      <t>セツビ</t>
    </rPh>
    <rPh sb="4" eb="6">
      <t>コウジ</t>
    </rPh>
    <phoneticPr fontId="2"/>
  </si>
  <si>
    <t>全体事業</t>
    <rPh sb="0" eb="1">
      <t>ゼン</t>
    </rPh>
    <rPh sb="1" eb="2">
      <t>カラダ</t>
    </rPh>
    <rPh sb="2" eb="3">
      <t>コト</t>
    </rPh>
    <rPh sb="3" eb="4">
      <t>ギョウ</t>
    </rPh>
    <phoneticPr fontId="2"/>
  </si>
  <si>
    <t>補助対象部門に係る当該年度事業予定期間</t>
    <rPh sb="0" eb="2">
      <t>ホジョ</t>
    </rPh>
    <rPh sb="2" eb="4">
      <t>タイショウ</t>
    </rPh>
    <rPh sb="4" eb="6">
      <t>ブモン</t>
    </rPh>
    <rPh sb="7" eb="8">
      <t>カカ</t>
    </rPh>
    <rPh sb="9" eb="11">
      <t>トウガイ</t>
    </rPh>
    <rPh sb="11" eb="13">
      <t>ネンド</t>
    </rPh>
    <rPh sb="13" eb="15">
      <t>ジギョウ</t>
    </rPh>
    <rPh sb="15" eb="17">
      <t>ヨテイ</t>
    </rPh>
    <rPh sb="17" eb="19">
      <t>キカン</t>
    </rPh>
    <phoneticPr fontId="2"/>
  </si>
  <si>
    <t>～</t>
    <phoneticPr fontId="2"/>
  </si>
  <si>
    <t>着工：</t>
    <rPh sb="0" eb="2">
      <t>チャッコウ</t>
    </rPh>
    <phoneticPr fontId="2"/>
  </si>
  <si>
    <t>竣工：</t>
    <rPh sb="0" eb="2">
      <t>シュンコウ</t>
    </rPh>
    <phoneticPr fontId="2"/>
  </si>
  <si>
    <t>着工：</t>
    <phoneticPr fontId="2"/>
  </si>
  <si>
    <t>竣工：</t>
    <phoneticPr fontId="2"/>
  </si>
  <si>
    <t>（注）1</t>
    <rPh sb="1" eb="2">
      <t>チュウ</t>
    </rPh>
    <phoneticPr fontId="2"/>
  </si>
  <si>
    <t>未設</t>
  </si>
  <si>
    <t>－</t>
  </si>
  <si>
    <t>　　・「１室当たりの面積等」の「ナースコール」欄については、「現状」欄には「既設」「未設」の別を、「整備計画」欄には「新設」「更新」「－」の別を記載すること。</t>
    <rPh sb="5" eb="6">
      <t>シツ</t>
    </rPh>
    <rPh sb="6" eb="7">
      <t>ア</t>
    </rPh>
    <rPh sb="12" eb="13">
      <t>トウ</t>
    </rPh>
    <phoneticPr fontId="2"/>
  </si>
  <si>
    <t>整　備　計　画</t>
    <phoneticPr fontId="2"/>
  </si>
  <si>
    <t>構造</t>
    <phoneticPr fontId="2"/>
  </si>
  <si>
    <t>延面積</t>
    <rPh sb="0" eb="1">
      <t>ノベ</t>
    </rPh>
    <rPh sb="1" eb="3">
      <t>メンセキ</t>
    </rPh>
    <phoneticPr fontId="2"/>
  </si>
  <si>
    <t>建築年度</t>
    <rPh sb="0" eb="2">
      <t>ケンチク</t>
    </rPh>
    <rPh sb="2" eb="3">
      <t>ネン</t>
    </rPh>
    <rPh sb="3" eb="4">
      <t>ド</t>
    </rPh>
    <phoneticPr fontId="2"/>
  </si>
  <si>
    <t>ア　既存病院の１看護単位（病棟）</t>
  </si>
  <si>
    <t>ア　自己所有地</t>
    <rPh sb="2" eb="4">
      <t>ジコ</t>
    </rPh>
    <rPh sb="4" eb="6">
      <t>ショユウ</t>
    </rPh>
    <rPh sb="6" eb="7">
      <t>チ</t>
    </rPh>
    <phoneticPr fontId="2"/>
  </si>
  <si>
    <t>※その他の場合、内容を記載</t>
    <phoneticPr fontId="2"/>
  </si>
  <si>
    <t>（　　　　　　　※　　　　　　　）</t>
    <phoneticPr fontId="2"/>
  </si>
  <si>
    <t>処置室</t>
  </si>
  <si>
    <t>カンファレンス室</t>
  </si>
  <si>
    <t>病室</t>
  </si>
  <si>
    <t>その他（）</t>
  </si>
  <si>
    <t>　ｄ　その他</t>
    <rPh sb="5" eb="6">
      <t>タ</t>
    </rPh>
    <phoneticPr fontId="2"/>
  </si>
  <si>
    <t>×</t>
    <phoneticPr fontId="2"/>
  </si>
  <si>
    <t>=</t>
    <phoneticPr fontId="2"/>
  </si>
  <si>
    <t>補助率</t>
    <rPh sb="0" eb="3">
      <t>ホジョリツ</t>
    </rPh>
    <phoneticPr fontId="2"/>
  </si>
  <si>
    <t>　（実単価と交付要綱の基準単価を比較して低い方の額）</t>
    <phoneticPr fontId="2"/>
  </si>
  <si>
    <t>（実整備面積と交付要綱の基準面積を比較して低い方の面積）</t>
    <phoneticPr fontId="2"/>
  </si>
  <si>
    <t>H元年</t>
    <rPh sb="1" eb="3">
      <t>ガンネン</t>
    </rPh>
    <phoneticPr fontId="2"/>
  </si>
  <si>
    <t>鉄筋コンクリート造</t>
    <rPh sb="0" eb="2">
      <t>テッキン</t>
    </rPh>
    <rPh sb="8" eb="9">
      <t>ゾウ</t>
    </rPh>
    <phoneticPr fontId="2"/>
  </si>
  <si>
    <t>鉄筋コンクリート造</t>
    <phoneticPr fontId="2"/>
  </si>
  <si>
    <t>　ア　有　（補助年度：　　　　　年度、補助金額：　　　　　　　　千円、補助面積：　　　　　㎡）</t>
    <rPh sb="3" eb="4">
      <t>ア</t>
    </rPh>
    <rPh sb="6" eb="8">
      <t>ホジョ</t>
    </rPh>
    <rPh sb="8" eb="10">
      <t>ネンド</t>
    </rPh>
    <rPh sb="16" eb="18">
      <t>ネンド</t>
    </rPh>
    <rPh sb="19" eb="22">
      <t>ホジョキン</t>
    </rPh>
    <rPh sb="22" eb="23">
      <t>ガク</t>
    </rPh>
    <rPh sb="32" eb="34">
      <t>センエン</t>
    </rPh>
    <rPh sb="35" eb="37">
      <t>ホジョ</t>
    </rPh>
    <rPh sb="37" eb="39">
      <t>メンセキ</t>
    </rPh>
    <phoneticPr fontId="2"/>
  </si>
  <si>
    <t>　ア　有　（補助年度：　　　　　年度、補助金額：　　　　　　　　千円、補助面積：　　　　　　㎡）</t>
    <rPh sb="3" eb="4">
      <t>ア</t>
    </rPh>
    <rPh sb="6" eb="8">
      <t>ホジョ</t>
    </rPh>
    <rPh sb="8" eb="10">
      <t>ネンド</t>
    </rPh>
    <rPh sb="16" eb="18">
      <t>ネンド</t>
    </rPh>
    <rPh sb="19" eb="22">
      <t>ホジョキン</t>
    </rPh>
    <rPh sb="22" eb="23">
      <t>ガク</t>
    </rPh>
    <rPh sb="32" eb="34">
      <t>センエン</t>
    </rPh>
    <rPh sb="35" eb="37">
      <t>ホジョ</t>
    </rPh>
    <rPh sb="37" eb="39">
      <t>メンセキ</t>
    </rPh>
    <phoneticPr fontId="2"/>
  </si>
  <si>
    <t>基準面積</t>
    <rPh sb="0" eb="4">
      <t>キジュンメンセキ</t>
    </rPh>
    <phoneticPr fontId="2"/>
  </si>
  <si>
    <t>１看護単位あたり</t>
    <rPh sb="1" eb="3">
      <t>カンゴ</t>
    </rPh>
    <rPh sb="3" eb="5">
      <t>タンイ</t>
    </rPh>
    <phoneticPr fontId="2"/>
  </si>
  <si>
    <t>〇基準単価</t>
    <rPh sb="1" eb="3">
      <t>キジュン</t>
    </rPh>
    <rPh sb="3" eb="5">
      <t>タンカ</t>
    </rPh>
    <phoneticPr fontId="2"/>
  </si>
  <si>
    <t>〇基準額（申請）の算定</t>
    <rPh sb="1" eb="4">
      <t>キジュンガク</t>
    </rPh>
    <rPh sb="5" eb="7">
      <t>シンセイ</t>
    </rPh>
    <rPh sb="9" eb="11">
      <t>サンテイ</t>
    </rPh>
    <phoneticPr fontId="2"/>
  </si>
  <si>
    <t>〇基準額（実績）の算定</t>
    <rPh sb="1" eb="4">
      <t>キジュンガク</t>
    </rPh>
    <rPh sb="5" eb="7">
      <t>ジッセキ</t>
    </rPh>
    <rPh sb="9" eb="11">
      <t>サンテイ</t>
    </rPh>
    <phoneticPr fontId="2"/>
  </si>
  <si>
    <t>種別</t>
    <phoneticPr fontId="2"/>
  </si>
  <si>
    <t>〇補助率</t>
    <rPh sb="1" eb="4">
      <t>ホジョリツ</t>
    </rPh>
    <phoneticPr fontId="2"/>
  </si>
  <si>
    <t>種別</t>
    <rPh sb="0" eb="2">
      <t>シュベツ</t>
    </rPh>
    <phoneticPr fontId="2"/>
  </si>
  <si>
    <t>定率</t>
    <rPh sb="0" eb="2">
      <t>テイリツ</t>
    </rPh>
    <phoneticPr fontId="2"/>
  </si>
  <si>
    <t>単位数</t>
    <rPh sb="0" eb="3">
      <t>タンイスウ</t>
    </rPh>
    <phoneticPr fontId="2"/>
  </si>
  <si>
    <t>〇基準単価（加算）</t>
    <rPh sb="6" eb="8">
      <t>カサン</t>
    </rPh>
    <phoneticPr fontId="2"/>
  </si>
  <si>
    <t>計画</t>
    <rPh sb="0" eb="2">
      <t>ケイカク</t>
    </rPh>
    <phoneticPr fontId="2"/>
  </si>
  <si>
    <t>単位面積</t>
    <rPh sb="0" eb="2">
      <t>タンイ</t>
    </rPh>
    <rPh sb="2" eb="4">
      <t>メンセキ</t>
    </rPh>
    <phoneticPr fontId="2"/>
  </si>
  <si>
    <t>加算単価</t>
    <rPh sb="0" eb="2">
      <t>カサン</t>
    </rPh>
    <rPh sb="2" eb="4">
      <t>タンカ</t>
    </rPh>
    <phoneticPr fontId="2"/>
  </si>
  <si>
    <t>加算額</t>
    <rPh sb="0" eb="2">
      <t>カサン</t>
    </rPh>
    <rPh sb="2" eb="3">
      <t>ガク</t>
    </rPh>
    <phoneticPr fontId="2"/>
  </si>
  <si>
    <t>〇基準面積（申請）</t>
    <rPh sb="1" eb="5">
      <t>キジュンメンセキ</t>
    </rPh>
    <rPh sb="6" eb="8">
      <t>シンセイ</t>
    </rPh>
    <phoneticPr fontId="2"/>
  </si>
  <si>
    <t>〇基準面積（実績）</t>
    <rPh sb="1" eb="5">
      <t>キジュンメンセキ</t>
    </rPh>
    <rPh sb="6" eb="8">
      <t>ジッセキ</t>
    </rPh>
    <phoneticPr fontId="2"/>
  </si>
  <si>
    <t>担当者名</t>
    <rPh sb="0" eb="4">
      <t>タントウシャメイ</t>
    </rPh>
    <phoneticPr fontId="2"/>
  </si>
  <si>
    <t>兵庫　太郎</t>
    <rPh sb="0" eb="2">
      <t>ヒョウゴ</t>
    </rPh>
    <rPh sb="3" eb="5">
      <t>タロウ</t>
    </rPh>
    <phoneticPr fontId="2"/>
  </si>
  <si>
    <t>○○法人　○○会</t>
    <rPh sb="2" eb="4">
      <t>ホウジン</t>
    </rPh>
    <rPh sb="7" eb="8">
      <t>カイ</t>
    </rPh>
    <phoneticPr fontId="2"/>
  </si>
  <si>
    <t>対象外</t>
  </si>
  <si>
    <t>○
階</t>
    <rPh sb="2" eb="3">
      <t>カイ</t>
    </rPh>
    <phoneticPr fontId="2"/>
  </si>
  <si>
    <t>（すべての交付申請者を対象とする誓約事項）</t>
    <phoneticPr fontId="2"/>
  </si>
  <si>
    <t>（国及び地方公共団体を除く交付申請者を対象とする誓約事項）</t>
    <phoneticPr fontId="2"/>
  </si>
  <si>
    <t>２　補助金申請時の留意事項について</t>
    <phoneticPr fontId="2"/>
  </si>
  <si>
    <t>整備後</t>
    <rPh sb="0" eb="3">
      <t>セイビゴ</t>
    </rPh>
    <phoneticPr fontId="2"/>
  </si>
  <si>
    <t>令和8年4月</t>
    <rPh sb="0" eb="2">
      <t>レイワ</t>
    </rPh>
    <rPh sb="3" eb="4">
      <t>ネン</t>
    </rPh>
    <rPh sb="5" eb="6">
      <t>ガツ</t>
    </rPh>
    <phoneticPr fontId="2"/>
  </si>
  <si>
    <t>令和9年3月</t>
    <rPh sb="0" eb="2">
      <t>レイワ</t>
    </rPh>
    <rPh sb="3" eb="4">
      <t>ネン</t>
    </rPh>
    <rPh sb="5" eb="6">
      <t>ガツ</t>
    </rPh>
    <phoneticPr fontId="2"/>
  </si>
  <si>
    <t>令和8年4月</t>
    <phoneticPr fontId="2"/>
  </si>
  <si>
    <t>令和9年3月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</si>
</sst>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_ "/>
    <numFmt numFmtId="177" formatCode="[$-411]ggge&quot;年&quot;m&quot;月&quot;d&quot;日&quot;;@"/>
    <numFmt numFmtId="178" formatCode="#,##0_ "/>
    <numFmt numFmtId="179" formatCode="&quot;(&quot;[$-411]ggge&quot;年&quot;m&quot;月&quot;d&quot;日)&quot;"/>
    <numFmt numFmtId="180" formatCode="&quot;(&quot;[$-411]ggge&quot;年&quot;m&quot;月&quot;d&quot;日&quot;\)"/>
    <numFmt numFmtId="181" formatCode="\(#,##0\)"/>
    <numFmt numFmtId="182" formatCode="#,##0_);\(#,##0\)"/>
    <numFmt numFmtId="183" formatCode="_(* #,##0_);_(* \(#,##0\);_(* &quot;-&quot;_);_(@_)"/>
    <numFmt numFmtId="184" formatCode="&quot;令和&quot;#&quot;年度&quot;"/>
    <numFmt numFmtId="185" formatCode="0_);[Red]\(0\)"/>
    <numFmt numFmtId="186" formatCode="0;0;"/>
    <numFmt numFmtId="187" formatCode="[$]ggge&quot;年&quot;m&quot;月&quot;;@" x16r2:formatCode16="[$-ja-JP-x-gannen]ggge&quot;年&quot;m&quot;月&quot;;@"/>
    <numFmt numFmtId="188" formatCode="#,##0&quot;円&quot;;[Red]\-#,##0&quot;円&quot;"/>
    <numFmt numFmtId="189" formatCode="0.00_);[Red]\(0.00\)"/>
    <numFmt numFmtId="190" formatCode="0.00&quot;㎡&quot;"/>
  </numFmts>
  <fonts count="58">
    <font>
      <sz val="11"/>
      <name val="ＭＳ Ｐゴシック"/>
      <family val="3"/>
      <charset val="128"/>
    </font>
    <font>
      <sz val="11"/>
      <name val="ＭＳ Ｐゴシック"/>
      <family val="3"/>
      <charset val="128"/>
    </font>
    <font>
      <sz val="6"/>
      <name val="ＭＳ Ｐゴシック"/>
      <family val="3"/>
      <charset val="128"/>
    </font>
    <font>
      <sz val="16"/>
      <name val="ＭＳ Ｐゴシック"/>
      <family val="3"/>
      <charset val="128"/>
    </font>
    <font>
      <sz val="14"/>
      <name val="ＭＳ Ｐゴシック"/>
      <family val="3"/>
      <charset val="128"/>
    </font>
    <font>
      <sz val="10"/>
      <name val="ＭＳ Ｐゴシック"/>
      <family val="3"/>
      <charset val="128"/>
    </font>
    <font>
      <sz val="9"/>
      <name val="ＭＳ Ｐゴシック"/>
      <family val="3"/>
      <charset val="128"/>
    </font>
    <font>
      <u val="double"/>
      <sz val="10"/>
      <name val="ＭＳ Ｐゴシック"/>
      <family val="3"/>
      <charset val="128"/>
    </font>
    <font>
      <sz val="11"/>
      <color indexed="9"/>
      <name val="ＭＳ Ｐゴシック"/>
      <family val="3"/>
      <charset val="128"/>
    </font>
    <font>
      <sz val="16"/>
      <name val="ＭＳ 明朝"/>
      <family val="1"/>
      <charset val="128"/>
    </font>
    <font>
      <sz val="10.5"/>
      <name val="ＭＳ 明朝"/>
      <family val="1"/>
      <charset val="128"/>
    </font>
    <font>
      <sz val="14"/>
      <name val="ＭＳ 明朝"/>
      <family val="1"/>
      <charset val="128"/>
    </font>
    <font>
      <sz val="11"/>
      <name val="ＭＳ Ｐ明朝"/>
      <family val="1"/>
      <charset val="128"/>
    </font>
    <font>
      <sz val="11"/>
      <color indexed="9"/>
      <name val="ＭＳ 明朝"/>
      <family val="1"/>
      <charset val="128"/>
    </font>
    <font>
      <sz val="11"/>
      <name val="ＭＳ 明朝"/>
      <family val="1"/>
      <charset val="128"/>
    </font>
    <font>
      <u/>
      <sz val="11"/>
      <color indexed="12"/>
      <name val="ＭＳ Ｐゴシック"/>
      <family val="3"/>
      <charset val="128"/>
    </font>
    <font>
      <sz val="12"/>
      <name val="ＭＳ 明朝"/>
      <family val="1"/>
      <charset val="128"/>
    </font>
    <font>
      <sz val="6"/>
      <name val="ＭＳ 明朝"/>
      <family val="1"/>
      <charset val="128"/>
    </font>
    <font>
      <sz val="9"/>
      <name val="ＭＳ 明朝"/>
      <family val="1"/>
      <charset val="128"/>
    </font>
    <font>
      <sz val="12"/>
      <name val="ＭＳ Ｐゴシック"/>
      <family val="3"/>
      <charset val="128"/>
    </font>
    <font>
      <b/>
      <sz val="12"/>
      <name val="ＭＳ 明朝"/>
      <family val="1"/>
      <charset val="128"/>
    </font>
    <font>
      <sz val="11"/>
      <name val="ＭＳ ゴシック"/>
      <family val="3"/>
      <charset val="128"/>
    </font>
    <font>
      <sz val="18"/>
      <name val="ＭＳ 明朝"/>
      <family val="1"/>
      <charset val="128"/>
    </font>
    <font>
      <b/>
      <sz val="14"/>
      <color indexed="10"/>
      <name val="ＭＳ ゴシック"/>
      <family val="3"/>
      <charset val="128"/>
    </font>
    <font>
      <sz val="10"/>
      <name val="Arial"/>
      <family val="2"/>
    </font>
    <font>
      <sz val="11"/>
      <name val="ＭＳ Ｐ明朝"/>
      <family val="1"/>
    </font>
    <font>
      <sz val="16"/>
      <color indexed="9"/>
      <name val="ＭＳ 明朝"/>
      <family val="1"/>
      <charset val="128"/>
    </font>
    <font>
      <sz val="12"/>
      <color indexed="9"/>
      <name val="ＭＳ 明朝"/>
      <family val="1"/>
      <charset val="128"/>
    </font>
    <font>
      <b/>
      <sz val="9"/>
      <color indexed="81"/>
      <name val="MS P ゴシック"/>
      <family val="3"/>
      <charset val="128"/>
    </font>
    <font>
      <sz val="11"/>
      <name val="ＭＳ Ｐゴシック"/>
      <family val="3"/>
      <charset val="128"/>
      <scheme val="major"/>
    </font>
    <font>
      <b/>
      <sz val="12"/>
      <color indexed="12"/>
      <name val="ＭＳ Ｐゴシック"/>
      <family val="3"/>
      <charset val="128"/>
      <scheme val="major"/>
    </font>
    <font>
      <b/>
      <sz val="11"/>
      <name val="ＭＳ Ｐゴシック"/>
      <family val="3"/>
      <charset val="128"/>
      <scheme val="major"/>
    </font>
    <font>
      <sz val="10"/>
      <name val="ＭＳ Ｐゴシック"/>
      <family val="3"/>
      <charset val="128"/>
      <scheme val="major"/>
    </font>
    <font>
      <sz val="9"/>
      <name val="ＭＳ Ｐゴシック"/>
      <family val="3"/>
      <charset val="128"/>
      <scheme val="major"/>
    </font>
    <font>
      <sz val="9"/>
      <color indexed="81"/>
      <name val="MS P ゴシック"/>
      <family val="3"/>
      <charset val="128"/>
    </font>
    <font>
      <b/>
      <sz val="18"/>
      <color rgb="FFFF0000"/>
      <name val="ＭＳ 明朝"/>
      <family val="1"/>
      <charset val="128"/>
    </font>
    <font>
      <b/>
      <sz val="18"/>
      <color theme="1"/>
      <name val="ＭＳ 明朝"/>
      <family val="1"/>
      <charset val="128"/>
    </font>
    <font>
      <sz val="14"/>
      <color rgb="FFFF0000"/>
      <name val="ＭＳ 明朝"/>
      <family val="1"/>
      <charset val="128"/>
    </font>
    <font>
      <sz val="11"/>
      <color rgb="FFFF0000"/>
      <name val="ＭＳ 明朝"/>
      <family val="1"/>
      <charset val="128"/>
    </font>
    <font>
      <sz val="11"/>
      <color theme="1"/>
      <name val="ＭＳ Ｐゴシック"/>
      <family val="2"/>
      <charset val="128"/>
      <scheme val="minor"/>
    </font>
    <font>
      <sz val="11"/>
      <color rgb="FF000000"/>
      <name val="ＭＳ 明朝"/>
      <family val="1"/>
      <charset val="128"/>
    </font>
    <font>
      <sz val="11"/>
      <color theme="1"/>
      <name val="ＭＳ 明朝"/>
      <family val="1"/>
      <charset val="128"/>
    </font>
    <font>
      <sz val="16"/>
      <color rgb="FF000000"/>
      <name val="ＭＳ 明朝"/>
      <family val="1"/>
      <charset val="128"/>
    </font>
    <font>
      <sz val="6"/>
      <name val="ＭＳ Ｐゴシック"/>
      <family val="2"/>
      <charset val="128"/>
      <scheme val="minor"/>
    </font>
    <font>
      <sz val="12"/>
      <color rgb="FF000000"/>
      <name val="ＭＳ 明朝"/>
      <family val="1"/>
      <charset val="128"/>
    </font>
    <font>
      <sz val="10.5"/>
      <color theme="1"/>
      <name val="ＭＳ 明朝"/>
      <family val="1"/>
      <charset val="128"/>
    </font>
    <font>
      <b/>
      <sz val="20"/>
      <color rgb="FFFF0000"/>
      <name val="ＭＳ ゴシック"/>
      <family val="3"/>
      <charset val="128"/>
    </font>
    <font>
      <b/>
      <sz val="14"/>
      <color theme="1"/>
      <name val="ＭＳ 明朝"/>
      <family val="1"/>
      <charset val="128"/>
    </font>
    <font>
      <b/>
      <sz val="16"/>
      <color theme="1"/>
      <name val="ＭＳ 明朝"/>
      <family val="1"/>
      <charset val="128"/>
    </font>
    <font>
      <sz val="10"/>
      <color theme="1"/>
      <name val="ＭＳ 明朝"/>
      <family val="1"/>
      <charset val="128"/>
    </font>
    <font>
      <sz val="10.5"/>
      <name val="ＭＳ ゴシック"/>
      <family val="3"/>
      <charset val="128"/>
    </font>
    <font>
      <sz val="8"/>
      <color theme="1"/>
      <name val="ＭＳ 明朝"/>
      <family val="1"/>
      <charset val="128"/>
    </font>
    <font>
      <sz val="9"/>
      <color theme="1"/>
      <name val="ＭＳ 明朝"/>
      <family val="1"/>
      <charset val="128"/>
    </font>
    <font>
      <sz val="10"/>
      <name val="ＭＳ 明朝"/>
      <family val="1"/>
      <charset val="128"/>
    </font>
    <font>
      <sz val="10.5"/>
      <color theme="1"/>
      <name val="Century"/>
      <family val="1"/>
    </font>
    <font>
      <u/>
      <sz val="10.5"/>
      <color theme="1"/>
      <name val="ＭＳ 明朝"/>
      <family val="1"/>
      <charset val="128"/>
    </font>
    <font>
      <sz val="11"/>
      <color rgb="FFFF0000"/>
      <name val="ＭＳ Ｐゴシック"/>
      <family val="3"/>
      <charset val="128"/>
    </font>
    <font>
      <sz val="8"/>
      <name val="ＭＳ Ｐゴシック"/>
      <family val="3"/>
      <charset val="128"/>
    </font>
  </fonts>
  <fills count="8">
    <fill>
      <patternFill patternType="none"/>
    </fill>
    <fill>
      <patternFill patternType="gray125"/>
    </fill>
    <fill>
      <patternFill patternType="solid">
        <fgColor indexed="9"/>
        <bgColor indexed="64"/>
      </patternFill>
    </fill>
    <fill>
      <patternFill patternType="solid">
        <fgColor theme="9"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79998168889431442"/>
        <bgColor indexed="9"/>
      </patternFill>
    </fill>
    <fill>
      <patternFill patternType="solid">
        <fgColor theme="7" tint="0.79998168889431442"/>
        <bgColor indexed="64"/>
      </patternFill>
    </fill>
  </fills>
  <borders count="14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indexed="64"/>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dashed">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otted">
        <color indexed="64"/>
      </top>
      <bottom style="dotted">
        <color indexed="64"/>
      </bottom>
      <diagonal/>
    </border>
    <border>
      <left style="medium">
        <color indexed="64"/>
      </left>
      <right/>
      <top style="dashed">
        <color indexed="64"/>
      </top>
      <bottom style="dashed">
        <color indexed="64"/>
      </bottom>
      <diagonal/>
    </border>
    <border>
      <left style="medium">
        <color indexed="64"/>
      </left>
      <right/>
      <top style="dashed">
        <color indexed="64"/>
      </top>
      <bottom style="medium">
        <color indexed="64"/>
      </bottom>
      <diagonal/>
    </border>
    <border>
      <left style="medium">
        <color indexed="64"/>
      </left>
      <right/>
      <top style="dashed">
        <color indexed="64"/>
      </top>
      <bottom style="dotted">
        <color indexed="64"/>
      </bottom>
      <diagonal/>
    </border>
    <border>
      <left style="medium">
        <color indexed="64"/>
      </left>
      <right/>
      <top/>
      <bottom style="dashed">
        <color indexed="64"/>
      </bottom>
      <diagonal/>
    </border>
    <border>
      <left style="thick">
        <color rgb="FF000000"/>
      </left>
      <right style="medium">
        <color rgb="FF000000"/>
      </right>
      <top/>
      <bottom/>
      <diagonal/>
    </border>
    <border>
      <left/>
      <right style="medium">
        <color rgb="FF000000"/>
      </right>
      <top/>
      <bottom/>
      <diagonal/>
    </border>
    <border>
      <left/>
      <right style="thick">
        <color rgb="FF000000"/>
      </right>
      <top/>
      <bottom/>
      <diagonal/>
    </border>
    <border>
      <left/>
      <right style="medium">
        <color rgb="FF000000"/>
      </right>
      <top/>
      <bottom style="medium">
        <color rgb="FF000000"/>
      </bottom>
      <diagonal/>
    </border>
    <border>
      <left style="thick">
        <color rgb="FF000000"/>
      </left>
      <right style="medium">
        <color rgb="FF000000"/>
      </right>
      <top style="thick">
        <color rgb="FF000000"/>
      </top>
      <bottom/>
      <diagonal/>
    </border>
    <border>
      <left/>
      <right style="medium">
        <color rgb="FF000000"/>
      </right>
      <top style="thick">
        <color rgb="FF000000"/>
      </top>
      <bottom/>
      <diagonal/>
    </border>
    <border>
      <left/>
      <right style="thick">
        <color rgb="FF000000"/>
      </right>
      <top style="thick">
        <color rgb="FF000000"/>
      </top>
      <bottom/>
      <diagonal/>
    </border>
    <border>
      <left style="thick">
        <color rgb="FF000000"/>
      </left>
      <right style="medium">
        <color rgb="FF000000"/>
      </right>
      <top/>
      <bottom style="medium">
        <color rgb="FF000000"/>
      </bottom>
      <diagonal/>
    </border>
    <border>
      <left/>
      <right style="thick">
        <color rgb="FF000000"/>
      </right>
      <top/>
      <bottom style="medium">
        <color rgb="FF000000"/>
      </bottom>
      <diagonal/>
    </border>
    <border>
      <left style="thick">
        <color rgb="FF000000"/>
      </left>
      <right style="medium">
        <color rgb="FF000000"/>
      </right>
      <top/>
      <bottom style="thick">
        <color rgb="FF000000"/>
      </bottom>
      <diagonal/>
    </border>
    <border>
      <left/>
      <right style="medium">
        <color rgb="FF000000"/>
      </right>
      <top/>
      <bottom style="thick">
        <color rgb="FF000000"/>
      </bottom>
      <diagonal/>
    </border>
    <border>
      <left/>
      <right style="thick">
        <color rgb="FF000000"/>
      </right>
      <top/>
      <bottom style="thick">
        <color rgb="FF000000"/>
      </bottom>
      <diagonal/>
    </border>
    <border>
      <left/>
      <right/>
      <top/>
      <bottom style="thick">
        <color rgb="FF000000"/>
      </bottom>
      <diagonal/>
    </border>
    <border>
      <left style="medium">
        <color indexed="64"/>
      </left>
      <right style="thin">
        <color indexed="64"/>
      </right>
      <top style="medium">
        <color indexed="64"/>
      </top>
      <bottom/>
      <diagonal/>
    </border>
    <border>
      <left style="thick">
        <color rgb="FF000000"/>
      </left>
      <right/>
      <top/>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dotted">
        <color indexed="64"/>
      </top>
      <bottom/>
      <diagonal/>
    </border>
    <border>
      <left style="medium">
        <color indexed="64"/>
      </left>
      <right/>
      <top style="medium">
        <color indexed="64"/>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medium">
        <color indexed="64"/>
      </left>
      <right style="medium">
        <color indexed="64"/>
      </right>
      <top style="dashed">
        <color indexed="8"/>
      </top>
      <bottom style="dashed">
        <color indexed="8"/>
      </bottom>
      <diagonal/>
    </border>
    <border>
      <left style="medium">
        <color indexed="64"/>
      </left>
      <right style="medium">
        <color indexed="64"/>
      </right>
      <top style="dashed">
        <color indexed="64"/>
      </top>
      <bottom style="dotted">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top style="dotted">
        <color indexed="64"/>
      </top>
      <bottom/>
      <diagonal/>
    </border>
    <border>
      <left style="medium">
        <color indexed="64"/>
      </left>
      <right/>
      <top/>
      <bottom style="mediumDashed">
        <color indexed="64"/>
      </bottom>
      <diagonal/>
    </border>
    <border>
      <left/>
      <right/>
      <top/>
      <bottom style="mediumDashed">
        <color indexed="64"/>
      </bottom>
      <diagonal/>
    </border>
    <border>
      <left/>
      <right style="medium">
        <color indexed="64"/>
      </right>
      <top/>
      <bottom style="mediumDashed">
        <color indexed="64"/>
      </bottom>
      <diagonal/>
    </border>
    <border>
      <left style="medium">
        <color indexed="64"/>
      </left>
      <right/>
      <top style="mediumDashed">
        <color indexed="64"/>
      </top>
      <bottom/>
      <diagonal/>
    </border>
    <border>
      <left/>
      <right/>
      <top style="mediumDashed">
        <color indexed="64"/>
      </top>
      <bottom/>
      <diagonal/>
    </border>
    <border>
      <left/>
      <right style="medium">
        <color indexed="64"/>
      </right>
      <top style="mediumDashed">
        <color indexed="64"/>
      </top>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top style="mediumDashed">
        <color indexed="64"/>
      </top>
      <bottom style="medium">
        <color indexed="64"/>
      </bottom>
      <diagonal/>
    </border>
    <border>
      <left/>
      <right/>
      <top style="mediumDashed">
        <color indexed="64"/>
      </top>
      <bottom style="medium">
        <color indexed="64"/>
      </bottom>
      <diagonal/>
    </border>
    <border>
      <left/>
      <right style="medium">
        <color indexed="64"/>
      </right>
      <top style="mediumDashed">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bottom style="dashed">
        <color indexed="8"/>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bottom style="dashed">
        <color indexed="64"/>
      </bottom>
      <diagonal/>
    </border>
    <border diagonalUp="1">
      <left/>
      <right style="thin">
        <color indexed="64"/>
      </right>
      <top style="medium">
        <color indexed="64"/>
      </top>
      <bottom style="medium">
        <color indexed="64"/>
      </bottom>
      <diagonal style="thin">
        <color indexed="64"/>
      </diagonal>
    </border>
    <border diagonalUp="1">
      <left style="medium">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diagonalUp="1">
      <left style="medium">
        <color indexed="64"/>
      </left>
      <right style="thin">
        <color indexed="64"/>
      </right>
      <top style="medium">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diagonalUp="1">
      <left/>
      <right style="thin">
        <color indexed="64"/>
      </right>
      <top style="medium">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diagonal style="thin">
        <color indexed="64"/>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top style="hair">
        <color indexed="64"/>
      </top>
      <bottom style="medium">
        <color indexed="64"/>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medium">
        <color indexed="64"/>
      </bottom>
      <diagonal style="thin">
        <color indexed="64"/>
      </diagonal>
    </border>
  </borders>
  <cellStyleXfs count="10">
    <xf numFmtId="0" fontId="0" fillId="0" borderId="0">
      <alignment vertical="center"/>
    </xf>
    <xf numFmtId="0" fontId="15" fillId="0" borderId="0" applyNumberFormat="0" applyFill="0" applyBorder="0" applyAlignment="0" applyProtection="0">
      <alignment vertical="center"/>
    </xf>
    <xf numFmtId="38" fontId="1" fillId="0" borderId="0" applyFont="0" applyFill="0" applyBorder="0" applyAlignment="0" applyProtection="0">
      <alignment vertical="center"/>
    </xf>
    <xf numFmtId="40" fontId="1" fillId="0" borderId="0" applyFont="0" applyFill="0" applyBorder="0" applyAlignment="0" applyProtection="0">
      <alignment vertical="center"/>
    </xf>
    <xf numFmtId="0" fontId="12" fillId="0" borderId="0"/>
    <xf numFmtId="0" fontId="1" fillId="0" borderId="0">
      <alignment vertical="center"/>
    </xf>
    <xf numFmtId="183" fontId="24" fillId="0" borderId="0" applyFill="0" applyBorder="0" applyAlignment="0" applyProtection="0"/>
    <xf numFmtId="0" fontId="25" fillId="0" borderId="0"/>
    <xf numFmtId="0" fontId="1" fillId="0" borderId="0">
      <alignment vertical="center"/>
    </xf>
    <xf numFmtId="0" fontId="39" fillId="0" borderId="0">
      <alignment vertical="center"/>
    </xf>
  </cellStyleXfs>
  <cellXfs count="970">
    <xf numFmtId="0" fontId="0" fillId="0" borderId="0" xfId="0">
      <alignment vertical="center"/>
    </xf>
    <xf numFmtId="0" fontId="0" fillId="0" borderId="1" xfId="0" applyBorder="1">
      <alignment vertical="center"/>
    </xf>
    <xf numFmtId="0" fontId="3" fillId="0" borderId="0" xfId="0" applyFont="1" applyAlignment="1">
      <alignment horizontal="center" vertical="center"/>
    </xf>
    <xf numFmtId="0" fontId="0" fillId="0" borderId="11" xfId="0" applyBorder="1" applyAlignment="1">
      <alignment horizontal="left"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0" xfId="0" applyAlignment="1">
      <alignment horizontal="right" vertical="center"/>
    </xf>
    <xf numFmtId="0" fontId="0" fillId="0" borderId="17" xfId="0" applyBorder="1" applyAlignment="1">
      <alignment horizontal="center" vertical="center"/>
    </xf>
    <xf numFmtId="0" fontId="0" fillId="0" borderId="18" xfId="0" applyBorder="1">
      <alignment vertical="center"/>
    </xf>
    <xf numFmtId="0" fontId="5" fillId="0" borderId="0" xfId="0" applyFont="1">
      <alignment vertical="center"/>
    </xf>
    <xf numFmtId="0" fontId="0" fillId="0" borderId="22" xfId="0" applyBorder="1">
      <alignment vertical="center"/>
    </xf>
    <xf numFmtId="0" fontId="0" fillId="0" borderId="24" xfId="0" applyBorder="1">
      <alignment vertical="center"/>
    </xf>
    <xf numFmtId="0" fontId="0" fillId="0" borderId="26" xfId="0" applyBorder="1">
      <alignment vertical="center"/>
    </xf>
    <xf numFmtId="0" fontId="0" fillId="0" borderId="27" xfId="0" applyBorder="1">
      <alignment vertical="center"/>
    </xf>
    <xf numFmtId="0" fontId="0" fillId="0" borderId="8" xfId="0" applyBorder="1">
      <alignment vertical="center"/>
    </xf>
    <xf numFmtId="0" fontId="0" fillId="0" borderId="35" xfId="0" applyBorder="1" applyAlignment="1">
      <alignment horizontal="center" vertical="center"/>
    </xf>
    <xf numFmtId="0" fontId="0" fillId="0" borderId="36" xfId="0" applyBorder="1" applyAlignment="1">
      <alignment horizontal="distributed" vertical="distributed" indent="1"/>
    </xf>
    <xf numFmtId="0" fontId="0" fillId="0" borderId="38" xfId="0" applyBorder="1" applyAlignment="1">
      <alignment horizontal="distributed" vertical="center" indent="1"/>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2" xfId="0" applyBorder="1">
      <alignment vertical="center"/>
    </xf>
    <xf numFmtId="0" fontId="0" fillId="0" borderId="42" xfId="0" applyBorder="1" applyAlignment="1">
      <alignment horizontal="center" vertical="center"/>
    </xf>
    <xf numFmtId="0" fontId="0" fillId="0" borderId="41" xfId="0" applyBorder="1">
      <alignment vertical="center"/>
    </xf>
    <xf numFmtId="0" fontId="0" fillId="0" borderId="15" xfId="0" applyBorder="1">
      <alignment vertical="center"/>
    </xf>
    <xf numFmtId="0" fontId="0" fillId="0" borderId="43" xfId="0" applyBorder="1">
      <alignment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11" xfId="0" applyBorder="1">
      <alignment vertical="center"/>
    </xf>
    <xf numFmtId="0" fontId="0" fillId="0" borderId="23" xfId="0" applyBorder="1" applyAlignment="1">
      <alignment horizontal="center" vertical="center"/>
    </xf>
    <xf numFmtId="0" fontId="0" fillId="0" borderId="48" xfId="0" applyBorder="1">
      <alignment vertical="center"/>
    </xf>
    <xf numFmtId="0" fontId="0" fillId="0" borderId="53" xfId="0" applyBorder="1">
      <alignment vertical="center"/>
    </xf>
    <xf numFmtId="0" fontId="5" fillId="0" borderId="42" xfId="0" applyFont="1" applyBorder="1">
      <alignment vertical="center"/>
    </xf>
    <xf numFmtId="0" fontId="0" fillId="0" borderId="55" xfId="0" applyBorder="1" applyAlignment="1">
      <alignment horizontal="center" vertical="center"/>
    </xf>
    <xf numFmtId="38" fontId="0" fillId="0" borderId="0" xfId="0" applyNumberFormat="1">
      <alignment vertical="center"/>
    </xf>
    <xf numFmtId="38" fontId="1" fillId="0" borderId="0" xfId="2">
      <alignment vertical="center"/>
    </xf>
    <xf numFmtId="38" fontId="1" fillId="0" borderId="23" xfId="2" applyBorder="1" applyAlignment="1">
      <alignment horizontal="center" vertical="center"/>
    </xf>
    <xf numFmtId="38" fontId="1" fillId="0" borderId="0" xfId="2" applyFont="1">
      <alignment vertical="center"/>
    </xf>
    <xf numFmtId="0" fontId="9" fillId="0" borderId="0" xfId="0" applyFont="1" applyAlignment="1">
      <alignment horizontal="center" vertical="center"/>
    </xf>
    <xf numFmtId="0" fontId="10" fillId="0" borderId="84" xfId="0" applyFont="1" applyBorder="1" applyAlignment="1">
      <alignment horizontal="center" vertical="center" wrapText="1"/>
    </xf>
    <xf numFmtId="0" fontId="10" fillId="0" borderId="85" xfId="0" applyFont="1" applyBorder="1" applyAlignment="1">
      <alignment horizontal="center" vertical="center" wrapText="1"/>
    </xf>
    <xf numFmtId="0" fontId="10" fillId="0" borderId="86" xfId="0" applyFont="1" applyBorder="1" applyAlignment="1">
      <alignment horizontal="center" vertical="center" wrapText="1"/>
    </xf>
    <xf numFmtId="0" fontId="10" fillId="0" borderId="87" xfId="0" applyFont="1" applyBorder="1" applyAlignment="1">
      <alignment horizontal="center" vertical="center" wrapText="1"/>
    </xf>
    <xf numFmtId="0" fontId="0" fillId="0" borderId="85" xfId="0" applyBorder="1" applyAlignment="1">
      <alignment horizontal="right" vertical="top" wrapText="1"/>
    </xf>
    <xf numFmtId="0" fontId="10" fillId="0" borderId="85" xfId="0" applyFont="1" applyBorder="1" applyAlignment="1">
      <alignment horizontal="right" vertical="top" wrapText="1"/>
    </xf>
    <xf numFmtId="0" fontId="10" fillId="0" borderId="0" xfId="0" applyFont="1" applyAlignment="1">
      <alignment horizontal="justify" vertical="center"/>
    </xf>
    <xf numFmtId="0" fontId="10" fillId="0" borderId="88" xfId="0" applyFont="1" applyBorder="1" applyAlignment="1">
      <alignment horizontal="center" vertical="center" wrapText="1"/>
    </xf>
    <xf numFmtId="0" fontId="10" fillId="0" borderId="89" xfId="0" applyFont="1" applyBorder="1" applyAlignment="1">
      <alignment horizontal="center" vertical="center" wrapText="1"/>
    </xf>
    <xf numFmtId="0" fontId="10" fillId="0" borderId="90" xfId="0" applyFont="1" applyBorder="1" applyAlignment="1">
      <alignment horizontal="center" vertical="center" wrapText="1"/>
    </xf>
    <xf numFmtId="0" fontId="0" fillId="0" borderId="91" xfId="0" applyBorder="1" applyAlignment="1">
      <alignment horizontal="center" vertical="center" wrapText="1"/>
    </xf>
    <xf numFmtId="0" fontId="0" fillId="0" borderId="87" xfId="0" applyBorder="1" applyAlignment="1">
      <alignment horizontal="center" vertical="center" wrapText="1"/>
    </xf>
    <xf numFmtId="0" fontId="0" fillId="0" borderId="92" xfId="0" applyBorder="1" applyAlignment="1">
      <alignment horizontal="center" vertical="center" wrapText="1"/>
    </xf>
    <xf numFmtId="0" fontId="0" fillId="0" borderId="84" xfId="0" applyBorder="1" applyAlignment="1">
      <alignment vertical="top" wrapText="1"/>
    </xf>
    <xf numFmtId="0" fontId="0" fillId="0" borderId="86" xfId="0" applyBorder="1" applyAlignment="1">
      <alignment horizontal="right" vertical="top" wrapText="1"/>
    </xf>
    <xf numFmtId="0" fontId="10" fillId="0" borderId="0" xfId="0" applyFont="1">
      <alignment vertical="center"/>
    </xf>
    <xf numFmtId="0" fontId="4" fillId="0" borderId="0" xfId="0" applyFont="1">
      <alignment vertical="center"/>
    </xf>
    <xf numFmtId="0" fontId="16" fillId="0" borderId="0" xfId="0" applyFont="1">
      <alignment vertical="center"/>
    </xf>
    <xf numFmtId="0" fontId="17" fillId="0" borderId="0" xfId="0" applyFont="1" applyAlignment="1">
      <alignment horizontal="right"/>
    </xf>
    <xf numFmtId="0" fontId="14" fillId="0" borderId="0" xfId="0" applyFont="1">
      <alignment vertical="center"/>
    </xf>
    <xf numFmtId="0" fontId="9" fillId="0" borderId="0" xfId="0" applyFont="1" applyAlignment="1">
      <alignment horizontal="center"/>
    </xf>
    <xf numFmtId="0" fontId="16" fillId="0" borderId="0" xfId="0" applyFont="1" applyAlignment="1">
      <alignment horizontal="left"/>
    </xf>
    <xf numFmtId="58" fontId="16" fillId="0" borderId="0" xfId="0" applyNumberFormat="1" applyFont="1" applyAlignment="1">
      <alignment horizontal="right"/>
    </xf>
    <xf numFmtId="58" fontId="16" fillId="0" borderId="0" xfId="0" applyNumberFormat="1" applyFont="1" applyAlignment="1">
      <alignment horizontal="distributed" vertical="justify"/>
    </xf>
    <xf numFmtId="0" fontId="14" fillId="0" borderId="0" xfId="0" applyFont="1" applyAlignment="1">
      <alignment horizontal="right"/>
    </xf>
    <xf numFmtId="0" fontId="16" fillId="0" borderId="0" xfId="0" applyFont="1" applyAlignment="1">
      <alignment horizontal="distributed" vertical="center"/>
    </xf>
    <xf numFmtId="0" fontId="16" fillId="0" borderId="0" xfId="0" applyFont="1" applyAlignment="1">
      <alignment horizontal="left" vertical="center" shrinkToFit="1"/>
    </xf>
    <xf numFmtId="0" fontId="16"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xf numFmtId="0" fontId="16" fillId="0" borderId="0" xfId="0" applyFont="1" applyAlignment="1">
      <alignment horizontal="center"/>
    </xf>
    <xf numFmtId="0" fontId="16" fillId="0" borderId="0" xfId="0" applyFont="1" applyAlignment="1">
      <alignment wrapText="1"/>
    </xf>
    <xf numFmtId="0" fontId="19" fillId="0" borderId="0" xfId="0" applyFont="1">
      <alignment vertical="center"/>
    </xf>
    <xf numFmtId="0" fontId="21" fillId="0" borderId="0" xfId="0" applyFont="1">
      <alignment vertical="center"/>
    </xf>
    <xf numFmtId="0" fontId="14" fillId="0" borderId="0" xfId="0" applyFont="1" applyAlignment="1">
      <alignment horizontal="right" vertical="center" shrinkToFit="1"/>
    </xf>
    <xf numFmtId="0" fontId="16" fillId="0" borderId="14" xfId="0" applyFont="1" applyBorder="1" applyAlignment="1">
      <alignment horizontal="center" vertical="center"/>
    </xf>
    <xf numFmtId="0" fontId="16" fillId="0" borderId="43" xfId="0" applyFont="1" applyBorder="1" applyAlignment="1">
      <alignment horizontal="center" vertical="center"/>
    </xf>
    <xf numFmtId="0" fontId="23" fillId="0" borderId="0" xfId="0" applyFont="1">
      <alignment vertical="center"/>
    </xf>
    <xf numFmtId="0" fontId="5" fillId="0" borderId="0" xfId="0" applyFont="1" applyAlignment="1">
      <alignment vertical="center" wrapText="1"/>
    </xf>
    <xf numFmtId="0" fontId="0" fillId="0" borderId="43"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4" xfId="0" applyBorder="1" applyAlignment="1">
      <alignment horizontal="center" vertical="center"/>
    </xf>
    <xf numFmtId="0" fontId="0" fillId="0" borderId="12" xfId="0" applyBorder="1" applyAlignment="1">
      <alignment horizontal="left" vertical="center"/>
    </xf>
    <xf numFmtId="0" fontId="0" fillId="0" borderId="10" xfId="0" applyBorder="1" applyAlignment="1">
      <alignment horizontal="left" vertical="center"/>
    </xf>
    <xf numFmtId="0" fontId="0" fillId="0" borderId="18" xfId="0" applyBorder="1" applyAlignment="1">
      <alignment horizontal="right" vertical="center"/>
    </xf>
    <xf numFmtId="0" fontId="6" fillId="0" borderId="43" xfId="0" applyFont="1" applyBorder="1" applyAlignment="1">
      <alignment horizontal="center" vertical="center"/>
    </xf>
    <xf numFmtId="0" fontId="0" fillId="0" borderId="29" xfId="0" applyBorder="1" applyAlignment="1">
      <alignment horizontal="center" vertical="center"/>
    </xf>
    <xf numFmtId="0" fontId="0" fillId="0" borderId="31" xfId="0" applyBorder="1" applyAlignment="1">
      <alignment horizontal="center" vertical="center"/>
    </xf>
    <xf numFmtId="38" fontId="0" fillId="0" borderId="20" xfId="2" applyFont="1" applyBorder="1">
      <alignment vertical="center"/>
    </xf>
    <xf numFmtId="0" fontId="0" fillId="0" borderId="23" xfId="0" applyBorder="1">
      <alignment vertical="center"/>
    </xf>
    <xf numFmtId="38" fontId="0" fillId="0" borderId="24" xfId="2" applyFont="1" applyFill="1" applyBorder="1">
      <alignment vertical="center"/>
    </xf>
    <xf numFmtId="38" fontId="0" fillId="0" borderId="17" xfId="2" applyFont="1" applyBorder="1">
      <alignment vertical="center"/>
    </xf>
    <xf numFmtId="38" fontId="0" fillId="0" borderId="15" xfId="0" applyNumberFormat="1" applyBorder="1">
      <alignment vertical="center"/>
    </xf>
    <xf numFmtId="38" fontId="0" fillId="0" borderId="43" xfId="2" applyFont="1" applyFill="1" applyBorder="1">
      <alignment vertical="center"/>
    </xf>
    <xf numFmtId="38" fontId="0" fillId="0" borderId="15" xfId="2" applyFont="1" applyBorder="1">
      <alignment vertical="center"/>
    </xf>
    <xf numFmtId="38" fontId="0" fillId="0" borderId="4" xfId="2" applyFont="1" applyFill="1" applyBorder="1">
      <alignment vertical="center"/>
    </xf>
    <xf numFmtId="38" fontId="0" fillId="0" borderId="4" xfId="2" applyFont="1" applyBorder="1">
      <alignment vertical="center"/>
    </xf>
    <xf numFmtId="38" fontId="0" fillId="0" borderId="1" xfId="2" applyFont="1" applyBorder="1">
      <alignment vertical="center"/>
    </xf>
    <xf numFmtId="38" fontId="0" fillId="0" borderId="25" xfId="2" applyFont="1" applyBorder="1">
      <alignment vertical="center"/>
    </xf>
    <xf numFmtId="38" fontId="0" fillId="0" borderId="16" xfId="2" applyFont="1" applyBorder="1">
      <alignment vertical="center"/>
    </xf>
    <xf numFmtId="38" fontId="0" fillId="0" borderId="43" xfId="2" applyFont="1" applyBorder="1">
      <alignment vertical="center"/>
    </xf>
    <xf numFmtId="0" fontId="0" fillId="0" borderId="49" xfId="0" applyBorder="1">
      <alignment vertical="center"/>
    </xf>
    <xf numFmtId="0" fontId="0" fillId="0" borderId="50" xfId="0" applyBorder="1">
      <alignment vertical="center"/>
    </xf>
    <xf numFmtId="0" fontId="10" fillId="0" borderId="88" xfId="0" applyFont="1" applyBorder="1" applyAlignment="1">
      <alignment horizontal="justify" vertical="center" wrapText="1"/>
    </xf>
    <xf numFmtId="0" fontId="10" fillId="0" borderId="89" xfId="0" applyFont="1" applyBorder="1" applyAlignment="1">
      <alignment horizontal="justify" vertical="center" wrapText="1"/>
    </xf>
    <xf numFmtId="0" fontId="10" fillId="0" borderId="90" xfId="0" applyFont="1" applyBorder="1" applyAlignment="1">
      <alignment horizontal="justify" vertical="center" wrapText="1"/>
    </xf>
    <xf numFmtId="0" fontId="0" fillId="0" borderId="91" xfId="0" applyBorder="1" applyAlignment="1">
      <alignment horizontal="center" vertical="top" wrapText="1"/>
    </xf>
    <xf numFmtId="0" fontId="0" fillId="0" borderId="87" xfId="0" applyBorder="1" applyAlignment="1">
      <alignment horizontal="center" vertical="top" wrapText="1"/>
    </xf>
    <xf numFmtId="0" fontId="0" fillId="0" borderId="92" xfId="0" applyBorder="1" applyAlignment="1">
      <alignment horizontal="center" vertical="top" wrapText="1"/>
    </xf>
    <xf numFmtId="0" fontId="0" fillId="0" borderId="84" xfId="0" applyBorder="1" applyAlignment="1">
      <alignment horizontal="center" vertical="top" wrapText="1"/>
    </xf>
    <xf numFmtId="0" fontId="0" fillId="0" borderId="86" xfId="0" applyBorder="1" applyAlignment="1">
      <alignment horizontal="center" vertical="top" wrapText="1"/>
    </xf>
    <xf numFmtId="38" fontId="10" fillId="0" borderId="94" xfId="2" applyFont="1" applyBorder="1" applyAlignment="1">
      <alignment horizontal="center" vertical="center" wrapText="1"/>
    </xf>
    <xf numFmtId="0" fontId="10" fillId="0" borderId="94" xfId="0" applyFont="1" applyBorder="1" applyAlignment="1">
      <alignment horizontal="center" vertical="center" wrapText="1"/>
    </xf>
    <xf numFmtId="0" fontId="10" fillId="0" borderId="95" xfId="0" applyFont="1" applyBorder="1" applyAlignment="1">
      <alignment horizontal="center" vertical="center" wrapText="1"/>
    </xf>
    <xf numFmtId="0" fontId="0" fillId="0" borderId="16" xfId="0" applyBorder="1">
      <alignment vertical="center"/>
    </xf>
    <xf numFmtId="38" fontId="0" fillId="0" borderId="0" xfId="2" applyFont="1">
      <alignment vertical="center"/>
    </xf>
    <xf numFmtId="38" fontId="0" fillId="0" borderId="28" xfId="2" applyFont="1" applyBorder="1" applyAlignment="1">
      <alignment horizontal="right" vertical="center"/>
    </xf>
    <xf numFmtId="38" fontId="0" fillId="0" borderId="18" xfId="2" applyFont="1" applyBorder="1" applyAlignment="1">
      <alignment horizontal="right" vertical="center"/>
    </xf>
    <xf numFmtId="38" fontId="1" fillId="0" borderId="0" xfId="2" applyFill="1">
      <alignment vertical="center"/>
    </xf>
    <xf numFmtId="0" fontId="0" fillId="0" borderId="49" xfId="0" applyBorder="1" applyAlignment="1">
      <alignment horizontal="center" vertical="center"/>
    </xf>
    <xf numFmtId="0" fontId="0" fillId="0" borderId="34" xfId="0" applyBorder="1" applyAlignment="1">
      <alignment horizontal="left" vertical="center"/>
    </xf>
    <xf numFmtId="0" fontId="0" fillId="0" borderId="48" xfId="0" applyBorder="1" applyAlignment="1">
      <alignment horizontal="center" vertical="center"/>
    </xf>
    <xf numFmtId="0" fontId="0" fillId="0" borderId="16" xfId="0" applyBorder="1" applyAlignment="1">
      <alignment horizontal="center" vertical="center"/>
    </xf>
    <xf numFmtId="38" fontId="0" fillId="5" borderId="1" xfId="2" applyFont="1" applyFill="1" applyBorder="1">
      <alignment vertical="center"/>
    </xf>
    <xf numFmtId="38" fontId="0" fillId="0" borderId="15" xfId="2" applyFont="1" applyFill="1" applyBorder="1">
      <alignment vertical="center"/>
    </xf>
    <xf numFmtId="0" fontId="0" fillId="0" borderId="1"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distributed" vertical="center"/>
    </xf>
    <xf numFmtId="0" fontId="0" fillId="0" borderId="1" xfId="0" applyBorder="1" applyAlignment="1">
      <alignment horizontal="right" vertical="center"/>
    </xf>
    <xf numFmtId="0" fontId="0" fillId="0" borderId="16" xfId="0" applyBorder="1" applyAlignment="1">
      <alignment horizontal="right" vertical="center"/>
    </xf>
    <xf numFmtId="0" fontId="0" fillId="0" borderId="60" xfId="0" applyBorder="1" applyAlignment="1">
      <alignment horizontal="right" vertical="center"/>
    </xf>
    <xf numFmtId="0" fontId="0" fillId="0" borderId="16" xfId="0" applyBorder="1" applyAlignment="1">
      <alignment horizontal="center" vertical="center" shrinkToFit="1"/>
    </xf>
    <xf numFmtId="0" fontId="0" fillId="0" borderId="62" xfId="0" applyBorder="1" applyAlignment="1">
      <alignment horizontal="left" vertical="center"/>
    </xf>
    <xf numFmtId="38" fontId="0" fillId="3" borderId="1" xfId="2" applyFont="1" applyFill="1" applyBorder="1">
      <alignment vertical="center"/>
    </xf>
    <xf numFmtId="0" fontId="15" fillId="5" borderId="99" xfId="1" applyFill="1" applyBorder="1" applyAlignment="1" applyProtection="1">
      <alignment horizontal="left" vertical="center"/>
      <protection locked="0"/>
    </xf>
    <xf numFmtId="0" fontId="0" fillId="0" borderId="107" xfId="0" applyBorder="1">
      <alignment vertical="center"/>
    </xf>
    <xf numFmtId="0" fontId="0" fillId="0" borderId="106" xfId="0" applyBorder="1" applyAlignment="1">
      <alignment horizontal="center" vertical="center"/>
    </xf>
    <xf numFmtId="0" fontId="6" fillId="0" borderId="69" xfId="0" applyFont="1" applyBorder="1" applyAlignment="1">
      <alignment horizontal="center" vertical="center"/>
    </xf>
    <xf numFmtId="38" fontId="10" fillId="0" borderId="94" xfId="0" applyNumberFormat="1" applyFont="1" applyBorder="1" applyAlignment="1">
      <alignment horizontal="center" vertical="center" wrapText="1"/>
    </xf>
    <xf numFmtId="38" fontId="10" fillId="0" borderId="95" xfId="0" applyNumberFormat="1" applyFont="1" applyBorder="1" applyAlignment="1">
      <alignment horizontal="center" vertical="center" wrapText="1"/>
    </xf>
    <xf numFmtId="0" fontId="29" fillId="6" borderId="104" xfId="0" applyFont="1" applyFill="1" applyBorder="1" applyAlignment="1" applyProtection="1">
      <alignment horizontal="left" vertical="center"/>
      <protection locked="0"/>
    </xf>
    <xf numFmtId="177" fontId="29" fillId="5" borderId="78" xfId="0" applyNumberFormat="1" applyFont="1" applyFill="1" applyBorder="1" applyAlignment="1" applyProtection="1">
      <alignment horizontal="left" vertical="center"/>
      <protection locked="0"/>
    </xf>
    <xf numFmtId="177" fontId="29" fillId="5" borderId="99" xfId="0" applyNumberFormat="1" applyFont="1" applyFill="1" applyBorder="1" applyAlignment="1" applyProtection="1">
      <alignment horizontal="left" vertical="center" shrinkToFit="1"/>
      <protection locked="0"/>
    </xf>
    <xf numFmtId="177" fontId="29" fillId="3" borderId="78" xfId="0" applyNumberFormat="1" applyFont="1" applyFill="1" applyBorder="1" applyAlignment="1" applyProtection="1">
      <alignment horizontal="left" vertical="center"/>
      <protection locked="0"/>
    </xf>
    <xf numFmtId="177" fontId="29" fillId="3" borderId="99" xfId="0" applyNumberFormat="1" applyFont="1" applyFill="1" applyBorder="1" applyAlignment="1" applyProtection="1">
      <alignment horizontal="left" vertical="center" shrinkToFit="1"/>
      <protection locked="0"/>
    </xf>
    <xf numFmtId="0" fontId="29" fillId="3" borderId="78" xfId="0" applyFont="1" applyFill="1" applyBorder="1" applyAlignment="1" applyProtection="1">
      <alignment horizontal="left" vertical="center"/>
      <protection locked="0"/>
    </xf>
    <xf numFmtId="177" fontId="29" fillId="3" borderId="105" xfId="0" applyNumberFormat="1" applyFont="1" applyFill="1" applyBorder="1" applyAlignment="1" applyProtection="1">
      <alignment horizontal="left" vertical="center" shrinkToFit="1"/>
      <protection locked="0"/>
    </xf>
    <xf numFmtId="0" fontId="14" fillId="0" borderId="0" xfId="8" applyFont="1">
      <alignment vertical="center"/>
    </xf>
    <xf numFmtId="0" fontId="41" fillId="0" borderId="0" xfId="8" applyFont="1">
      <alignment vertical="center"/>
    </xf>
    <xf numFmtId="0" fontId="47" fillId="0" borderId="0" xfId="8" applyFont="1">
      <alignment vertical="center"/>
    </xf>
    <xf numFmtId="0" fontId="21" fillId="0" borderId="40" xfId="0" applyFont="1" applyBorder="1" applyAlignment="1">
      <alignment horizontal="center" vertical="center" wrapText="1"/>
    </xf>
    <xf numFmtId="0" fontId="0" fillId="0" borderId="41" xfId="0" applyBorder="1" applyAlignment="1">
      <alignment vertical="center" wrapText="1"/>
    </xf>
    <xf numFmtId="0" fontId="41" fillId="0" borderId="42" xfId="8" applyFont="1" applyBorder="1" applyAlignment="1">
      <alignment horizontal="center" vertical="center" wrapText="1"/>
    </xf>
    <xf numFmtId="0" fontId="14" fillId="0" borderId="42" xfId="8" applyFont="1" applyBorder="1" applyAlignment="1">
      <alignment horizontal="center" vertical="center" wrapText="1"/>
    </xf>
    <xf numFmtId="0" fontId="14" fillId="0" borderId="41" xfId="8" applyFont="1" applyBorder="1" applyAlignment="1">
      <alignment vertical="center" wrapText="1"/>
    </xf>
    <xf numFmtId="0" fontId="41" fillId="0" borderId="65" xfId="8" applyFont="1" applyBorder="1" applyAlignment="1">
      <alignment horizontal="center" vertical="center" wrapText="1"/>
    </xf>
    <xf numFmtId="0" fontId="41" fillId="5" borderId="48" xfId="8" applyFont="1" applyFill="1" applyBorder="1" applyAlignment="1" applyProtection="1">
      <alignment horizontal="justify" vertical="center" wrapText="1"/>
      <protection locked="0"/>
    </xf>
    <xf numFmtId="0" fontId="41" fillId="0" borderId="49" xfId="8" applyFont="1" applyBorder="1" applyAlignment="1">
      <alignment horizontal="center" vertical="center" wrapText="1"/>
    </xf>
    <xf numFmtId="0" fontId="41" fillId="5" borderId="50" xfId="8" applyFont="1" applyFill="1" applyBorder="1" applyAlignment="1" applyProtection="1">
      <alignment horizontal="justify" vertical="center" wrapText="1"/>
      <protection locked="0"/>
    </xf>
    <xf numFmtId="0" fontId="41" fillId="0" borderId="56" xfId="8" applyFont="1" applyBorder="1" applyAlignment="1">
      <alignment horizontal="center" vertical="center" wrapText="1"/>
    </xf>
    <xf numFmtId="0" fontId="41" fillId="0" borderId="41" xfId="8" applyFont="1" applyBorder="1" applyAlignment="1">
      <alignment horizontal="center" vertical="center" wrapText="1"/>
    </xf>
    <xf numFmtId="0" fontId="41" fillId="5" borderId="64" xfId="8" applyFont="1" applyFill="1" applyBorder="1" applyAlignment="1" applyProtection="1">
      <alignment horizontal="center" vertical="center" wrapText="1"/>
      <protection locked="0"/>
    </xf>
    <xf numFmtId="0" fontId="41" fillId="5" borderId="45" xfId="8" applyFont="1" applyFill="1" applyBorder="1" applyAlignment="1" applyProtection="1">
      <alignment horizontal="center" vertical="center" wrapText="1"/>
      <protection locked="0"/>
    </xf>
    <xf numFmtId="0" fontId="41" fillId="0" borderId="63" xfId="8" applyFont="1" applyBorder="1" applyAlignment="1">
      <alignment horizontal="center" vertical="center" wrapText="1"/>
    </xf>
    <xf numFmtId="0" fontId="49" fillId="0" borderId="40" xfId="8" applyFont="1" applyBorder="1" applyAlignment="1">
      <alignment vertical="center" wrapText="1"/>
    </xf>
    <xf numFmtId="0" fontId="52" fillId="0" borderId="40" xfId="8" applyFont="1" applyBorder="1" applyAlignment="1">
      <alignment horizontal="center" vertical="center" wrapText="1"/>
    </xf>
    <xf numFmtId="0" fontId="53" fillId="0" borderId="0" xfId="8" applyFont="1">
      <alignment vertical="center"/>
    </xf>
    <xf numFmtId="0" fontId="41" fillId="0" borderId="0" xfId="8" applyFont="1" applyAlignment="1">
      <alignment vertical="center" wrapText="1"/>
    </xf>
    <xf numFmtId="0" fontId="41" fillId="0" borderId="47" xfId="8" applyFont="1" applyBorder="1" applyAlignment="1">
      <alignment vertical="center" wrapText="1"/>
    </xf>
    <xf numFmtId="0" fontId="14" fillId="0" borderId="63" xfId="8" applyFont="1" applyBorder="1">
      <alignment vertical="center"/>
    </xf>
    <xf numFmtId="0" fontId="14" fillId="0" borderId="0" xfId="8" applyFont="1" applyAlignment="1">
      <alignment vertical="center" wrapText="1"/>
    </xf>
    <xf numFmtId="0" fontId="49" fillId="0" borderId="0" xfId="8" applyFont="1" applyAlignment="1">
      <alignment vertical="center" wrapText="1"/>
    </xf>
    <xf numFmtId="49" fontId="10" fillId="0" borderId="93" xfId="0" applyNumberFormat="1" applyFont="1" applyBorder="1" applyAlignment="1">
      <alignment horizontal="center" vertical="center" wrapText="1"/>
    </xf>
    <xf numFmtId="49" fontId="10" fillId="0" borderId="93" xfId="0" applyNumberFormat="1" applyFont="1" applyBorder="1" applyAlignment="1">
      <alignment horizontal="justify" vertical="center" wrapText="1"/>
    </xf>
    <xf numFmtId="38" fontId="0" fillId="4" borderId="1" xfId="2" applyFont="1" applyFill="1" applyBorder="1">
      <alignment vertical="center"/>
    </xf>
    <xf numFmtId="38" fontId="0" fillId="4" borderId="0" xfId="2" applyFont="1" applyFill="1">
      <alignment vertical="center"/>
    </xf>
    <xf numFmtId="0" fontId="0" fillId="0" borderId="0" xfId="0" applyAlignment="1">
      <alignment horizontal="center" vertical="center"/>
    </xf>
    <xf numFmtId="0" fontId="0" fillId="0" borderId="51" xfId="0" applyBorder="1" applyAlignment="1">
      <alignment horizontal="left" vertical="center"/>
    </xf>
    <xf numFmtId="177" fontId="29" fillId="3" borderId="42" xfId="0" applyNumberFormat="1" applyFont="1" applyFill="1" applyBorder="1" applyAlignment="1" applyProtection="1">
      <alignment horizontal="left" vertical="center"/>
      <protection locked="0"/>
    </xf>
    <xf numFmtId="0" fontId="32" fillId="6" borderId="123" xfId="0" applyFont="1" applyFill="1" applyBorder="1" applyAlignment="1" applyProtection="1">
      <alignment horizontal="left" vertical="center" wrapText="1" shrinkToFit="1"/>
      <protection locked="0"/>
    </xf>
    <xf numFmtId="0" fontId="29" fillId="6" borderId="122" xfId="0" applyFont="1" applyFill="1" applyBorder="1" applyAlignment="1" applyProtection="1">
      <alignment horizontal="left" vertical="center"/>
      <protection locked="0"/>
    </xf>
    <xf numFmtId="0" fontId="29" fillId="6" borderId="124" xfId="0" applyFont="1" applyFill="1" applyBorder="1" applyAlignment="1" applyProtection="1">
      <alignment horizontal="left" vertical="center"/>
      <protection locked="0"/>
    </xf>
    <xf numFmtId="0" fontId="32" fillId="6" borderId="99" xfId="0" applyFont="1" applyFill="1" applyBorder="1" applyAlignment="1" applyProtection="1">
      <alignment horizontal="left" vertical="center" wrapText="1" shrinkToFit="1"/>
      <protection locked="0"/>
    </xf>
    <xf numFmtId="0" fontId="0" fillId="0" borderId="35" xfId="0" applyBorder="1" applyAlignment="1">
      <alignment horizontal="center" vertical="center" wrapText="1" shrinkToFit="1"/>
    </xf>
    <xf numFmtId="0" fontId="29" fillId="6" borderId="42" xfId="0" applyFont="1" applyFill="1" applyBorder="1" applyAlignment="1" applyProtection="1">
      <alignment horizontal="left" vertical="center" shrinkToFit="1"/>
      <protection locked="0"/>
    </xf>
    <xf numFmtId="0" fontId="29" fillId="6" borderId="78" xfId="0" applyFont="1" applyFill="1" applyBorder="1" applyAlignment="1" applyProtection="1">
      <alignment horizontal="left" vertical="center" shrinkToFit="1"/>
      <protection locked="0"/>
    </xf>
    <xf numFmtId="0" fontId="0" fillId="0" borderId="2" xfId="0" applyBorder="1" applyAlignment="1">
      <alignment horizontal="left" vertical="center"/>
    </xf>
    <xf numFmtId="0" fontId="0" fillId="0" borderId="52" xfId="0" applyBorder="1" applyAlignment="1">
      <alignment horizontal="left" vertical="center" shrinkToFit="1"/>
    </xf>
    <xf numFmtId="0" fontId="0" fillId="0" borderId="11" xfId="0" applyBorder="1" applyAlignment="1">
      <alignment horizontal="left" vertical="center" shrinkToFit="1"/>
    </xf>
    <xf numFmtId="0" fontId="5" fillId="0" borderId="0" xfId="0" applyFont="1" applyAlignment="1">
      <alignment horizontal="center" vertical="center"/>
    </xf>
    <xf numFmtId="0" fontId="6" fillId="0" borderId="65" xfId="0" applyFont="1" applyBorder="1" applyAlignment="1">
      <alignment horizontal="center" vertical="center"/>
    </xf>
    <xf numFmtId="0" fontId="0" fillId="0" borderId="12" xfId="0" applyBorder="1" applyAlignment="1">
      <alignment horizontal="center" vertical="center"/>
    </xf>
    <xf numFmtId="0" fontId="0" fillId="0" borderId="33" xfId="0" applyBorder="1" applyAlignment="1">
      <alignment horizontal="left" vertical="center"/>
    </xf>
    <xf numFmtId="0" fontId="0" fillId="0" borderId="127" xfId="0" applyBorder="1">
      <alignment vertical="center"/>
    </xf>
    <xf numFmtId="0" fontId="0" fillId="0" borderId="129" xfId="0" applyBorder="1">
      <alignment vertical="center"/>
    </xf>
    <xf numFmtId="0" fontId="0" fillId="0" borderId="131" xfId="0" applyBorder="1">
      <alignment vertical="center"/>
    </xf>
    <xf numFmtId="0" fontId="0" fillId="0" borderId="133" xfId="0" applyBorder="1">
      <alignment vertical="center"/>
    </xf>
    <xf numFmtId="38" fontId="0" fillId="0" borderId="127" xfId="2" applyFont="1" applyBorder="1">
      <alignment vertical="center"/>
    </xf>
    <xf numFmtId="38" fontId="0" fillId="0" borderId="129" xfId="2" applyFont="1" applyBorder="1">
      <alignment vertical="center"/>
    </xf>
    <xf numFmtId="38" fontId="0" fillId="0" borderId="131" xfId="2" applyFont="1" applyBorder="1">
      <alignment vertical="center"/>
    </xf>
    <xf numFmtId="38" fontId="0" fillId="0" borderId="133" xfId="2" applyFont="1" applyBorder="1">
      <alignment vertical="center"/>
    </xf>
    <xf numFmtId="0" fontId="0" fillId="0" borderId="9" xfId="0" applyBorder="1">
      <alignment vertical="center"/>
    </xf>
    <xf numFmtId="0" fontId="0" fillId="0" borderId="4" xfId="0" applyBorder="1">
      <alignment vertical="center"/>
    </xf>
    <xf numFmtId="0" fontId="0" fillId="0" borderId="5" xfId="0" applyBorder="1">
      <alignment vertical="center"/>
    </xf>
    <xf numFmtId="38" fontId="0" fillId="0" borderId="1" xfId="2" applyFont="1" applyFill="1" applyBorder="1">
      <alignment vertical="center"/>
    </xf>
    <xf numFmtId="0" fontId="0" fillId="0" borderId="10" xfId="0" applyBorder="1">
      <alignment vertical="center"/>
    </xf>
    <xf numFmtId="38" fontId="0" fillId="0" borderId="16" xfId="2" applyFont="1" applyFill="1" applyBorder="1">
      <alignment vertical="center"/>
    </xf>
    <xf numFmtId="0" fontId="0" fillId="0" borderId="3" xfId="0" applyBorder="1">
      <alignment vertical="center"/>
    </xf>
    <xf numFmtId="0" fontId="0" fillId="0" borderId="20" xfId="0" applyBorder="1">
      <alignment vertical="center"/>
    </xf>
    <xf numFmtId="176" fontId="0" fillId="0" borderId="44" xfId="0" applyNumberFormat="1" applyBorder="1">
      <alignment vertical="center"/>
    </xf>
    <xf numFmtId="38" fontId="0" fillId="0" borderId="20" xfId="2" applyFont="1" applyFill="1" applyBorder="1">
      <alignment vertical="center"/>
    </xf>
    <xf numFmtId="0" fontId="0" fillId="0" borderId="126" xfId="0" applyBorder="1">
      <alignment vertical="center"/>
    </xf>
    <xf numFmtId="0" fontId="0" fillId="0" borderId="128" xfId="0" applyBorder="1">
      <alignment vertical="center"/>
    </xf>
    <xf numFmtId="0" fontId="0" fillId="0" borderId="130" xfId="0" applyBorder="1">
      <alignment vertical="center"/>
    </xf>
    <xf numFmtId="0" fontId="0" fillId="0" borderId="132" xfId="0" applyBorder="1">
      <alignment vertical="center"/>
    </xf>
    <xf numFmtId="38" fontId="0" fillId="0" borderId="10" xfId="2" applyFont="1" applyBorder="1">
      <alignment vertical="center"/>
    </xf>
    <xf numFmtId="38" fontId="0" fillId="0" borderId="3" xfId="2" applyFont="1" applyBorder="1">
      <alignment vertical="center"/>
    </xf>
    <xf numFmtId="38" fontId="0" fillId="0" borderId="13" xfId="2" applyFont="1" applyBorder="1">
      <alignment vertical="center"/>
    </xf>
    <xf numFmtId="0" fontId="0" fillId="0" borderId="138" xfId="0" applyBorder="1" applyAlignment="1">
      <alignment horizontal="center" vertical="center" wrapText="1"/>
    </xf>
    <xf numFmtId="177" fontId="0" fillId="0" borderId="143" xfId="0" applyNumberFormat="1" applyBorder="1" applyAlignment="1">
      <alignment horizontal="center" vertical="center"/>
    </xf>
    <xf numFmtId="187" fontId="0" fillId="0" borderId="140" xfId="0" applyNumberFormat="1" applyBorder="1" applyAlignment="1">
      <alignment horizontal="center" vertical="center"/>
    </xf>
    <xf numFmtId="0" fontId="0" fillId="0" borderId="140" xfId="0" applyBorder="1" applyAlignment="1">
      <alignment horizontal="center" vertical="center"/>
    </xf>
    <xf numFmtId="187" fontId="0" fillId="0" borderId="144" xfId="0" applyNumberFormat="1" applyBorder="1" applyAlignment="1">
      <alignment horizontal="center" vertical="center"/>
    </xf>
    <xf numFmtId="0" fontId="0" fillId="0" borderId="145" xfId="0" applyBorder="1" applyAlignment="1">
      <alignment horizontal="center" vertical="center" wrapText="1"/>
    </xf>
    <xf numFmtId="0" fontId="0" fillId="0" borderId="33" xfId="0" applyBorder="1" applyAlignment="1">
      <alignment horizontal="center" vertical="center"/>
    </xf>
    <xf numFmtId="0" fontId="0" fillId="0" borderId="6" xfId="0" applyBorder="1" applyAlignment="1">
      <alignment horizontal="center" vertical="center"/>
    </xf>
    <xf numFmtId="0" fontId="0" fillId="0" borderId="44" xfId="0" applyBorder="1" applyAlignment="1">
      <alignment horizontal="center" vertical="center"/>
    </xf>
    <xf numFmtId="0" fontId="0" fillId="0" borderId="34" xfId="0" applyBorder="1" applyAlignment="1">
      <alignment horizontal="center" vertical="center"/>
    </xf>
    <xf numFmtId="0" fontId="0" fillId="0" borderId="6" xfId="0" applyBorder="1" applyAlignment="1">
      <alignment horizontal="left" vertical="center"/>
    </xf>
    <xf numFmtId="0" fontId="0" fillId="0" borderId="42" xfId="0" applyBorder="1" applyAlignment="1">
      <alignment horizontal="center" vertical="center" wrapText="1"/>
    </xf>
    <xf numFmtId="0" fontId="49" fillId="0" borderId="0" xfId="8" applyFont="1" applyAlignment="1">
      <alignment horizontal="center" vertical="center" wrapText="1"/>
    </xf>
    <xf numFmtId="0" fontId="41" fillId="0" borderId="64" xfId="8" applyFont="1" applyBorder="1" applyAlignment="1">
      <alignment horizontal="center" vertical="center" wrapText="1"/>
    </xf>
    <xf numFmtId="0" fontId="41" fillId="0" borderId="45" xfId="8" applyFont="1" applyBorder="1" applyAlignment="1">
      <alignment horizontal="center" vertical="center" wrapText="1"/>
    </xf>
    <xf numFmtId="0" fontId="41" fillId="0" borderId="69" xfId="8" applyFont="1" applyBorder="1" applyAlignment="1">
      <alignment horizontal="center" vertical="center" wrapText="1"/>
    </xf>
    <xf numFmtId="0" fontId="0" fillId="0" borderId="49" xfId="0" applyBorder="1" applyAlignment="1">
      <alignment horizontal="left" vertical="center"/>
    </xf>
    <xf numFmtId="0" fontId="6" fillId="0" borderId="0" xfId="0" applyFont="1">
      <alignment vertical="center"/>
    </xf>
    <xf numFmtId="0" fontId="0" fillId="0" borderId="7" xfId="0" applyBorder="1" applyAlignment="1">
      <alignment horizontal="center" vertical="center" shrinkToFit="1"/>
    </xf>
    <xf numFmtId="0" fontId="0" fillId="0" borderId="7" xfId="0" applyBorder="1" applyAlignment="1">
      <alignment horizontal="left" vertical="center"/>
    </xf>
    <xf numFmtId="0" fontId="0" fillId="0" borderId="60" xfId="0" applyBorder="1" applyAlignment="1">
      <alignment horizontal="left" vertical="center"/>
    </xf>
    <xf numFmtId="0" fontId="0" fillId="0" borderId="8" xfId="0" applyBorder="1" applyAlignment="1">
      <alignment horizontal="left" vertical="center"/>
    </xf>
    <xf numFmtId="0" fontId="0" fillId="0" borderId="47" xfId="0" applyBorder="1" applyAlignment="1">
      <alignment horizontal="left" vertical="center"/>
    </xf>
    <xf numFmtId="0" fontId="0" fillId="0" borderId="61" xfId="0" applyBorder="1" applyAlignment="1">
      <alignment horizontal="left" vertical="center"/>
    </xf>
    <xf numFmtId="0" fontId="0" fillId="0" borderId="0" xfId="0" applyAlignment="1">
      <alignment horizontal="left" vertical="center"/>
    </xf>
    <xf numFmtId="0" fontId="0" fillId="0" borderId="0" xfId="0" applyAlignment="1">
      <alignment vertical="center" wrapText="1"/>
    </xf>
    <xf numFmtId="38" fontId="0" fillId="0" borderId="26" xfId="2" applyFont="1" applyBorder="1">
      <alignment vertical="center"/>
    </xf>
    <xf numFmtId="38" fontId="0" fillId="0" borderId="23" xfId="2" applyFont="1" applyBorder="1">
      <alignment vertical="center"/>
    </xf>
    <xf numFmtId="38" fontId="0" fillId="0" borderId="0" xfId="2" applyFont="1" applyFill="1" applyAlignment="1">
      <alignment horizontal="center" vertical="center"/>
    </xf>
    <xf numFmtId="40" fontId="0" fillId="0" borderId="0" xfId="2" applyNumberFormat="1" applyFont="1" applyFill="1" applyAlignment="1">
      <alignment horizontal="center" vertical="center"/>
    </xf>
    <xf numFmtId="38" fontId="0" fillId="0" borderId="47" xfId="2" applyFont="1" applyFill="1" applyBorder="1" applyAlignment="1">
      <alignment horizontal="center" vertical="center"/>
    </xf>
    <xf numFmtId="0" fontId="6" fillId="0" borderId="64" xfId="0" applyFont="1" applyBorder="1" applyAlignment="1">
      <alignment horizontal="center" vertical="center"/>
    </xf>
    <xf numFmtId="0" fontId="6" fillId="0" borderId="56" xfId="0" applyFont="1" applyBorder="1" applyAlignment="1">
      <alignment horizontal="center" vertical="center"/>
    </xf>
    <xf numFmtId="0" fontId="6" fillId="0" borderId="45" xfId="0" applyFont="1" applyBorder="1" applyAlignment="1">
      <alignment horizontal="center" vertical="center"/>
    </xf>
    <xf numFmtId="0" fontId="6" fillId="0" borderId="46" xfId="0" applyFont="1" applyBorder="1" applyAlignment="1">
      <alignment horizontal="center" vertical="center"/>
    </xf>
    <xf numFmtId="188" fontId="0" fillId="0" borderId="0" xfId="2" applyNumberFormat="1" applyFont="1" applyFill="1" applyAlignment="1">
      <alignment horizontal="center" vertical="center"/>
    </xf>
    <xf numFmtId="189" fontId="0" fillId="0" borderId="0" xfId="0" applyNumberFormat="1">
      <alignment vertical="center"/>
    </xf>
    <xf numFmtId="189" fontId="0" fillId="0" borderId="34" xfId="0" applyNumberFormat="1" applyBorder="1" applyAlignment="1">
      <alignment horizontal="center" vertical="center"/>
    </xf>
    <xf numFmtId="189" fontId="0" fillId="0" borderId="8" xfId="0" applyNumberFormat="1" applyBorder="1" applyAlignment="1">
      <alignment horizontal="right" vertical="center"/>
    </xf>
    <xf numFmtId="189" fontId="0" fillId="0" borderId="31" xfId="0" applyNumberFormat="1" applyBorder="1" applyAlignment="1">
      <alignment horizontal="right" vertical="center"/>
    </xf>
    <xf numFmtId="189" fontId="0" fillId="0" borderId="14" xfId="0" applyNumberFormat="1" applyBorder="1" applyAlignment="1">
      <alignment horizontal="right" vertical="center"/>
    </xf>
    <xf numFmtId="189" fontId="0" fillId="0" borderId="14" xfId="0" applyNumberFormat="1" applyBorder="1">
      <alignment vertical="center"/>
    </xf>
    <xf numFmtId="189" fontId="0" fillId="0" borderId="22" xfId="0" applyNumberFormat="1" applyBorder="1" applyAlignment="1">
      <alignment horizontal="right" vertical="center"/>
    </xf>
    <xf numFmtId="189" fontId="0" fillId="0" borderId="126" xfId="0" applyNumberFormat="1" applyBorder="1">
      <alignment vertical="center"/>
    </xf>
    <xf numFmtId="189" fontId="0" fillId="0" borderId="128" xfId="0" applyNumberFormat="1" applyBorder="1">
      <alignment vertical="center"/>
    </xf>
    <xf numFmtId="189" fontId="0" fillId="0" borderId="130" xfId="0" applyNumberFormat="1" applyBorder="1">
      <alignment vertical="center"/>
    </xf>
    <xf numFmtId="189" fontId="0" fillId="0" borderId="132" xfId="0" applyNumberFormat="1" applyBorder="1">
      <alignment vertical="center"/>
    </xf>
    <xf numFmtId="189" fontId="0" fillId="0" borderId="27" xfId="0" applyNumberFormat="1" applyBorder="1">
      <alignment vertical="center"/>
    </xf>
    <xf numFmtId="189" fontId="0" fillId="0" borderId="24" xfId="0" applyNumberFormat="1" applyBorder="1">
      <alignment vertical="center"/>
    </xf>
    <xf numFmtId="189" fontId="5" fillId="0" borderId="0" xfId="0" applyNumberFormat="1" applyFont="1">
      <alignment vertical="center"/>
    </xf>
    <xf numFmtId="189" fontId="0" fillId="0" borderId="35" xfId="0" applyNumberFormat="1" applyBorder="1" applyAlignment="1">
      <alignment horizontal="distributed" vertical="center" indent="1"/>
    </xf>
    <xf numFmtId="189" fontId="0" fillId="0" borderId="18" xfId="0" applyNumberFormat="1" applyBorder="1" applyAlignment="1">
      <alignment horizontal="right" vertical="center"/>
    </xf>
    <xf numFmtId="189" fontId="0" fillId="0" borderId="13" xfId="0" applyNumberFormat="1" applyBorder="1" applyAlignment="1">
      <alignment horizontal="right" vertical="center"/>
    </xf>
    <xf numFmtId="189" fontId="0" fillId="0" borderId="32" xfId="0" applyNumberFormat="1" applyBorder="1">
      <alignment vertical="center"/>
    </xf>
    <xf numFmtId="189" fontId="0" fillId="0" borderId="17" xfId="0" applyNumberFormat="1" applyBorder="1">
      <alignment vertical="center"/>
    </xf>
    <xf numFmtId="189" fontId="0" fillId="0" borderId="13" xfId="0" applyNumberFormat="1" applyBorder="1">
      <alignment vertical="center"/>
    </xf>
    <xf numFmtId="189" fontId="0" fillId="0" borderId="37" xfId="0" applyNumberFormat="1" applyBorder="1" applyAlignment="1">
      <alignment horizontal="distributed" vertical="distributed" indent="1"/>
    </xf>
    <xf numFmtId="189" fontId="0" fillId="0" borderId="9" xfId="0" applyNumberFormat="1" applyBorder="1" applyAlignment="1">
      <alignment horizontal="right" vertical="center"/>
    </xf>
    <xf numFmtId="0" fontId="0" fillId="0" borderId="36" xfId="0" applyBorder="1" applyAlignment="1">
      <alignment horizontal="distributed" vertical="center" indent="1"/>
    </xf>
    <xf numFmtId="189" fontId="0" fillId="0" borderId="39" xfId="0" applyNumberFormat="1" applyBorder="1" applyAlignment="1">
      <alignment horizontal="distributed" vertical="center" indent="1"/>
    </xf>
    <xf numFmtId="189" fontId="0" fillId="0" borderId="28" xfId="0" applyNumberFormat="1" applyBorder="1" applyAlignment="1">
      <alignment horizontal="right" vertical="center"/>
    </xf>
    <xf numFmtId="189" fontId="0" fillId="0" borderId="19" xfId="0" applyNumberFormat="1" applyBorder="1">
      <alignment vertical="center"/>
    </xf>
    <xf numFmtId="0" fontId="0" fillId="0" borderId="12" xfId="0" applyBorder="1">
      <alignment vertical="center"/>
    </xf>
    <xf numFmtId="189" fontId="0" fillId="0" borderId="20" xfId="0" applyNumberFormat="1" applyBorder="1">
      <alignment vertical="center"/>
    </xf>
    <xf numFmtId="189" fontId="0" fillId="0" borderId="43" xfId="0" applyNumberFormat="1" applyBorder="1">
      <alignment vertical="center"/>
    </xf>
    <xf numFmtId="189" fontId="0" fillId="0" borderId="147" xfId="0" applyNumberFormat="1" applyBorder="1">
      <alignment vertical="center"/>
    </xf>
    <xf numFmtId="189" fontId="0" fillId="0" borderId="148" xfId="0" applyNumberFormat="1" applyBorder="1">
      <alignment vertical="center"/>
    </xf>
    <xf numFmtId="190" fontId="0" fillId="0" borderId="0" xfId="2" applyNumberFormat="1" applyFont="1" applyFill="1" applyAlignment="1">
      <alignment horizontal="center" vertical="center"/>
    </xf>
    <xf numFmtId="190" fontId="0" fillId="0" borderId="1" xfId="0" applyNumberFormat="1" applyBorder="1" applyAlignment="1">
      <alignment horizontal="right" vertical="center"/>
    </xf>
    <xf numFmtId="38" fontId="0" fillId="4" borderId="0" xfId="2" applyFont="1" applyFill="1" applyBorder="1">
      <alignment vertical="center"/>
    </xf>
    <xf numFmtId="38" fontId="0" fillId="7" borderId="1" xfId="2" applyFont="1" applyFill="1" applyBorder="1">
      <alignment vertical="center"/>
    </xf>
    <xf numFmtId="38" fontId="0" fillId="0" borderId="1" xfId="2" applyFont="1" applyFill="1" applyBorder="1" applyAlignment="1">
      <alignment horizontal="right" vertical="center"/>
    </xf>
    <xf numFmtId="38" fontId="0" fillId="0" borderId="10" xfId="2" applyFont="1" applyFill="1" applyBorder="1" applyAlignment="1">
      <alignment horizontal="right" vertical="center"/>
    </xf>
    <xf numFmtId="38" fontId="0" fillId="4" borderId="0" xfId="2" applyFont="1" applyFill="1" applyAlignment="1">
      <alignment horizontal="left" vertical="center"/>
    </xf>
    <xf numFmtId="38" fontId="0" fillId="4" borderId="0" xfId="2" applyFont="1" applyFill="1" applyAlignment="1">
      <alignment horizontal="center" vertical="center"/>
    </xf>
    <xf numFmtId="38" fontId="0" fillId="5" borderId="16" xfId="2" applyFont="1" applyFill="1" applyBorder="1" applyAlignment="1">
      <alignment horizontal="left" vertical="center"/>
    </xf>
    <xf numFmtId="38" fontId="0" fillId="5" borderId="1" xfId="2" applyFont="1" applyFill="1" applyBorder="1" applyAlignment="1">
      <alignment horizontal="left" vertical="center"/>
    </xf>
    <xf numFmtId="38" fontId="0" fillId="5" borderId="7" xfId="2" applyFont="1" applyFill="1" applyBorder="1" applyAlignment="1">
      <alignment horizontal="left" vertical="center"/>
    </xf>
    <xf numFmtId="38" fontId="0" fillId="4" borderId="1" xfId="2" applyFont="1" applyFill="1" applyBorder="1" applyAlignment="1">
      <alignment horizontal="left" vertical="center"/>
    </xf>
    <xf numFmtId="38" fontId="0" fillId="4" borderId="0" xfId="2" applyFont="1" applyFill="1" applyBorder="1" applyAlignment="1">
      <alignment horizontal="left" vertical="center"/>
    </xf>
    <xf numFmtId="38" fontId="0" fillId="3" borderId="16" xfId="2" applyFont="1" applyFill="1" applyBorder="1" applyAlignment="1">
      <alignment horizontal="left" vertical="center"/>
    </xf>
    <xf numFmtId="38" fontId="0" fillId="3" borderId="3" xfId="2" applyFont="1" applyFill="1" applyBorder="1" applyAlignment="1">
      <alignment horizontal="left" vertical="center"/>
    </xf>
    <xf numFmtId="38" fontId="0" fillId="3" borderId="1" xfId="2" applyFont="1" applyFill="1" applyBorder="1" applyAlignment="1">
      <alignment horizontal="left" vertical="center"/>
    </xf>
    <xf numFmtId="38" fontId="0" fillId="3" borderId="7" xfId="2" applyFont="1" applyFill="1" applyBorder="1" applyAlignment="1">
      <alignment horizontal="left" vertical="center"/>
    </xf>
    <xf numFmtId="38" fontId="0" fillId="7" borderId="1" xfId="2" applyFont="1" applyFill="1" applyBorder="1" applyAlignment="1">
      <alignment horizontal="left" vertical="center"/>
    </xf>
    <xf numFmtId="40" fontId="0" fillId="4" borderId="1" xfId="2" applyNumberFormat="1" applyFont="1" applyFill="1" applyBorder="1">
      <alignment vertical="center"/>
    </xf>
    <xf numFmtId="0" fontId="29" fillId="5" borderId="124" xfId="0" applyFont="1" applyFill="1" applyBorder="1" applyAlignment="1" applyProtection="1">
      <alignment horizontal="left" vertical="center"/>
      <protection locked="0"/>
    </xf>
    <xf numFmtId="38" fontId="29" fillId="5" borderId="78" xfId="3" applyNumberFormat="1" applyFont="1" applyFill="1" applyBorder="1" applyAlignment="1" applyProtection="1">
      <alignment horizontal="left" vertical="center" shrinkToFit="1"/>
      <protection locked="0"/>
    </xf>
    <xf numFmtId="40" fontId="0" fillId="0" borderId="49" xfId="2" applyNumberFormat="1" applyFont="1" applyBorder="1">
      <alignment vertical="center"/>
    </xf>
    <xf numFmtId="0" fontId="0" fillId="0" borderId="39"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left" vertical="center"/>
    </xf>
    <xf numFmtId="0" fontId="0" fillId="0" borderId="31" xfId="0" applyBorder="1" applyAlignment="1">
      <alignment horizontal="left" vertical="center"/>
    </xf>
    <xf numFmtId="0" fontId="29" fillId="2" borderId="0" xfId="0" applyFont="1" applyFill="1">
      <alignment vertical="center"/>
    </xf>
    <xf numFmtId="0" fontId="29" fillId="2" borderId="0" xfId="0" applyFont="1" applyFill="1" applyAlignment="1">
      <alignment horizontal="left" vertical="center"/>
    </xf>
    <xf numFmtId="0" fontId="30" fillId="2" borderId="0" xfId="0" applyFont="1" applyFill="1" applyAlignment="1">
      <alignment horizontal="left" vertical="center"/>
    </xf>
    <xf numFmtId="0" fontId="31" fillId="2" borderId="0" xfId="0" applyFont="1" applyFill="1">
      <alignment vertical="center"/>
    </xf>
    <xf numFmtId="0" fontId="29" fillId="2" borderId="48" xfId="0" applyFont="1" applyFill="1" applyBorder="1" applyAlignment="1">
      <alignment horizontal="left" vertical="center"/>
    </xf>
    <xf numFmtId="49" fontId="29" fillId="0" borderId="55" xfId="0" applyNumberFormat="1" applyFont="1" applyBorder="1" applyAlignment="1">
      <alignment horizontal="left" vertical="center"/>
    </xf>
    <xf numFmtId="184" fontId="29" fillId="0" borderId="55" xfId="0" applyNumberFormat="1" applyFont="1" applyBorder="1" applyAlignment="1">
      <alignment horizontal="left" vertical="center"/>
    </xf>
    <xf numFmtId="0" fontId="29" fillId="2" borderId="76" xfId="0" applyFont="1" applyFill="1" applyBorder="1" applyAlignment="1">
      <alignment horizontal="left" vertical="center"/>
    </xf>
    <xf numFmtId="0" fontId="29" fillId="2" borderId="63" xfId="0" applyFont="1" applyFill="1" applyBorder="1" applyAlignment="1">
      <alignment horizontal="left" vertical="center"/>
    </xf>
    <xf numFmtId="0" fontId="29" fillId="2" borderId="80" xfId="0" applyFont="1" applyFill="1" applyBorder="1" applyAlignment="1">
      <alignment horizontal="left" vertical="center"/>
    </xf>
    <xf numFmtId="0" fontId="29" fillId="2" borderId="81" xfId="0" applyFont="1" applyFill="1" applyBorder="1" applyAlignment="1">
      <alignment horizontal="left" vertical="center"/>
    </xf>
    <xf numFmtId="0" fontId="29" fillId="2" borderId="83" xfId="0" applyFont="1" applyFill="1" applyBorder="1" applyAlignment="1">
      <alignment horizontal="left" vertical="center"/>
    </xf>
    <xf numFmtId="0" fontId="29" fillId="2" borderId="64" xfId="0" applyFont="1" applyFill="1" applyBorder="1" applyAlignment="1">
      <alignment horizontal="left" vertical="center"/>
    </xf>
    <xf numFmtId="0" fontId="29" fillId="2" borderId="82" xfId="0" applyFont="1" applyFill="1" applyBorder="1" applyAlignment="1">
      <alignment horizontal="left" vertical="center"/>
    </xf>
    <xf numFmtId="0" fontId="29" fillId="2" borderId="65" xfId="0" applyFont="1" applyFill="1" applyBorder="1" applyAlignment="1">
      <alignment horizontal="left" vertical="center"/>
    </xf>
    <xf numFmtId="0" fontId="29" fillId="2" borderId="101" xfId="0" applyFont="1" applyFill="1" applyBorder="1" applyAlignment="1">
      <alignment horizontal="left" vertical="center"/>
    </xf>
    <xf numFmtId="0" fontId="29" fillId="2" borderId="102" xfId="0" applyFont="1" applyFill="1" applyBorder="1" applyAlignment="1">
      <alignment horizontal="left" vertical="center"/>
    </xf>
    <xf numFmtId="0" fontId="29" fillId="2" borderId="108" xfId="0" applyFont="1" applyFill="1" applyBorder="1" applyAlignment="1">
      <alignment horizontal="left" vertical="center"/>
    </xf>
    <xf numFmtId="0" fontId="29" fillId="2" borderId="103" xfId="0" applyFont="1" applyFill="1" applyBorder="1" applyAlignment="1">
      <alignment horizontal="left" vertical="center"/>
    </xf>
    <xf numFmtId="0" fontId="29" fillId="2" borderId="74" xfId="5" applyFont="1" applyFill="1" applyBorder="1" applyAlignment="1">
      <alignment horizontal="left" vertical="center"/>
    </xf>
    <xf numFmtId="0" fontId="29" fillId="2" borderId="57" xfId="5" applyFont="1" applyFill="1" applyBorder="1" applyAlignment="1">
      <alignment horizontal="left" vertical="center"/>
    </xf>
    <xf numFmtId="0" fontId="29" fillId="2" borderId="73" xfId="5" applyFont="1" applyFill="1" applyBorder="1" applyAlignment="1">
      <alignment horizontal="left" vertical="center"/>
    </xf>
    <xf numFmtId="0" fontId="29" fillId="2" borderId="121" xfId="5" applyFont="1" applyFill="1" applyBorder="1" applyAlignment="1">
      <alignment horizontal="left" vertical="center"/>
    </xf>
    <xf numFmtId="0" fontId="29" fillId="2" borderId="41" xfId="5" applyFont="1" applyFill="1" applyBorder="1" applyAlignment="1">
      <alignment horizontal="left" vertical="center"/>
    </xf>
    <xf numFmtId="0" fontId="33" fillId="2" borderId="0" xfId="5" applyFont="1" applyFill="1" applyAlignment="1">
      <alignment horizontal="left" vertical="center"/>
    </xf>
    <xf numFmtId="58" fontId="29" fillId="5" borderId="77" xfId="0" applyNumberFormat="1" applyFont="1" applyFill="1" applyBorder="1" applyAlignment="1" applyProtection="1">
      <alignment horizontal="left" vertical="center"/>
      <protection locked="0"/>
    </xf>
    <xf numFmtId="0" fontId="29" fillId="5" borderId="79" xfId="0" applyFont="1" applyFill="1" applyBorder="1" applyAlignment="1" applyProtection="1">
      <alignment horizontal="left" vertical="center"/>
      <protection locked="0"/>
    </xf>
    <xf numFmtId="0" fontId="29" fillId="5" borderId="100" xfId="0" applyFont="1" applyFill="1" applyBorder="1" applyAlignment="1" applyProtection="1">
      <alignment horizontal="left" vertical="center"/>
      <protection locked="0"/>
    </xf>
    <xf numFmtId="185" fontId="29" fillId="5" borderId="100" xfId="0" applyNumberFormat="1" applyFont="1" applyFill="1" applyBorder="1" applyAlignment="1" applyProtection="1">
      <alignment horizontal="left" vertical="center"/>
      <protection locked="0"/>
    </xf>
    <xf numFmtId="185" fontId="29" fillId="3" borderId="100" xfId="0" applyNumberFormat="1" applyFont="1" applyFill="1" applyBorder="1" applyAlignment="1" applyProtection="1">
      <alignment horizontal="left" vertical="center"/>
      <protection locked="0"/>
    </xf>
    <xf numFmtId="0" fontId="29" fillId="3" borderId="41" xfId="0" applyFont="1" applyFill="1" applyBorder="1" applyAlignment="1" applyProtection="1">
      <alignment horizontal="left" vertical="center"/>
      <protection locked="0"/>
    </xf>
    <xf numFmtId="0" fontId="27" fillId="0" borderId="0" xfId="0" applyFont="1">
      <alignment vertical="center"/>
    </xf>
    <xf numFmtId="0" fontId="0" fillId="0" borderId="35" xfId="0" applyBorder="1" applyAlignment="1">
      <alignment horizontal="left" vertical="center" wrapText="1"/>
    </xf>
    <xf numFmtId="58" fontId="0" fillId="0" borderId="56" xfId="0" applyNumberFormat="1" applyBorder="1" applyAlignment="1">
      <alignment horizontal="center" vertical="center"/>
    </xf>
    <xf numFmtId="0" fontId="0" fillId="0" borderId="56" xfId="0" applyBorder="1">
      <alignment vertical="center"/>
    </xf>
    <xf numFmtId="0" fontId="0" fillId="0" borderId="45" xfId="0" applyBorder="1">
      <alignment vertical="center"/>
    </xf>
    <xf numFmtId="0" fontId="0" fillId="0" borderId="48" xfId="0" applyBorder="1" applyAlignment="1">
      <alignment horizontal="left" vertical="center"/>
    </xf>
    <xf numFmtId="0" fontId="0" fillId="0" borderId="106" xfId="0" applyBorder="1" applyAlignment="1">
      <alignment horizontal="left" vertical="center"/>
    </xf>
    <xf numFmtId="0" fontId="0" fillId="0" borderId="107" xfId="0" applyBorder="1" applyAlignment="1">
      <alignment horizontal="left" vertical="center"/>
    </xf>
    <xf numFmtId="40" fontId="0" fillId="0" borderId="49" xfId="2" applyNumberFormat="1" applyFont="1" applyBorder="1" applyProtection="1">
      <alignment vertical="center"/>
    </xf>
    <xf numFmtId="189" fontId="0" fillId="0" borderId="3" xfId="0" applyNumberFormat="1" applyBorder="1" applyAlignment="1">
      <alignment horizontal="center" vertical="center"/>
    </xf>
    <xf numFmtId="0" fontId="0" fillId="0" borderId="51" xfId="0" applyBorder="1">
      <alignment vertical="center"/>
    </xf>
    <xf numFmtId="189" fontId="0" fillId="0" borderId="51" xfId="0" applyNumberFormat="1" applyBorder="1" applyAlignment="1">
      <alignment horizontal="right" vertical="center"/>
    </xf>
    <xf numFmtId="189" fontId="0" fillId="0" borderId="0" xfId="0" applyNumberFormat="1" applyAlignment="1">
      <alignment horizontal="right" vertical="center"/>
    </xf>
    <xf numFmtId="189" fontId="0" fillId="0" borderId="9" xfId="0" applyNumberFormat="1" applyBorder="1" applyAlignment="1">
      <alignment horizontal="center" vertical="center"/>
    </xf>
    <xf numFmtId="189" fontId="0" fillId="0" borderId="5" xfId="0" applyNumberFormat="1" applyBorder="1" applyAlignment="1">
      <alignment horizontal="center" vertical="center"/>
    </xf>
    <xf numFmtId="0" fontId="0" fillId="0" borderId="2" xfId="0" applyBorder="1">
      <alignment vertical="center"/>
    </xf>
    <xf numFmtId="189" fontId="0" fillId="0" borderId="2" xfId="0" applyNumberFormat="1" applyBorder="1" applyAlignment="1">
      <alignment horizontal="center" vertical="center"/>
    </xf>
    <xf numFmtId="189" fontId="0" fillId="0" borderId="53" xfId="0" applyNumberFormat="1" applyBorder="1">
      <alignment vertical="center"/>
    </xf>
    <xf numFmtId="38" fontId="0" fillId="0" borderId="0" xfId="2" applyFont="1" applyFill="1" applyAlignment="1" applyProtection="1">
      <alignment horizontal="center" vertical="center"/>
    </xf>
    <xf numFmtId="190" fontId="0" fillId="0" borderId="0" xfId="2" applyNumberFormat="1" applyFont="1" applyFill="1" applyAlignment="1" applyProtection="1">
      <alignment horizontal="center" vertical="center"/>
    </xf>
    <xf numFmtId="188" fontId="0" fillId="0" borderId="0" xfId="2" applyNumberFormat="1" applyFont="1" applyFill="1" applyAlignment="1" applyProtection="1">
      <alignment horizontal="center" vertical="center"/>
    </xf>
    <xf numFmtId="40" fontId="0" fillId="0" borderId="0" xfId="2" applyNumberFormat="1" applyFont="1" applyFill="1" applyAlignment="1" applyProtection="1">
      <alignment horizontal="center" vertical="center"/>
    </xf>
    <xf numFmtId="38" fontId="0" fillId="0" borderId="47" xfId="2" applyFont="1" applyFill="1" applyBorder="1" applyAlignment="1" applyProtection="1">
      <alignment horizontal="center" vertical="center"/>
    </xf>
    <xf numFmtId="38" fontId="0" fillId="0" borderId="0" xfId="2" applyFont="1" applyAlignment="1" applyProtection="1">
      <alignment horizontal="center" vertical="center"/>
    </xf>
    <xf numFmtId="0" fontId="6" fillId="0" borderId="65" xfId="0" applyFont="1" applyBorder="1">
      <alignment vertical="center"/>
    </xf>
    <xf numFmtId="0" fontId="6" fillId="0" borderId="69" xfId="0" applyFont="1" applyBorder="1">
      <alignment vertical="center"/>
    </xf>
    <xf numFmtId="0" fontId="6" fillId="0" borderId="0" xfId="0" applyFont="1" applyAlignment="1">
      <alignment horizontal="center" vertical="center"/>
    </xf>
    <xf numFmtId="185" fontId="0" fillId="0" borderId="1" xfId="0" applyNumberFormat="1" applyBorder="1" applyAlignment="1">
      <alignment horizontal="right" vertical="center"/>
    </xf>
    <xf numFmtId="0" fontId="0" fillId="5" borderId="138" xfId="0" applyFill="1" applyBorder="1" applyAlignment="1" applyProtection="1">
      <alignment horizontal="center" vertical="center" wrapText="1"/>
      <protection locked="0"/>
    </xf>
    <xf numFmtId="0" fontId="0" fillId="5" borderId="146" xfId="0" applyFill="1" applyBorder="1" applyAlignment="1" applyProtection="1">
      <alignment horizontal="center" vertical="center" wrapText="1"/>
      <protection locked="0"/>
    </xf>
    <xf numFmtId="40" fontId="0" fillId="5" borderId="49" xfId="2" applyNumberFormat="1" applyFont="1" applyFill="1" applyBorder="1" applyProtection="1">
      <alignment vertical="center"/>
      <protection locked="0"/>
    </xf>
    <xf numFmtId="0" fontId="0" fillId="5" borderId="4" xfId="0" applyFill="1" applyBorder="1" applyAlignment="1" applyProtection="1">
      <alignment horizontal="center" vertical="center" wrapText="1" shrinkToFit="1"/>
      <protection locked="0"/>
    </xf>
    <xf numFmtId="4" fontId="0" fillId="5" borderId="4" xfId="0" applyNumberFormat="1" applyFill="1" applyBorder="1" applyAlignment="1" applyProtection="1">
      <alignment horizontal="center" vertical="center" wrapText="1"/>
      <protection locked="0"/>
    </xf>
    <xf numFmtId="0" fontId="0" fillId="5" borderId="4" xfId="0" applyFill="1" applyBorder="1" applyAlignment="1" applyProtection="1">
      <alignment horizontal="center" vertical="center" wrapText="1"/>
      <protection locked="0"/>
    </xf>
    <xf numFmtId="189" fontId="0" fillId="5" borderId="9" xfId="0" applyNumberFormat="1" applyFill="1" applyBorder="1" applyAlignment="1" applyProtection="1">
      <alignment horizontal="center" vertical="center"/>
      <protection locked="0"/>
    </xf>
    <xf numFmtId="0" fontId="0" fillId="5" borderId="1" xfId="0" applyFill="1" applyBorder="1" applyAlignment="1" applyProtection="1">
      <alignment horizontal="center" vertical="center"/>
      <protection locked="0"/>
    </xf>
    <xf numFmtId="0" fontId="0" fillId="5" borderId="1" xfId="0" applyFill="1" applyBorder="1" applyAlignment="1" applyProtection="1">
      <alignment horizontal="right" vertical="center"/>
      <protection locked="0"/>
    </xf>
    <xf numFmtId="190" fontId="0" fillId="5" borderId="1" xfId="0" applyNumberFormat="1" applyFill="1" applyBorder="1" applyAlignment="1" applyProtection="1">
      <alignment horizontal="right" vertical="center"/>
      <protection locked="0"/>
    </xf>
    <xf numFmtId="0" fontId="0" fillId="5" borderId="1" xfId="0" applyFill="1" applyBorder="1" applyAlignment="1" applyProtection="1">
      <alignment horizontal="left" vertical="center"/>
      <protection locked="0"/>
    </xf>
    <xf numFmtId="0" fontId="0" fillId="0" borderId="36" xfId="0" applyBorder="1" applyAlignment="1">
      <alignment horizontal="left" vertical="distributed" indent="1"/>
    </xf>
    <xf numFmtId="0" fontId="0" fillId="0" borderId="38" xfId="0" applyBorder="1" applyAlignment="1">
      <alignment horizontal="left" vertical="center" indent="1"/>
    </xf>
    <xf numFmtId="0" fontId="0" fillId="0" borderId="36" xfId="0" applyBorder="1" applyAlignment="1">
      <alignment horizontal="left" vertical="center" indent="1"/>
    </xf>
    <xf numFmtId="0" fontId="0" fillId="0" borderId="8" xfId="0" applyBorder="1" applyAlignment="1">
      <alignment horizontal="left" vertical="center" shrinkToFit="1"/>
    </xf>
    <xf numFmtId="0" fontId="0" fillId="0" borderId="22" xfId="0" applyBorder="1" applyAlignment="1">
      <alignment horizontal="left" vertical="center"/>
    </xf>
    <xf numFmtId="0" fontId="0" fillId="0" borderId="14" xfId="0" applyBorder="1" applyAlignment="1">
      <alignment horizontal="left" vertical="center"/>
    </xf>
    <xf numFmtId="0" fontId="0" fillId="0" borderId="44" xfId="0" applyBorder="1" applyAlignment="1">
      <alignment horizontal="left" vertical="center"/>
    </xf>
    <xf numFmtId="189" fontId="0" fillId="0" borderId="43" xfId="0" applyNumberFormat="1" applyBorder="1" applyAlignment="1">
      <alignment horizontal="right" vertical="center"/>
    </xf>
    <xf numFmtId="189" fontId="0" fillId="0" borderId="25" xfId="0" applyNumberFormat="1" applyBorder="1">
      <alignment vertical="center"/>
    </xf>
    <xf numFmtId="0" fontId="5" fillId="0" borderId="0" xfId="0" applyFont="1" applyAlignment="1">
      <alignment horizontal="left" vertical="center"/>
    </xf>
    <xf numFmtId="0" fontId="0" fillId="5" borderId="6" xfId="0" applyFill="1" applyBorder="1" applyAlignment="1" applyProtection="1">
      <alignment horizontal="left" vertical="center" shrinkToFit="1"/>
      <protection locked="0"/>
    </xf>
    <xf numFmtId="189" fontId="0" fillId="5" borderId="5" xfId="0" applyNumberFormat="1" applyFill="1" applyBorder="1" applyProtection="1">
      <alignment vertical="center"/>
      <protection locked="0"/>
    </xf>
    <xf numFmtId="0" fontId="5" fillId="5" borderId="54" xfId="0" applyFont="1" applyFill="1" applyBorder="1" applyAlignment="1" applyProtection="1">
      <alignment horizontal="left" vertical="center"/>
      <protection locked="0"/>
    </xf>
    <xf numFmtId="0" fontId="0" fillId="5" borderId="4" xfId="0" applyFill="1" applyBorder="1" applyAlignment="1" applyProtection="1">
      <alignment horizontal="center" vertical="center"/>
      <protection locked="0"/>
    </xf>
    <xf numFmtId="0" fontId="6" fillId="5" borderId="19" xfId="0" applyFont="1" applyFill="1" applyBorder="1" applyAlignment="1" applyProtection="1">
      <alignment horizontal="center" vertical="center"/>
      <protection locked="0"/>
    </xf>
    <xf numFmtId="0" fontId="0" fillId="5" borderId="12" xfId="0" applyFill="1" applyBorder="1" applyAlignment="1" applyProtection="1">
      <alignment horizontal="left" vertical="center" shrinkToFit="1"/>
      <protection locked="0"/>
    </xf>
    <xf numFmtId="189" fontId="0" fillId="5" borderId="10" xfId="0" applyNumberFormat="1" applyFill="1" applyBorder="1" applyProtection="1">
      <alignment vertical="center"/>
      <protection locked="0"/>
    </xf>
    <xf numFmtId="0" fontId="5" fillId="5" borderId="30" xfId="0" applyFont="1" applyFill="1" applyBorder="1" applyAlignment="1" applyProtection="1">
      <alignment horizontal="left" vertical="center"/>
      <protection locked="0"/>
    </xf>
    <xf numFmtId="0" fontId="6" fillId="5" borderId="20" xfId="0" applyFont="1" applyFill="1" applyBorder="1" applyAlignment="1" applyProtection="1">
      <alignment horizontal="center" vertical="center"/>
      <protection locked="0"/>
    </xf>
    <xf numFmtId="0" fontId="0" fillId="5" borderId="30" xfId="0" applyFill="1" applyBorder="1" applyAlignment="1" applyProtection="1">
      <alignment horizontal="left" vertical="center"/>
      <protection locked="0"/>
    </xf>
    <xf numFmtId="0" fontId="0" fillId="5" borderId="29" xfId="0" applyFill="1" applyBorder="1" applyAlignment="1" applyProtection="1">
      <alignment horizontal="left" vertical="center" shrinkToFit="1"/>
      <protection locked="0"/>
    </xf>
    <xf numFmtId="189" fontId="0" fillId="5" borderId="32" xfId="0" applyNumberFormat="1" applyFill="1" applyBorder="1" applyProtection="1">
      <alignment vertical="center"/>
      <protection locked="0"/>
    </xf>
    <xf numFmtId="0" fontId="0" fillId="5" borderId="29" xfId="0" applyFill="1" applyBorder="1" applyAlignment="1" applyProtection="1">
      <alignment horizontal="left" vertical="center"/>
      <protection locked="0"/>
    </xf>
    <xf numFmtId="0" fontId="0" fillId="5" borderId="26" xfId="0" applyFill="1" applyBorder="1" applyAlignment="1" applyProtection="1">
      <alignment horizontal="center" vertical="center"/>
      <protection locked="0"/>
    </xf>
    <xf numFmtId="0" fontId="0" fillId="5" borderId="27" xfId="0" applyFill="1" applyBorder="1" applyAlignment="1" applyProtection="1">
      <alignment horizontal="center" vertical="center"/>
      <protection locked="0"/>
    </xf>
    <xf numFmtId="0" fontId="0" fillId="5" borderId="30" xfId="0" applyFill="1" applyBorder="1" applyAlignment="1" applyProtection="1">
      <alignment horizontal="left" vertical="center" shrinkToFit="1"/>
      <protection locked="0"/>
    </xf>
    <xf numFmtId="0" fontId="0" fillId="5" borderId="20" xfId="0" applyFill="1" applyBorder="1" applyAlignment="1" applyProtection="1">
      <alignment horizontal="center" vertical="center"/>
      <protection locked="0"/>
    </xf>
    <xf numFmtId="0" fontId="0" fillId="5" borderId="21" xfId="0" applyFill="1" applyBorder="1" applyAlignment="1" applyProtection="1">
      <alignment horizontal="left" vertical="center" shrinkToFit="1"/>
      <protection locked="0"/>
    </xf>
    <xf numFmtId="189" fontId="0" fillId="5" borderId="3" xfId="0" applyNumberFormat="1" applyFill="1" applyBorder="1" applyProtection="1">
      <alignment vertical="center"/>
      <protection locked="0"/>
    </xf>
    <xf numFmtId="0" fontId="0" fillId="5" borderId="21" xfId="0" applyFill="1" applyBorder="1" applyAlignment="1" applyProtection="1">
      <alignment horizontal="left" vertical="center"/>
      <protection locked="0"/>
    </xf>
    <xf numFmtId="0" fontId="0" fillId="5" borderId="16" xfId="0" applyFill="1" applyBorder="1" applyAlignment="1" applyProtection="1">
      <alignment horizontal="center" vertical="center"/>
      <protection locked="0"/>
    </xf>
    <xf numFmtId="0" fontId="0" fillId="5" borderId="25" xfId="0" applyFill="1" applyBorder="1" applyAlignment="1" applyProtection="1">
      <alignment horizontal="center" vertical="center"/>
      <protection locked="0"/>
    </xf>
    <xf numFmtId="38" fontId="0" fillId="0" borderId="0" xfId="2" applyFont="1" applyProtection="1">
      <alignment vertical="center"/>
    </xf>
    <xf numFmtId="38" fontId="0" fillId="0" borderId="23" xfId="2" applyFont="1" applyBorder="1" applyAlignment="1" applyProtection="1">
      <alignment horizontal="center" vertical="center"/>
    </xf>
    <xf numFmtId="38" fontId="0" fillId="0" borderId="18" xfId="2" applyFont="1" applyBorder="1" applyAlignment="1" applyProtection="1">
      <alignment horizontal="right" vertical="center"/>
    </xf>
    <xf numFmtId="38" fontId="0" fillId="0" borderId="28" xfId="2" applyFont="1" applyBorder="1" applyAlignment="1" applyProtection="1">
      <alignment horizontal="right" vertical="center"/>
    </xf>
    <xf numFmtId="38" fontId="0" fillId="0" borderId="4" xfId="2" applyFont="1" applyBorder="1" applyProtection="1">
      <alignment vertical="center"/>
    </xf>
    <xf numFmtId="38" fontId="0" fillId="0" borderId="4" xfId="2" applyFont="1" applyFill="1" applyBorder="1" applyProtection="1">
      <alignment vertical="center"/>
    </xf>
    <xf numFmtId="38" fontId="0" fillId="0" borderId="1" xfId="2" applyFont="1" applyBorder="1" applyProtection="1">
      <alignment vertical="center"/>
    </xf>
    <xf numFmtId="38" fontId="0" fillId="0" borderId="1" xfId="2" applyFont="1" applyFill="1" applyBorder="1" applyProtection="1">
      <alignment vertical="center"/>
    </xf>
    <xf numFmtId="38" fontId="0" fillId="0" borderId="16" xfId="2" applyFont="1" applyBorder="1" applyProtection="1">
      <alignment vertical="center"/>
    </xf>
    <xf numFmtId="38" fontId="0" fillId="0" borderId="16" xfId="2" applyFont="1" applyFill="1" applyBorder="1" applyProtection="1">
      <alignment vertical="center"/>
    </xf>
    <xf numFmtId="38" fontId="0" fillId="0" borderId="26" xfId="2" applyFont="1" applyBorder="1" applyProtection="1">
      <alignment vertical="center"/>
    </xf>
    <xf numFmtId="0" fontId="0" fillId="0" borderId="11" xfId="0" applyBorder="1" applyAlignment="1">
      <alignment vertical="center" shrinkToFit="1"/>
    </xf>
    <xf numFmtId="38" fontId="0" fillId="0" borderId="23" xfId="2" applyFont="1" applyBorder="1" applyProtection="1">
      <alignment vertical="center"/>
    </xf>
    <xf numFmtId="38" fontId="0" fillId="0" borderId="15" xfId="2" applyFont="1" applyBorder="1" applyProtection="1">
      <alignment vertical="center"/>
    </xf>
    <xf numFmtId="38" fontId="0" fillId="0" borderId="43" xfId="2" applyFont="1" applyFill="1" applyBorder="1" applyProtection="1">
      <alignment vertical="center"/>
    </xf>
    <xf numFmtId="38" fontId="0" fillId="0" borderId="15" xfId="2" applyFont="1" applyFill="1" applyBorder="1" applyProtection="1">
      <alignment vertical="center"/>
    </xf>
    <xf numFmtId="38" fontId="0" fillId="0" borderId="43" xfId="2" applyFont="1" applyBorder="1" applyProtection="1">
      <alignment vertical="center"/>
    </xf>
    <xf numFmtId="38" fontId="0" fillId="0" borderId="127" xfId="2" applyFont="1" applyBorder="1" applyProtection="1">
      <alignment vertical="center"/>
    </xf>
    <xf numFmtId="189" fontId="0" fillId="0" borderId="134" xfId="0" applyNumberFormat="1" applyBorder="1">
      <alignment vertical="center"/>
    </xf>
    <xf numFmtId="38" fontId="0" fillId="0" borderId="129" xfId="2" applyFont="1" applyBorder="1" applyProtection="1">
      <alignment vertical="center"/>
    </xf>
    <xf numFmtId="38" fontId="0" fillId="0" borderId="20" xfId="2" applyFont="1" applyBorder="1" applyProtection="1">
      <alignment vertical="center"/>
    </xf>
    <xf numFmtId="189" fontId="0" fillId="0" borderId="135" xfId="0" applyNumberFormat="1" applyBorder="1">
      <alignment vertical="center"/>
    </xf>
    <xf numFmtId="0" fontId="0" fillId="0" borderId="135" xfId="0" applyBorder="1">
      <alignment vertical="center"/>
    </xf>
    <xf numFmtId="38" fontId="0" fillId="0" borderId="20" xfId="2" applyFont="1" applyFill="1" applyBorder="1" applyProtection="1">
      <alignment vertical="center"/>
    </xf>
    <xf numFmtId="38" fontId="0" fillId="0" borderId="131" xfId="2" applyFont="1" applyBorder="1" applyProtection="1">
      <alignment vertical="center"/>
    </xf>
    <xf numFmtId="38" fontId="0" fillId="0" borderId="25" xfId="2" applyFont="1" applyBorder="1" applyProtection="1">
      <alignment vertical="center"/>
    </xf>
    <xf numFmtId="189" fontId="0" fillId="0" borderId="136" xfId="0" applyNumberFormat="1" applyBorder="1">
      <alignment vertical="center"/>
    </xf>
    <xf numFmtId="38" fontId="0" fillId="0" borderId="133" xfId="2" applyFont="1" applyBorder="1" applyProtection="1">
      <alignment vertical="center"/>
    </xf>
    <xf numFmtId="189" fontId="0" fillId="0" borderId="125" xfId="0" applyNumberFormat="1" applyBorder="1">
      <alignment vertical="center"/>
    </xf>
    <xf numFmtId="189" fontId="0" fillId="5" borderId="54" xfId="0" applyNumberFormat="1" applyFill="1" applyBorder="1" applyAlignment="1" applyProtection="1">
      <alignment horizontal="right" vertical="center"/>
      <protection locked="0"/>
    </xf>
    <xf numFmtId="189" fontId="0" fillId="5" borderId="30" xfId="0" applyNumberFormat="1" applyFill="1" applyBorder="1" applyAlignment="1" applyProtection="1">
      <alignment horizontal="right" vertical="center"/>
      <protection locked="0"/>
    </xf>
    <xf numFmtId="189" fontId="0" fillId="5" borderId="21" xfId="0" applyNumberFormat="1" applyFill="1" applyBorder="1" applyAlignment="1" applyProtection="1">
      <alignment horizontal="right" vertical="center"/>
      <protection locked="0"/>
    </xf>
    <xf numFmtId="189" fontId="0" fillId="5" borderId="29" xfId="0" applyNumberFormat="1" applyFill="1" applyBorder="1" applyAlignment="1" applyProtection="1">
      <alignment horizontal="right" vertical="center"/>
      <protection locked="0"/>
    </xf>
    <xf numFmtId="189" fontId="0" fillId="0" borderId="31" xfId="0" applyNumberFormat="1" applyBorder="1" applyAlignment="1" applyProtection="1">
      <alignment horizontal="right" vertical="center"/>
      <protection locked="0"/>
    </xf>
    <xf numFmtId="189" fontId="0" fillId="0" borderId="14" xfId="0" applyNumberFormat="1" applyBorder="1" applyAlignment="1" applyProtection="1">
      <alignment horizontal="right" vertical="center"/>
      <protection locked="0"/>
    </xf>
    <xf numFmtId="189" fontId="0" fillId="5" borderId="54" xfId="0" applyNumberFormat="1" applyFill="1" applyBorder="1" applyProtection="1">
      <alignment vertical="center"/>
      <protection locked="0"/>
    </xf>
    <xf numFmtId="189" fontId="0" fillId="5" borderId="30" xfId="0" applyNumberFormat="1" applyFill="1" applyBorder="1" applyProtection="1">
      <alignment vertical="center"/>
      <protection locked="0"/>
    </xf>
    <xf numFmtId="189" fontId="0" fillId="5" borderId="21" xfId="0" applyNumberFormat="1" applyFill="1" applyBorder="1" applyProtection="1">
      <alignment vertical="center"/>
      <protection locked="0"/>
    </xf>
    <xf numFmtId="38" fontId="0" fillId="5" borderId="19" xfId="2" applyFont="1" applyFill="1" applyBorder="1" applyProtection="1">
      <alignment vertical="center"/>
      <protection locked="0"/>
    </xf>
    <xf numFmtId="189" fontId="0" fillId="5" borderId="6" xfId="0" applyNumberFormat="1" applyFill="1" applyBorder="1" applyProtection="1">
      <alignment vertical="center"/>
      <protection locked="0"/>
    </xf>
    <xf numFmtId="38" fontId="0" fillId="5" borderId="20" xfId="2" applyFont="1" applyFill="1" applyBorder="1" applyProtection="1">
      <alignment vertical="center"/>
      <protection locked="0"/>
    </xf>
    <xf numFmtId="189" fontId="0" fillId="5" borderId="12" xfId="0" applyNumberFormat="1" applyFill="1" applyBorder="1" applyProtection="1">
      <alignment vertical="center"/>
      <protection locked="0"/>
    </xf>
    <xf numFmtId="38" fontId="1" fillId="5" borderId="20" xfId="2" applyFont="1" applyFill="1" applyBorder="1" applyAlignment="1" applyProtection="1">
      <alignment vertical="center" wrapText="1"/>
      <protection locked="0"/>
    </xf>
    <xf numFmtId="38" fontId="0" fillId="5" borderId="25" xfId="2" applyFont="1" applyFill="1" applyBorder="1" applyProtection="1">
      <alignment vertical="center"/>
      <protection locked="0"/>
    </xf>
    <xf numFmtId="189" fontId="0" fillId="5" borderId="7" xfId="0" applyNumberFormat="1" applyFill="1" applyBorder="1" applyProtection="1">
      <alignment vertical="center"/>
      <protection locked="0"/>
    </xf>
    <xf numFmtId="38" fontId="0" fillId="5" borderId="27" xfId="2" applyFont="1" applyFill="1" applyBorder="1" applyProtection="1">
      <alignment vertical="center"/>
      <protection locked="0"/>
    </xf>
    <xf numFmtId="38" fontId="0" fillId="0" borderId="24" xfId="2" applyFont="1" applyFill="1" applyBorder="1" applyProtection="1">
      <alignment vertical="center"/>
      <protection locked="0"/>
    </xf>
    <xf numFmtId="38" fontId="0" fillId="0" borderId="43" xfId="2" applyFont="1" applyFill="1" applyBorder="1" applyProtection="1">
      <alignment vertical="center"/>
      <protection locked="0"/>
    </xf>
    <xf numFmtId="38" fontId="0" fillId="5" borderId="4" xfId="2" applyFont="1" applyFill="1" applyBorder="1" applyProtection="1">
      <alignment vertical="center"/>
      <protection locked="0"/>
    </xf>
    <xf numFmtId="38" fontId="0" fillId="5" borderId="1" xfId="2" applyFont="1" applyFill="1" applyBorder="1" applyProtection="1">
      <alignment vertical="center"/>
      <protection locked="0"/>
    </xf>
    <xf numFmtId="38" fontId="0" fillId="5" borderId="16" xfId="2" applyFont="1" applyFill="1" applyBorder="1" applyProtection="1">
      <alignment vertical="center"/>
      <protection locked="0"/>
    </xf>
    <xf numFmtId="38" fontId="0" fillId="5" borderId="32" xfId="2" applyFont="1" applyFill="1" applyBorder="1" applyProtection="1">
      <alignment vertical="center"/>
      <protection locked="0"/>
    </xf>
    <xf numFmtId="38" fontId="0" fillId="5" borderId="10" xfId="2" applyFont="1" applyFill="1" applyBorder="1" applyProtection="1">
      <alignment vertical="center"/>
      <protection locked="0"/>
    </xf>
    <xf numFmtId="38" fontId="0" fillId="0" borderId="17" xfId="2" applyFont="1" applyBorder="1" applyProtection="1">
      <alignment vertical="center"/>
      <protection locked="0"/>
    </xf>
    <xf numFmtId="38" fontId="0" fillId="0" borderId="15" xfId="2" applyFont="1" applyBorder="1" applyProtection="1">
      <alignment vertical="center"/>
      <protection locked="0"/>
    </xf>
    <xf numFmtId="0" fontId="16" fillId="0" borderId="0" xfId="0" applyFont="1" applyAlignment="1">
      <alignment horizontal="center" vertical="center"/>
    </xf>
    <xf numFmtId="0" fontId="21" fillId="0" borderId="42" xfId="0" applyFont="1" applyBorder="1" applyAlignment="1">
      <alignment horizontal="center" vertical="center" wrapText="1"/>
    </xf>
    <xf numFmtId="0" fontId="41" fillId="0" borderId="64" xfId="8" applyFont="1" applyBorder="1" applyAlignment="1">
      <alignment vertical="center" wrapText="1"/>
    </xf>
    <xf numFmtId="0" fontId="29" fillId="5" borderId="74" xfId="0" applyFont="1" applyFill="1" applyBorder="1" applyAlignment="1" applyProtection="1">
      <alignment horizontal="left" vertical="center"/>
      <protection locked="0"/>
    </xf>
    <xf numFmtId="0" fontId="29" fillId="5" borderId="73" xfId="0" applyFont="1" applyFill="1" applyBorder="1" applyAlignment="1" applyProtection="1">
      <alignment horizontal="left" vertical="center"/>
      <protection locked="0"/>
    </xf>
    <xf numFmtId="49" fontId="29" fillId="5" borderId="73" xfId="0" applyNumberFormat="1" applyFont="1" applyFill="1" applyBorder="1" applyAlignment="1" applyProtection="1">
      <alignment horizontal="left" vertical="center"/>
      <protection locked="0"/>
    </xf>
    <xf numFmtId="0" fontId="29" fillId="5" borderId="121" xfId="0" applyFont="1" applyFill="1" applyBorder="1" applyAlignment="1" applyProtection="1">
      <alignment horizontal="left" vertical="center"/>
      <protection locked="0"/>
    </xf>
    <xf numFmtId="0" fontId="29" fillId="5" borderId="41" xfId="0" applyFont="1" applyFill="1" applyBorder="1" applyAlignment="1" applyProtection="1">
      <alignment horizontal="left" vertical="center"/>
      <protection locked="0"/>
    </xf>
    <xf numFmtId="0" fontId="9" fillId="0" borderId="0" xfId="0" applyFont="1">
      <alignment vertical="center"/>
    </xf>
    <xf numFmtId="0" fontId="26" fillId="0" borderId="0" xfId="0" applyFont="1" applyAlignment="1">
      <alignment horizontal="center"/>
    </xf>
    <xf numFmtId="58" fontId="16" fillId="0" borderId="0" xfId="0" applyNumberFormat="1" applyFont="1" applyAlignment="1">
      <alignment vertical="center" wrapText="1"/>
    </xf>
    <xf numFmtId="0" fontId="16" fillId="0" borderId="0" xfId="0" applyFont="1" applyAlignment="1">
      <alignment vertical="center" wrapText="1"/>
    </xf>
    <xf numFmtId="0" fontId="13" fillId="0" borderId="0" xfId="0" applyFont="1">
      <alignment vertical="center"/>
    </xf>
    <xf numFmtId="0" fontId="27" fillId="0" borderId="0" xfId="0" applyFont="1" applyAlignment="1">
      <alignment horizontal="right"/>
    </xf>
    <xf numFmtId="0" fontId="16" fillId="0" borderId="0" xfId="0" applyFont="1" applyAlignment="1">
      <alignment vertical="center" shrinkToFit="1"/>
    </xf>
    <xf numFmtId="0" fontId="8" fillId="0" borderId="0" xfId="0" applyFont="1">
      <alignment vertical="center"/>
    </xf>
    <xf numFmtId="0" fontId="16" fillId="0" borderId="0" xfId="0" applyFont="1" applyAlignment="1">
      <alignment vertical="distributed" wrapText="1"/>
    </xf>
    <xf numFmtId="38" fontId="29" fillId="0" borderId="41" xfId="3" applyNumberFormat="1" applyFont="1" applyFill="1" applyBorder="1" applyAlignment="1" applyProtection="1">
      <alignment horizontal="left" vertical="center" shrinkToFit="1"/>
    </xf>
    <xf numFmtId="0" fontId="45" fillId="0" borderId="0" xfId="0" applyFont="1" applyAlignment="1">
      <alignment vertical="center" wrapText="1"/>
    </xf>
    <xf numFmtId="0" fontId="55" fillId="0" borderId="0" xfId="0" applyFont="1" applyAlignment="1">
      <alignment vertical="center" wrapText="1"/>
    </xf>
    <xf numFmtId="177" fontId="16" fillId="0" borderId="0" xfId="0" applyNumberFormat="1" applyFont="1">
      <alignment vertical="center"/>
    </xf>
    <xf numFmtId="184" fontId="16" fillId="0" borderId="0" xfId="0" applyNumberFormat="1" applyFont="1" applyAlignment="1">
      <alignment horizontal="center" wrapText="1"/>
    </xf>
    <xf numFmtId="49" fontId="16" fillId="0" borderId="0" xfId="0" applyNumberFormat="1" applyFont="1" applyAlignment="1">
      <alignment wrapText="1"/>
    </xf>
    <xf numFmtId="178" fontId="16" fillId="0" borderId="0" xfId="0" applyNumberFormat="1" applyFont="1" applyAlignment="1"/>
    <xf numFmtId="3" fontId="16" fillId="0" borderId="0" xfId="0" applyNumberFormat="1" applyFont="1">
      <alignment vertical="center"/>
    </xf>
    <xf numFmtId="0" fontId="20" fillId="0" borderId="0" xfId="0" applyFont="1" applyAlignment="1">
      <alignment wrapText="1"/>
    </xf>
    <xf numFmtId="177" fontId="16" fillId="0" borderId="0" xfId="0" applyNumberFormat="1" applyFont="1" applyAlignment="1">
      <alignment horizontal="left" vertical="center"/>
    </xf>
    <xf numFmtId="181" fontId="16" fillId="0" borderId="3" xfId="0" applyNumberFormat="1" applyFont="1" applyBorder="1" applyAlignment="1">
      <alignment horizontal="right" vertical="center"/>
    </xf>
    <xf numFmtId="182" fontId="16" fillId="0" borderId="5" xfId="0" applyNumberFormat="1" applyFont="1" applyBorder="1" applyAlignment="1">
      <alignment horizontal="right" vertical="center"/>
    </xf>
    <xf numFmtId="182" fontId="16" fillId="0" borderId="3" xfId="0" applyNumberFormat="1" applyFont="1" applyBorder="1" applyAlignment="1">
      <alignment horizontal="right" vertical="center"/>
    </xf>
    <xf numFmtId="182" fontId="16" fillId="0" borderId="9" xfId="0" applyNumberFormat="1" applyFont="1" applyBorder="1" applyAlignment="1">
      <alignment horizontal="right" vertical="center"/>
    </xf>
    <xf numFmtId="181" fontId="16" fillId="0" borderId="68" xfId="0" applyNumberFormat="1" applyFont="1" applyBorder="1" applyAlignment="1">
      <alignment horizontal="right" vertical="center"/>
    </xf>
    <xf numFmtId="182" fontId="16" fillId="0" borderId="37" xfId="0" applyNumberFormat="1" applyFont="1" applyBorder="1" applyAlignment="1">
      <alignment horizontal="right" vertical="center"/>
    </xf>
    <xf numFmtId="181" fontId="16" fillId="0" borderId="9" xfId="0" applyNumberFormat="1" applyFont="1" applyBorder="1" applyAlignment="1">
      <alignment horizontal="right" vertical="center"/>
    </xf>
    <xf numFmtId="0" fontId="0" fillId="3" borderId="138" xfId="0" applyFill="1" applyBorder="1" applyAlignment="1" applyProtection="1">
      <alignment horizontal="center" vertical="center" wrapText="1"/>
      <protection locked="0"/>
    </xf>
    <xf numFmtId="0" fontId="0" fillId="3" borderId="146" xfId="0" applyFill="1" applyBorder="1" applyAlignment="1" applyProtection="1">
      <alignment horizontal="center" vertical="center" wrapText="1"/>
      <protection locked="0"/>
    </xf>
    <xf numFmtId="40" fontId="0" fillId="3" borderId="49" xfId="2" applyNumberFormat="1" applyFont="1" applyFill="1" applyBorder="1" applyProtection="1">
      <alignment vertical="center"/>
      <protection locked="0"/>
    </xf>
    <xf numFmtId="0" fontId="0" fillId="3" borderId="4" xfId="0" applyFill="1" applyBorder="1" applyAlignment="1" applyProtection="1">
      <alignment horizontal="center" vertical="center" wrapText="1" shrinkToFit="1"/>
      <protection locked="0"/>
    </xf>
    <xf numFmtId="4" fontId="0" fillId="3" borderId="4" xfId="0" applyNumberFormat="1" applyFill="1" applyBorder="1" applyAlignment="1" applyProtection="1">
      <alignment horizontal="center" vertical="center" wrapText="1"/>
      <protection locked="0"/>
    </xf>
    <xf numFmtId="0" fontId="0" fillId="3" borderId="4" xfId="0" applyFill="1" applyBorder="1" applyAlignment="1" applyProtection="1">
      <alignment horizontal="center" vertical="center" wrapText="1"/>
      <protection locked="0"/>
    </xf>
    <xf numFmtId="189" fontId="0" fillId="3" borderId="3" xfId="0" applyNumberFormat="1" applyFill="1" applyBorder="1" applyAlignment="1" applyProtection="1">
      <alignment horizontal="right" vertical="center"/>
      <protection locked="0"/>
    </xf>
    <xf numFmtId="189" fontId="0" fillId="3" borderId="9" xfId="0" applyNumberFormat="1" applyFill="1" applyBorder="1" applyAlignment="1" applyProtection="1">
      <alignment horizontal="right" vertical="center"/>
      <protection locked="0"/>
    </xf>
    <xf numFmtId="189" fontId="0" fillId="3" borderId="9" xfId="0" applyNumberFormat="1" applyFill="1" applyBorder="1" applyAlignment="1" applyProtection="1">
      <alignment horizontal="center" vertical="center"/>
      <protection locked="0"/>
    </xf>
    <xf numFmtId="189" fontId="0" fillId="3" borderId="5" xfId="0" applyNumberFormat="1" applyFill="1" applyBorder="1" applyAlignment="1" applyProtection="1">
      <alignment horizontal="right" vertical="center"/>
      <protection locked="0"/>
    </xf>
    <xf numFmtId="189" fontId="0" fillId="3" borderId="53" xfId="0" applyNumberFormat="1" applyFill="1" applyBorder="1" applyAlignment="1" applyProtection="1">
      <alignment horizontal="right" vertical="center"/>
      <protection locked="0"/>
    </xf>
    <xf numFmtId="189" fontId="0" fillId="3" borderId="51" xfId="0" applyNumberFormat="1" applyFill="1" applyBorder="1" applyAlignment="1" applyProtection="1">
      <alignment horizontal="right" vertical="center"/>
      <protection locked="0"/>
    </xf>
    <xf numFmtId="189" fontId="0" fillId="3" borderId="0" xfId="0" applyNumberFormat="1" applyFill="1" applyAlignment="1" applyProtection="1">
      <alignment horizontal="right" vertical="center"/>
      <protection locked="0"/>
    </xf>
    <xf numFmtId="189" fontId="0" fillId="3" borderId="2" xfId="0" applyNumberFormat="1" applyFill="1" applyBorder="1" applyAlignment="1" applyProtection="1">
      <alignment horizontal="right" vertical="center"/>
      <protection locked="0"/>
    </xf>
    <xf numFmtId="0" fontId="0" fillId="3" borderId="1" xfId="0" applyFill="1" applyBorder="1" applyAlignment="1" applyProtection="1">
      <alignment horizontal="center" vertical="center"/>
      <protection locked="0"/>
    </xf>
    <xf numFmtId="0" fontId="0" fillId="3" borderId="1" xfId="0" applyFill="1" applyBorder="1" applyAlignment="1" applyProtection="1">
      <alignment horizontal="right" vertical="center"/>
      <protection locked="0"/>
    </xf>
    <xf numFmtId="190" fontId="0" fillId="3" borderId="1" xfId="0" applyNumberFormat="1" applyFill="1" applyBorder="1" applyAlignment="1" applyProtection="1">
      <alignment horizontal="right" vertical="center"/>
      <protection locked="0"/>
    </xf>
    <xf numFmtId="0" fontId="0" fillId="3" borderId="1" xfId="0" applyFill="1" applyBorder="1" applyAlignment="1" applyProtection="1">
      <alignment horizontal="left" vertical="center"/>
      <protection locked="0"/>
    </xf>
    <xf numFmtId="0" fontId="0" fillId="3" borderId="6" xfId="0" applyFill="1" applyBorder="1" applyAlignment="1" applyProtection="1">
      <alignment vertical="center" shrinkToFit="1"/>
      <protection locked="0"/>
    </xf>
    <xf numFmtId="189" fontId="0" fillId="3" borderId="5" xfId="0" applyNumberFormat="1" applyFill="1" applyBorder="1" applyProtection="1">
      <alignment vertical="center"/>
      <protection locked="0"/>
    </xf>
    <xf numFmtId="0" fontId="0" fillId="3" borderId="4" xfId="0" applyFill="1" applyBorder="1" applyAlignment="1" applyProtection="1">
      <alignment horizontal="center" vertical="center"/>
      <protection locked="0"/>
    </xf>
    <xf numFmtId="0" fontId="6" fillId="3" borderId="19" xfId="0" applyFont="1" applyFill="1" applyBorder="1" applyAlignment="1" applyProtection="1">
      <alignment horizontal="center" vertical="center"/>
      <protection locked="0"/>
    </xf>
    <xf numFmtId="0" fontId="0" fillId="3" borderId="12" xfId="0" applyFill="1" applyBorder="1" applyProtection="1">
      <alignment vertical="center"/>
      <protection locked="0"/>
    </xf>
    <xf numFmtId="189" fontId="0" fillId="3" borderId="10" xfId="0" applyNumberFormat="1" applyFill="1" applyBorder="1" applyProtection="1">
      <alignment vertical="center"/>
      <protection locked="0"/>
    </xf>
    <xf numFmtId="0" fontId="5" fillId="3" borderId="30" xfId="0" applyFont="1" applyFill="1" applyBorder="1" applyProtection="1">
      <alignment vertical="center"/>
      <protection locked="0"/>
    </xf>
    <xf numFmtId="189" fontId="0" fillId="3" borderId="1" xfId="0" applyNumberFormat="1" applyFill="1" applyBorder="1" applyProtection="1">
      <alignment vertical="center"/>
      <protection locked="0"/>
    </xf>
    <xf numFmtId="0" fontId="0" fillId="3" borderId="1" xfId="0" applyFill="1" applyBorder="1" applyProtection="1">
      <alignment vertical="center"/>
      <protection locked="0"/>
    </xf>
    <xf numFmtId="0" fontId="6" fillId="3" borderId="20" xfId="0" applyFont="1" applyFill="1" applyBorder="1" applyAlignment="1" applyProtection="1">
      <alignment horizontal="center" vertical="center"/>
      <protection locked="0"/>
    </xf>
    <xf numFmtId="0" fontId="0" fillId="3" borderId="30" xfId="0" applyFill="1" applyBorder="1" applyProtection="1">
      <alignment vertical="center"/>
      <protection locked="0"/>
    </xf>
    <xf numFmtId="0" fontId="0" fillId="3" borderId="29" xfId="0" applyFill="1" applyBorder="1" applyProtection="1">
      <alignment vertical="center"/>
      <protection locked="0"/>
    </xf>
    <xf numFmtId="189" fontId="0" fillId="3" borderId="32" xfId="0" applyNumberFormat="1" applyFill="1" applyBorder="1" applyProtection="1">
      <alignment vertical="center"/>
      <protection locked="0"/>
    </xf>
    <xf numFmtId="189" fontId="0" fillId="3" borderId="26" xfId="0" applyNumberFormat="1" applyFill="1" applyBorder="1" applyProtection="1">
      <alignment vertical="center"/>
      <protection locked="0"/>
    </xf>
    <xf numFmtId="0" fontId="0" fillId="3" borderId="26" xfId="0" applyFill="1" applyBorder="1" applyProtection="1">
      <alignment vertical="center"/>
      <protection locked="0"/>
    </xf>
    <xf numFmtId="0" fontId="0" fillId="3" borderId="27" xfId="0" applyFill="1" applyBorder="1" applyAlignment="1" applyProtection="1">
      <alignment horizontal="center" vertical="center"/>
      <protection locked="0"/>
    </xf>
    <xf numFmtId="0" fontId="0" fillId="3" borderId="20" xfId="0" applyFill="1" applyBorder="1" applyAlignment="1" applyProtection="1">
      <alignment horizontal="center" vertical="center"/>
      <protection locked="0"/>
    </xf>
    <xf numFmtId="0" fontId="0" fillId="3" borderId="21" xfId="0" applyFill="1" applyBorder="1" applyProtection="1">
      <alignment vertical="center"/>
      <protection locked="0"/>
    </xf>
    <xf numFmtId="189" fontId="0" fillId="3" borderId="3" xfId="0" applyNumberFormat="1" applyFill="1" applyBorder="1" applyProtection="1">
      <alignment vertical="center"/>
      <protection locked="0"/>
    </xf>
    <xf numFmtId="189" fontId="0" fillId="3" borderId="16" xfId="0" applyNumberFormat="1" applyFill="1" applyBorder="1" applyProtection="1">
      <alignment vertical="center"/>
      <protection locked="0"/>
    </xf>
    <xf numFmtId="0" fontId="0" fillId="3" borderId="16" xfId="0" applyFill="1" applyBorder="1" applyProtection="1">
      <alignment vertical="center"/>
      <protection locked="0"/>
    </xf>
    <xf numFmtId="0" fontId="0" fillId="3" borderId="25" xfId="0" applyFill="1" applyBorder="1" applyAlignment="1" applyProtection="1">
      <alignment horizontal="center" vertical="center"/>
      <protection locked="0"/>
    </xf>
    <xf numFmtId="0" fontId="0" fillId="3" borderId="29" xfId="0" applyFill="1" applyBorder="1" applyAlignment="1" applyProtection="1">
      <alignment horizontal="center" vertical="center"/>
      <protection locked="0"/>
    </xf>
    <xf numFmtId="0" fontId="0" fillId="3" borderId="26" xfId="0" applyFill="1" applyBorder="1" applyAlignment="1" applyProtection="1">
      <alignment horizontal="center" vertical="center"/>
      <protection locked="0"/>
    </xf>
    <xf numFmtId="0" fontId="0" fillId="3" borderId="30" xfId="0" applyFill="1" applyBorder="1" applyAlignment="1" applyProtection="1">
      <alignment horizontal="center" vertical="center"/>
      <protection locked="0"/>
    </xf>
    <xf numFmtId="0" fontId="0" fillId="3" borderId="21" xfId="0" applyFill="1" applyBorder="1" applyAlignment="1" applyProtection="1">
      <alignment horizontal="center" vertical="center"/>
      <protection locked="0"/>
    </xf>
    <xf numFmtId="0" fontId="0" fillId="3" borderId="16" xfId="0" applyFill="1" applyBorder="1" applyAlignment="1" applyProtection="1">
      <alignment horizontal="center" vertical="center"/>
      <protection locked="0"/>
    </xf>
    <xf numFmtId="189" fontId="0" fillId="3" borderId="54" xfId="0" applyNumberFormat="1" applyFill="1" applyBorder="1" applyAlignment="1" applyProtection="1">
      <alignment horizontal="right" vertical="center"/>
      <protection locked="0"/>
    </xf>
    <xf numFmtId="189" fontId="0" fillId="3" borderId="30" xfId="0" applyNumberFormat="1" applyFill="1" applyBorder="1" applyAlignment="1" applyProtection="1">
      <alignment horizontal="right" vertical="center"/>
      <protection locked="0"/>
    </xf>
    <xf numFmtId="189" fontId="0" fillId="3" borderId="21" xfId="0" applyNumberFormat="1" applyFill="1" applyBorder="1" applyAlignment="1" applyProtection="1">
      <alignment horizontal="right" vertical="center"/>
      <protection locked="0"/>
    </xf>
    <xf numFmtId="189" fontId="0" fillId="3" borderId="29" xfId="0" applyNumberFormat="1" applyFill="1" applyBorder="1" applyAlignment="1" applyProtection="1">
      <alignment horizontal="right" vertical="center"/>
      <protection locked="0"/>
    </xf>
    <xf numFmtId="189" fontId="0" fillId="3" borderId="54" xfId="0" applyNumberFormat="1" applyFill="1" applyBorder="1" applyProtection="1">
      <alignment vertical="center"/>
      <protection locked="0"/>
    </xf>
    <xf numFmtId="189" fontId="0" fillId="3" borderId="30" xfId="0" applyNumberFormat="1" applyFill="1" applyBorder="1" applyProtection="1">
      <alignment vertical="center"/>
      <protection locked="0"/>
    </xf>
    <xf numFmtId="189" fontId="0" fillId="3" borderId="21" xfId="0" applyNumberFormat="1" applyFill="1" applyBorder="1" applyProtection="1">
      <alignment vertical="center"/>
      <protection locked="0"/>
    </xf>
    <xf numFmtId="38" fontId="0" fillId="3" borderId="19" xfId="2" applyFont="1" applyFill="1" applyBorder="1" applyProtection="1">
      <alignment vertical="center"/>
      <protection locked="0"/>
    </xf>
    <xf numFmtId="189" fontId="0" fillId="3" borderId="6" xfId="0" applyNumberFormat="1" applyFill="1" applyBorder="1" applyProtection="1">
      <alignment vertical="center"/>
      <protection locked="0"/>
    </xf>
    <xf numFmtId="38" fontId="0" fillId="3" borderId="20" xfId="2" applyFont="1" applyFill="1" applyBorder="1" applyProtection="1">
      <alignment vertical="center"/>
      <protection locked="0"/>
    </xf>
    <xf numFmtId="189" fontId="0" fillId="3" borderId="12" xfId="0" applyNumberFormat="1" applyFill="1" applyBorder="1" applyProtection="1">
      <alignment vertical="center"/>
      <protection locked="0"/>
    </xf>
    <xf numFmtId="38" fontId="1" fillId="3" borderId="20" xfId="2" applyFont="1" applyFill="1" applyBorder="1" applyAlignment="1" applyProtection="1">
      <alignment vertical="center" wrapText="1"/>
      <protection locked="0"/>
    </xf>
    <xf numFmtId="38" fontId="0" fillId="3" borderId="25" xfId="2" applyFont="1" applyFill="1" applyBorder="1" applyProtection="1">
      <alignment vertical="center"/>
      <protection locked="0"/>
    </xf>
    <xf numFmtId="189" fontId="0" fillId="3" borderId="7" xfId="0" applyNumberFormat="1" applyFill="1" applyBorder="1" applyProtection="1">
      <alignment vertical="center"/>
      <protection locked="0"/>
    </xf>
    <xf numFmtId="38" fontId="0" fillId="3" borderId="27" xfId="2" applyFont="1" applyFill="1" applyBorder="1" applyProtection="1">
      <alignment vertical="center"/>
      <protection locked="0"/>
    </xf>
    <xf numFmtId="38" fontId="0" fillId="3" borderId="4" xfId="2" applyFont="1" applyFill="1" applyBorder="1" applyProtection="1">
      <alignment vertical="center"/>
      <protection locked="0"/>
    </xf>
    <xf numFmtId="38" fontId="0" fillId="3" borderId="1" xfId="2" applyFont="1" applyFill="1" applyBorder="1" applyProtection="1">
      <alignment vertical="center"/>
      <protection locked="0"/>
    </xf>
    <xf numFmtId="38" fontId="0" fillId="3" borderId="16" xfId="2" applyFont="1" applyFill="1" applyBorder="1" applyProtection="1">
      <alignment vertical="center"/>
      <protection locked="0"/>
    </xf>
    <xf numFmtId="38" fontId="0" fillId="3" borderId="32" xfId="2" applyFont="1" applyFill="1" applyBorder="1" applyProtection="1">
      <alignment vertical="center"/>
      <protection locked="0"/>
    </xf>
    <xf numFmtId="38" fontId="0" fillId="3" borderId="10" xfId="2" applyFont="1" applyFill="1" applyBorder="1" applyProtection="1">
      <alignment vertical="center"/>
      <protection locked="0"/>
    </xf>
    <xf numFmtId="38" fontId="0" fillId="3" borderId="5" xfId="2" applyFont="1" applyFill="1" applyBorder="1" applyProtection="1">
      <alignment vertical="center"/>
      <protection locked="0"/>
    </xf>
    <xf numFmtId="0" fontId="35" fillId="4" borderId="0" xfId="0" applyFont="1" applyFill="1">
      <alignment vertical="center"/>
    </xf>
    <xf numFmtId="0" fontId="14" fillId="4" borderId="0" xfId="0" applyFont="1" applyFill="1">
      <alignment vertical="center"/>
    </xf>
    <xf numFmtId="0" fontId="36" fillId="4" borderId="0" xfId="0" applyFont="1" applyFill="1">
      <alignment vertical="center"/>
    </xf>
    <xf numFmtId="0" fontId="37" fillId="4" borderId="0" xfId="8" applyFont="1" applyFill="1">
      <alignment vertical="center"/>
    </xf>
    <xf numFmtId="0" fontId="38" fillId="4" borderId="0" xfId="8" applyFont="1" applyFill="1">
      <alignment vertical="center"/>
    </xf>
    <xf numFmtId="0" fontId="40" fillId="4" borderId="0" xfId="9" applyFont="1" applyFill="1">
      <alignment vertical="center"/>
    </xf>
    <xf numFmtId="0" fontId="41" fillId="4" borderId="0" xfId="9" applyFont="1" applyFill="1">
      <alignment vertical="center"/>
    </xf>
    <xf numFmtId="0" fontId="44" fillId="4" borderId="0" xfId="9" applyFont="1" applyFill="1" applyAlignment="1">
      <alignment horizontal="left" vertical="center"/>
    </xf>
    <xf numFmtId="0" fontId="40" fillId="4" borderId="0" xfId="9" applyFont="1" applyFill="1" applyAlignment="1">
      <alignment horizontal="left" vertical="center"/>
    </xf>
    <xf numFmtId="0" fontId="41" fillId="4" borderId="0" xfId="9" applyFont="1" applyFill="1" applyAlignment="1">
      <alignment vertical="center" wrapText="1"/>
    </xf>
    <xf numFmtId="0" fontId="40" fillId="4" borderId="0" xfId="9" applyFont="1" applyFill="1" applyAlignment="1">
      <alignment horizontal="left" vertical="top"/>
    </xf>
    <xf numFmtId="0" fontId="41" fillId="4" borderId="0" xfId="9" applyFont="1" applyFill="1" applyAlignment="1">
      <alignment horizontal="left" vertical="center"/>
    </xf>
    <xf numFmtId="0" fontId="14" fillId="4" borderId="0" xfId="0" applyFont="1" applyFill="1" applyAlignment="1">
      <alignment vertical="center" wrapText="1"/>
    </xf>
    <xf numFmtId="0" fontId="16" fillId="4" borderId="0" xfId="9" applyFont="1" applyFill="1">
      <alignment vertical="center"/>
    </xf>
    <xf numFmtId="177" fontId="40" fillId="4" borderId="0" xfId="9" applyNumberFormat="1" applyFont="1" applyFill="1">
      <alignment vertical="center"/>
    </xf>
    <xf numFmtId="0" fontId="44" fillId="4" borderId="0" xfId="9" applyFont="1" applyFill="1">
      <alignment vertical="center"/>
    </xf>
    <xf numFmtId="0" fontId="45" fillId="4" borderId="0" xfId="9" applyFont="1" applyFill="1" applyAlignment="1">
      <alignment horizontal="justify" vertical="center"/>
    </xf>
    <xf numFmtId="0" fontId="41" fillId="4" borderId="0" xfId="9" applyFont="1" applyFill="1" applyAlignment="1">
      <alignment horizontal="center" vertical="center"/>
    </xf>
    <xf numFmtId="0" fontId="16" fillId="4" borderId="0" xfId="0" applyFont="1" applyFill="1" applyAlignment="1">
      <alignment horizontal="center" vertical="center"/>
    </xf>
    <xf numFmtId="0" fontId="5" fillId="3" borderId="54" xfId="0" applyFont="1" applyFill="1" applyBorder="1" applyAlignment="1" applyProtection="1">
      <alignment horizontal="left" vertical="center"/>
      <protection locked="0"/>
    </xf>
    <xf numFmtId="0" fontId="56" fillId="0" borderId="49" xfId="0" applyFont="1" applyBorder="1">
      <alignment vertical="center"/>
    </xf>
    <xf numFmtId="40" fontId="0" fillId="3" borderId="4" xfId="2" applyNumberFormat="1" applyFont="1" applyFill="1" applyBorder="1" applyAlignment="1" applyProtection="1">
      <alignment vertical="center" wrapText="1"/>
      <protection locked="0"/>
    </xf>
    <xf numFmtId="40" fontId="0" fillId="5" borderId="4" xfId="2" applyNumberFormat="1" applyFont="1" applyFill="1" applyBorder="1" applyAlignment="1" applyProtection="1">
      <alignment vertical="center" wrapText="1"/>
      <protection locked="0"/>
    </xf>
    <xf numFmtId="0" fontId="57" fillId="0" borderId="69" xfId="0" applyFont="1" applyBorder="1" applyAlignment="1">
      <alignment horizontal="center" vertical="center"/>
    </xf>
    <xf numFmtId="0" fontId="57" fillId="0" borderId="56" xfId="0" applyFont="1" applyBorder="1" applyAlignment="1">
      <alignment horizontal="center" vertical="center"/>
    </xf>
    <xf numFmtId="0" fontId="6" fillId="0" borderId="63" xfId="0" applyFont="1" applyBorder="1" applyAlignment="1">
      <alignment horizontal="center" vertical="center"/>
    </xf>
    <xf numFmtId="0" fontId="6" fillId="0" borderId="47" xfId="0" applyFont="1" applyBorder="1" applyAlignment="1">
      <alignment horizontal="center" vertical="center"/>
    </xf>
    <xf numFmtId="38" fontId="16" fillId="0" borderId="0" xfId="2" applyFont="1" applyAlignment="1" applyProtection="1">
      <alignment horizontal="center" vertical="distributed" wrapText="1"/>
    </xf>
    <xf numFmtId="0" fontId="16" fillId="0" borderId="0" xfId="0" applyFont="1" applyAlignment="1">
      <alignment horizontal="center" vertical="distributed" wrapText="1"/>
    </xf>
    <xf numFmtId="0" fontId="9" fillId="0" borderId="0" xfId="0" applyFont="1" applyAlignment="1">
      <alignment horizontal="center" vertical="center"/>
    </xf>
    <xf numFmtId="0" fontId="16" fillId="0" borderId="0" xfId="0" applyFont="1" applyAlignment="1">
      <alignment horizontal="left" vertical="center" shrinkToFit="1"/>
    </xf>
    <xf numFmtId="0" fontId="16" fillId="0" borderId="0" xfId="0" applyFont="1" applyAlignment="1">
      <alignment horizontal="left" vertical="center"/>
    </xf>
    <xf numFmtId="177" fontId="16" fillId="0" borderId="0" xfId="0" applyNumberFormat="1" applyFont="1" applyAlignment="1">
      <alignment horizontal="distributed" vertical="justify"/>
    </xf>
    <xf numFmtId="184" fontId="16" fillId="0" borderId="0" xfId="0" applyNumberFormat="1" applyFont="1" applyAlignment="1">
      <alignment horizontal="center" vertical="distributed" wrapText="1"/>
    </xf>
    <xf numFmtId="49" fontId="16" fillId="0" borderId="0" xfId="0" applyNumberFormat="1" applyFont="1" applyAlignment="1">
      <alignment horizontal="center" vertical="distributed" wrapText="1"/>
    </xf>
    <xf numFmtId="0" fontId="16" fillId="0" borderId="0" xfId="0" applyFont="1" applyAlignment="1">
      <alignment horizontal="center"/>
    </xf>
    <xf numFmtId="0" fontId="16" fillId="0" borderId="0" xfId="0" applyFont="1" applyAlignment="1">
      <alignment horizontal="left" vertical="distributed" wrapText="1"/>
    </xf>
    <xf numFmtId="0" fontId="16" fillId="0" borderId="0" xfId="0" applyFont="1" applyAlignment="1"/>
    <xf numFmtId="177" fontId="16" fillId="0" borderId="0" xfId="0" applyNumberFormat="1" applyFont="1" applyAlignment="1">
      <alignment horizontal="left"/>
    </xf>
    <xf numFmtId="0" fontId="22" fillId="0" borderId="0" xfId="0" applyFont="1" applyAlignment="1">
      <alignment horizontal="center" vertical="center"/>
    </xf>
    <xf numFmtId="0" fontId="16" fillId="0" borderId="13" xfId="0" applyFont="1" applyBorder="1" applyAlignment="1">
      <alignment horizontal="center" vertical="center"/>
    </xf>
    <xf numFmtId="0" fontId="16" fillId="0" borderId="44" xfId="0" applyFont="1" applyBorder="1" applyAlignment="1">
      <alignment horizontal="center" vertical="center"/>
    </xf>
    <xf numFmtId="0" fontId="16" fillId="0" borderId="54" xfId="0" applyFont="1" applyBorder="1" applyAlignment="1">
      <alignment horizontal="center" vertical="center"/>
    </xf>
    <xf numFmtId="0" fontId="16" fillId="0" borderId="30" xfId="0" applyFont="1" applyBorder="1" applyAlignment="1">
      <alignment horizontal="center" vertical="center"/>
    </xf>
    <xf numFmtId="182" fontId="16" fillId="0" borderId="9" xfId="0" applyNumberFormat="1" applyFont="1" applyBorder="1" applyAlignment="1">
      <alignment horizontal="right" vertical="center"/>
    </xf>
    <xf numFmtId="182" fontId="16" fillId="0" borderId="5" xfId="0" applyNumberFormat="1" applyFont="1" applyBorder="1" applyAlignment="1">
      <alignment horizontal="right" vertical="center"/>
    </xf>
    <xf numFmtId="0" fontId="16" fillId="0" borderId="8" xfId="0" applyFont="1" applyBorder="1" applyAlignment="1">
      <alignment horizontal="center" vertical="center"/>
    </xf>
    <xf numFmtId="0" fontId="16" fillId="0" borderId="6" xfId="0" applyFont="1" applyBorder="1" applyAlignment="1">
      <alignment horizontal="center" vertical="center"/>
    </xf>
    <xf numFmtId="0" fontId="16" fillId="0" borderId="19" xfId="0" applyFont="1" applyBorder="1" applyAlignment="1">
      <alignment horizontal="left" vertical="center" shrinkToFit="1"/>
    </xf>
    <xf numFmtId="0" fontId="16" fillId="0" borderId="20" xfId="0" applyFont="1" applyBorder="1" applyAlignment="1">
      <alignment horizontal="left" vertical="center" shrinkToFit="1"/>
    </xf>
    <xf numFmtId="182" fontId="16" fillId="0" borderId="3" xfId="0" applyNumberFormat="1" applyFont="1" applyBorder="1" applyAlignment="1">
      <alignment horizontal="right" vertical="center"/>
    </xf>
    <xf numFmtId="0" fontId="16" fillId="0" borderId="7" xfId="0" applyFont="1" applyBorder="1" applyAlignment="1">
      <alignment horizontal="center" vertical="center"/>
    </xf>
    <xf numFmtId="0" fontId="18" fillId="0" borderId="20" xfId="0" applyFont="1" applyBorder="1" applyAlignment="1">
      <alignment horizontal="left" vertical="center" wrapText="1"/>
    </xf>
    <xf numFmtId="0" fontId="18" fillId="0" borderId="20" xfId="0" applyFont="1" applyBorder="1" applyAlignment="1">
      <alignment horizontal="left" vertical="center"/>
    </xf>
    <xf numFmtId="0" fontId="16" fillId="0" borderId="20" xfId="0" applyFont="1" applyBorder="1" applyAlignment="1">
      <alignment horizontal="left" vertical="center"/>
    </xf>
    <xf numFmtId="0" fontId="16" fillId="0" borderId="97" xfId="0" applyFont="1" applyBorder="1" applyAlignment="1">
      <alignment horizontal="center" vertical="center"/>
    </xf>
    <xf numFmtId="182" fontId="16" fillId="0" borderId="68" xfId="0" applyNumberFormat="1" applyFont="1" applyBorder="1">
      <alignment vertical="center"/>
    </xf>
    <xf numFmtId="182" fontId="16" fillId="0" borderId="5" xfId="0" applyNumberFormat="1" applyFont="1" applyBorder="1">
      <alignment vertical="center"/>
    </xf>
    <xf numFmtId="0" fontId="16" fillId="0" borderId="8" xfId="0" applyFont="1" applyBorder="1" applyAlignment="1">
      <alignment horizontal="distributed" vertical="center" indent="1"/>
    </xf>
    <xf numFmtId="0" fontId="16" fillId="0" borderId="19" xfId="0" applyFont="1" applyBorder="1" applyAlignment="1">
      <alignment horizontal="left" vertical="center"/>
    </xf>
    <xf numFmtId="0" fontId="16" fillId="0" borderId="21" xfId="0" applyFont="1" applyBorder="1" applyAlignment="1">
      <alignment horizontal="center" vertical="center"/>
    </xf>
    <xf numFmtId="0" fontId="16" fillId="0" borderId="25" xfId="0" applyFont="1" applyBorder="1" applyAlignment="1">
      <alignment horizontal="left" vertical="center"/>
    </xf>
    <xf numFmtId="0" fontId="16" fillId="0" borderId="29" xfId="0" applyFont="1" applyBorder="1" applyAlignment="1">
      <alignment horizontal="center" vertical="center"/>
    </xf>
    <xf numFmtId="0" fontId="16" fillId="0" borderId="31" xfId="0" applyFont="1" applyBorder="1" applyAlignment="1">
      <alignment horizontal="center" vertical="center"/>
    </xf>
    <xf numFmtId="182" fontId="16" fillId="0" borderId="68" xfId="0" applyNumberFormat="1" applyFont="1" applyBorder="1" applyAlignment="1">
      <alignment horizontal="right" vertical="center"/>
    </xf>
    <xf numFmtId="182" fontId="16" fillId="0" borderId="37" xfId="0" applyNumberFormat="1" applyFont="1" applyBorder="1" applyAlignment="1">
      <alignment horizontal="right" vertical="center"/>
    </xf>
    <xf numFmtId="0" fontId="16" fillId="0" borderId="59" xfId="0" applyFont="1" applyBorder="1" applyAlignment="1">
      <alignment horizontal="center" vertical="center"/>
    </xf>
    <xf numFmtId="0" fontId="16" fillId="0" borderId="36" xfId="0" applyFont="1" applyBorder="1" applyAlignment="1">
      <alignment horizontal="center" vertical="center"/>
    </xf>
    <xf numFmtId="0" fontId="16" fillId="0" borderId="27" xfId="0" applyFont="1" applyBorder="1" applyAlignment="1">
      <alignment horizontal="left" vertical="center"/>
    </xf>
    <xf numFmtId="0" fontId="16" fillId="0" borderId="24" xfId="0" applyFont="1" applyBorder="1" applyAlignment="1">
      <alignment horizontal="left" vertical="center"/>
    </xf>
    <xf numFmtId="0" fontId="10" fillId="0" borderId="0" xfId="0" applyFont="1">
      <alignment vertical="center"/>
    </xf>
    <xf numFmtId="0" fontId="10" fillId="0" borderId="96" xfId="0" applyFont="1" applyBorder="1" applyAlignment="1">
      <alignment horizontal="right" vertical="center"/>
    </xf>
    <xf numFmtId="0" fontId="10" fillId="0" borderId="98" xfId="0" applyFont="1" applyBorder="1" applyAlignment="1">
      <alignment horizontal="justify" vertical="center" wrapText="1"/>
    </xf>
    <xf numFmtId="0" fontId="0" fillId="0" borderId="40" xfId="0" applyBorder="1" applyAlignment="1">
      <alignment horizontal="center" vertical="center" wrapText="1"/>
    </xf>
    <xf numFmtId="0" fontId="0" fillId="0" borderId="42" xfId="0" applyBorder="1" applyAlignment="1">
      <alignment horizontal="center" vertical="center"/>
    </xf>
    <xf numFmtId="0" fontId="0" fillId="0" borderId="41" xfId="0" applyBorder="1" applyAlignment="1">
      <alignment horizontal="center" vertical="center"/>
    </xf>
    <xf numFmtId="0" fontId="0" fillId="0" borderId="33" xfId="0" applyBorder="1" applyAlignment="1">
      <alignment horizontal="center" vertical="center"/>
    </xf>
    <xf numFmtId="0" fontId="0" fillId="0" borderId="26" xfId="0" applyBorder="1" applyAlignment="1">
      <alignment horizontal="center" vertical="center"/>
    </xf>
    <xf numFmtId="0" fontId="0" fillId="0" borderId="63" xfId="0" applyBorder="1">
      <alignment vertical="center"/>
    </xf>
    <xf numFmtId="0" fontId="0" fillId="0" borderId="8" xfId="0" applyBorder="1">
      <alignment vertical="center"/>
    </xf>
    <xf numFmtId="0" fontId="0" fillId="0" borderId="9" xfId="0" applyBorder="1">
      <alignment vertical="center"/>
    </xf>
    <xf numFmtId="0" fontId="0" fillId="0" borderId="0" xfId="0">
      <alignment vertical="center"/>
    </xf>
    <xf numFmtId="0" fontId="0" fillId="0" borderId="5" xfId="0" applyBorder="1">
      <alignment vertical="center"/>
    </xf>
    <xf numFmtId="0" fontId="0" fillId="0" borderId="2" xfId="0" applyBorder="1">
      <alignment vertical="center"/>
    </xf>
    <xf numFmtId="0" fontId="0" fillId="0" borderId="6" xfId="0" applyBorder="1">
      <alignment vertical="center"/>
    </xf>
    <xf numFmtId="0" fontId="0" fillId="0" borderId="17" xfId="0" applyBorder="1" applyAlignment="1">
      <alignment horizontal="center" vertical="center"/>
    </xf>
    <xf numFmtId="0" fontId="0" fillId="0" borderId="53" xfId="0" applyBorder="1" applyAlignment="1">
      <alignment horizontal="center" vertical="center"/>
    </xf>
    <xf numFmtId="0" fontId="0" fillId="0" borderId="34" xfId="0" applyBorder="1" applyAlignment="1">
      <alignment horizontal="center" vertical="center"/>
    </xf>
    <xf numFmtId="0" fontId="0" fillId="0" borderId="72" xfId="0" applyBorder="1">
      <alignment vertical="center"/>
    </xf>
    <xf numFmtId="0" fontId="4" fillId="0" borderId="0" xfId="0" applyFont="1" applyAlignment="1">
      <alignment horizontal="left" vertical="center"/>
    </xf>
    <xf numFmtId="0" fontId="3" fillId="0" borderId="0" xfId="0" applyFont="1" applyAlignment="1">
      <alignment horizontal="center" vertical="center"/>
    </xf>
    <xf numFmtId="49" fontId="0" fillId="0" borderId="13" xfId="0" applyNumberFormat="1" applyBorder="1" applyAlignment="1">
      <alignment horizontal="center" vertical="center" shrinkToFit="1"/>
    </xf>
    <xf numFmtId="0" fontId="0" fillId="0" borderId="50" xfId="0" applyBorder="1" applyAlignment="1">
      <alignment horizontal="center" vertical="center" shrinkToFit="1"/>
    </xf>
    <xf numFmtId="184" fontId="0" fillId="0" borderId="13" xfId="0" applyNumberFormat="1" applyBorder="1" applyAlignment="1">
      <alignment horizontal="center" vertical="center"/>
    </xf>
    <xf numFmtId="184" fontId="0" fillId="0" borderId="50" xfId="0" applyNumberForma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3" xfId="0" applyBorder="1" applyAlignment="1">
      <alignment horizontal="center" vertical="center"/>
    </xf>
    <xf numFmtId="0" fontId="0" fillId="0" borderId="44"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57" xfId="0" applyBorder="1" applyAlignment="1">
      <alignment horizontal="center" vertical="center" wrapText="1"/>
    </xf>
    <xf numFmtId="0" fontId="0" fillId="0" borderId="73" xfId="0" applyBorder="1" applyAlignment="1">
      <alignment horizontal="center" vertical="center" wrapText="1"/>
    </xf>
    <xf numFmtId="0" fontId="0" fillId="0" borderId="58" xfId="0" applyBorder="1" applyAlignment="1">
      <alignment horizontal="center" vertical="center" wrapText="1"/>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10" xfId="0" applyBorder="1" applyAlignment="1">
      <alignment horizontal="center" vertical="center"/>
    </xf>
    <xf numFmtId="0" fontId="0" fillId="0" borderId="66" xfId="0" applyBorder="1" applyAlignment="1">
      <alignment horizontal="center" vertical="center"/>
    </xf>
    <xf numFmtId="49" fontId="0" fillId="0" borderId="21" xfId="0" applyNumberFormat="1" applyBorder="1" applyAlignment="1">
      <alignment horizontal="center" vertical="center" wrapText="1"/>
    </xf>
    <xf numFmtId="0" fontId="0" fillId="0" borderId="54" xfId="0" applyBorder="1" applyAlignment="1">
      <alignment horizontal="center" vertical="center" wrapText="1"/>
    </xf>
    <xf numFmtId="40" fontId="0" fillId="5" borderId="5" xfId="2" applyNumberFormat="1" applyFont="1" applyFill="1" applyBorder="1" applyAlignment="1" applyProtection="1">
      <alignment horizontal="right" vertical="center" wrapText="1"/>
      <protection locked="0"/>
    </xf>
    <xf numFmtId="40" fontId="0" fillId="5" borderId="61" xfId="2" applyNumberFormat="1" applyFont="1" applyFill="1" applyBorder="1" applyAlignment="1" applyProtection="1">
      <alignment horizontal="right" vertical="center" wrapText="1"/>
      <protection locked="0"/>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7" xfId="0" applyBorder="1" applyAlignment="1">
      <alignment horizontal="center" vertical="center"/>
    </xf>
    <xf numFmtId="0" fontId="0" fillId="0" borderId="52" xfId="0" applyBorder="1" applyAlignment="1">
      <alignment horizontal="center" vertical="center"/>
    </xf>
    <xf numFmtId="0" fontId="0" fillId="0" borderId="65" xfId="0" applyBorder="1" applyAlignment="1">
      <alignment horizontal="left" vertical="center" wrapText="1"/>
    </xf>
    <xf numFmtId="0" fontId="0" fillId="0" borderId="36" xfId="0" applyBorder="1" applyAlignment="1">
      <alignment horizontal="left" vertical="center" wrapText="1"/>
    </xf>
    <xf numFmtId="0" fontId="0" fillId="0" borderId="37" xfId="0" applyBorder="1" applyAlignment="1">
      <alignment horizontal="left" vertical="center" wrapText="1"/>
    </xf>
    <xf numFmtId="0" fontId="0" fillId="0" borderId="69" xfId="0" applyBorder="1" applyAlignment="1">
      <alignment horizontal="left" vertical="center" wrapText="1"/>
    </xf>
    <xf numFmtId="0" fontId="0" fillId="0" borderId="46" xfId="0" applyBorder="1" applyAlignment="1">
      <alignment horizontal="left" vertical="center" wrapText="1"/>
    </xf>
    <xf numFmtId="0" fontId="0" fillId="5" borderId="48" xfId="0" applyFill="1" applyBorder="1" applyAlignment="1" applyProtection="1">
      <alignment horizontal="left" vertical="center"/>
      <protection locked="0"/>
    </xf>
    <xf numFmtId="0" fontId="0" fillId="5" borderId="49" xfId="0" applyFill="1" applyBorder="1" applyAlignment="1" applyProtection="1">
      <alignment horizontal="left" vertical="center"/>
      <protection locked="0"/>
    </xf>
    <xf numFmtId="0" fontId="0" fillId="0" borderId="41" xfId="0" applyBorder="1" applyAlignment="1">
      <alignment horizontal="center" vertical="center" wrapText="1"/>
    </xf>
    <xf numFmtId="0" fontId="0" fillId="0" borderId="137" xfId="0" applyBorder="1" applyAlignment="1">
      <alignment horizontal="center" vertical="center" wrapText="1"/>
    </xf>
    <xf numFmtId="0" fontId="0" fillId="0" borderId="138" xfId="0" applyBorder="1" applyAlignment="1">
      <alignment horizontal="center" vertical="center" wrapText="1"/>
    </xf>
    <xf numFmtId="0" fontId="0" fillId="0" borderId="139" xfId="0" applyBorder="1" applyAlignment="1">
      <alignment horizontal="center" vertical="center" wrapText="1"/>
    </xf>
    <xf numFmtId="0" fontId="0" fillId="0" borderId="141" xfId="0" applyBorder="1" applyAlignment="1">
      <alignment horizontal="center" vertical="center" wrapText="1"/>
    </xf>
    <xf numFmtId="0" fontId="0" fillId="0" borderId="140" xfId="0" applyBorder="1" applyAlignment="1">
      <alignment horizontal="center" vertical="center" wrapText="1"/>
    </xf>
    <xf numFmtId="0" fontId="0" fillId="0" borderId="142" xfId="0" applyBorder="1" applyAlignment="1">
      <alignment horizontal="center" vertical="center" wrapText="1"/>
    </xf>
    <xf numFmtId="0" fontId="0" fillId="5" borderId="106" xfId="0" applyFill="1" applyBorder="1" applyAlignment="1" applyProtection="1">
      <alignment horizontal="left" vertical="center"/>
      <protection locked="0"/>
    </xf>
    <xf numFmtId="0" fontId="0" fillId="0" borderId="71" xfId="0" applyBorder="1">
      <alignment vertical="center"/>
    </xf>
    <xf numFmtId="0" fontId="0" fillId="0" borderId="7" xfId="0" applyBorder="1">
      <alignment vertical="center"/>
    </xf>
    <xf numFmtId="0" fontId="0" fillId="0" borderId="3" xfId="0" applyBorder="1">
      <alignment vertical="center"/>
    </xf>
    <xf numFmtId="0" fontId="0" fillId="0" borderId="51" xfId="0" applyBorder="1">
      <alignment vertical="center"/>
    </xf>
    <xf numFmtId="0" fontId="0" fillId="5" borderId="3" xfId="0" applyFill="1" applyBorder="1" applyAlignment="1" applyProtection="1">
      <alignment vertical="center" wrapText="1"/>
      <protection locked="0"/>
    </xf>
    <xf numFmtId="0" fontId="0" fillId="5" borderId="51" xfId="0" applyFill="1" applyBorder="1" applyAlignment="1" applyProtection="1">
      <alignment vertical="center" wrapText="1"/>
      <protection locked="0"/>
    </xf>
    <xf numFmtId="0" fontId="0" fillId="5" borderId="7" xfId="0" applyFill="1" applyBorder="1" applyAlignment="1" applyProtection="1">
      <alignment vertical="center" wrapText="1"/>
      <protection locked="0"/>
    </xf>
    <xf numFmtId="0" fontId="0" fillId="5" borderId="9" xfId="0" applyFill="1" applyBorder="1" applyAlignment="1" applyProtection="1">
      <alignment vertical="center" wrapText="1"/>
      <protection locked="0"/>
    </xf>
    <xf numFmtId="0" fontId="0" fillId="5" borderId="0" xfId="0" applyFill="1" applyAlignment="1" applyProtection="1">
      <alignment vertical="center" wrapText="1"/>
      <protection locked="0"/>
    </xf>
    <xf numFmtId="0" fontId="0" fillId="5" borderId="8" xfId="0" applyFill="1" applyBorder="1" applyAlignment="1" applyProtection="1">
      <alignment vertical="center" wrapText="1"/>
      <protection locked="0"/>
    </xf>
    <xf numFmtId="0" fontId="0" fillId="5" borderId="5" xfId="0" applyFill="1" applyBorder="1" applyAlignment="1" applyProtection="1">
      <alignment vertical="center" wrapText="1"/>
      <protection locked="0"/>
    </xf>
    <xf numFmtId="0" fontId="0" fillId="5" borderId="2" xfId="0" applyFill="1" applyBorder="1" applyAlignment="1" applyProtection="1">
      <alignment vertical="center" wrapText="1"/>
      <protection locked="0"/>
    </xf>
    <xf numFmtId="0" fontId="0" fillId="5" borderId="6" xfId="0" applyFill="1" applyBorder="1" applyAlignment="1" applyProtection="1">
      <alignment vertical="center" wrapText="1"/>
      <protection locked="0"/>
    </xf>
    <xf numFmtId="0" fontId="5" fillId="0" borderId="40"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42" xfId="0" applyFont="1" applyBorder="1" applyAlignment="1">
      <alignment horizontal="distributed" vertical="center" wrapText="1"/>
    </xf>
    <xf numFmtId="0" fontId="5" fillId="0" borderId="41" xfId="0" applyFont="1" applyBorder="1" applyAlignment="1">
      <alignment horizontal="distributed" vertical="center" wrapText="1"/>
    </xf>
    <xf numFmtId="0" fontId="0" fillId="5" borderId="8" xfId="0" applyFill="1" applyBorder="1" applyAlignment="1" applyProtection="1">
      <alignment horizontal="left" vertical="center"/>
      <protection locked="0"/>
    </xf>
    <xf numFmtId="0" fontId="0" fillId="5" borderId="18" xfId="0"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0" xfId="0" applyFill="1" applyAlignment="1" applyProtection="1">
      <alignment horizontal="left" vertical="center"/>
      <protection locked="0"/>
    </xf>
    <xf numFmtId="0" fontId="0" fillId="5" borderId="47" xfId="0" applyFill="1" applyBorder="1" applyAlignment="1" applyProtection="1">
      <alignment horizontal="left" vertical="center"/>
      <protection locked="0"/>
    </xf>
    <xf numFmtId="0" fontId="0" fillId="5" borderId="69" xfId="0" applyFill="1" applyBorder="1" applyAlignment="1" applyProtection="1">
      <alignment horizontal="left" vertical="center"/>
      <protection locked="0"/>
    </xf>
    <xf numFmtId="0" fontId="0" fillId="5" borderId="46" xfId="0" applyFill="1" applyBorder="1" applyAlignment="1" applyProtection="1">
      <alignment horizontal="left" vertical="center"/>
      <protection locked="0"/>
    </xf>
    <xf numFmtId="0" fontId="0" fillId="0" borderId="1" xfId="0" applyBorder="1" applyAlignment="1">
      <alignment horizontal="distributed" vertical="center" indent="1"/>
    </xf>
    <xf numFmtId="0" fontId="0" fillId="0" borderId="1" xfId="0" applyBorder="1" applyAlignment="1">
      <alignment horizontal="center" vertical="center" textRotation="255"/>
    </xf>
    <xf numFmtId="0" fontId="0" fillId="0" borderId="34" xfId="0" applyBorder="1" applyAlignment="1">
      <alignment horizontal="left" vertical="center"/>
    </xf>
    <xf numFmtId="0" fontId="0" fillId="0" borderId="23" xfId="0" applyBorder="1" applyAlignment="1">
      <alignment horizontal="left" vertical="center"/>
    </xf>
    <xf numFmtId="0" fontId="0" fillId="0" borderId="33" xfId="0" applyBorder="1" applyAlignment="1">
      <alignment horizontal="distributed" vertical="distributed" indent="1"/>
    </xf>
    <xf numFmtId="0" fontId="0" fillId="0" borderId="32" xfId="0" applyBorder="1" applyAlignment="1">
      <alignment horizontal="distributed" vertical="distributed" indent="1"/>
    </xf>
    <xf numFmtId="0" fontId="0" fillId="0" borderId="29" xfId="0" applyBorder="1" applyAlignment="1">
      <alignment horizontal="distributed" vertical="distributed" indent="1"/>
    </xf>
    <xf numFmtId="0" fontId="0" fillId="0" borderId="26" xfId="0" applyBorder="1" applyAlignment="1">
      <alignment horizontal="distributed" vertical="distributed" indent="1"/>
    </xf>
    <xf numFmtId="0" fontId="0" fillId="0" borderId="27" xfId="0" applyBorder="1" applyAlignment="1">
      <alignment horizontal="distributed" vertical="distributed" indent="1"/>
    </xf>
    <xf numFmtId="0" fontId="0" fillId="0" borderId="40" xfId="0" applyBorder="1" applyAlignment="1">
      <alignment horizontal="center" vertical="center" textRotation="255"/>
    </xf>
    <xf numFmtId="0" fontId="0" fillId="0" borderId="42" xfId="0" applyBorder="1" applyAlignment="1">
      <alignment horizontal="center" vertical="center" textRotation="255"/>
    </xf>
    <xf numFmtId="0" fontId="0" fillId="0" borderId="41" xfId="0" applyBorder="1" applyAlignment="1">
      <alignment horizontal="center" vertical="center" textRotation="255"/>
    </xf>
    <xf numFmtId="0" fontId="0" fillId="0" borderId="29" xfId="0" applyBorder="1" applyAlignment="1">
      <alignment horizontal="left" vertical="center"/>
    </xf>
    <xf numFmtId="0" fontId="0" fillId="0" borderId="26" xfId="0" applyBorder="1" applyAlignment="1">
      <alignment horizontal="left" vertical="center"/>
    </xf>
    <xf numFmtId="0" fontId="0" fillId="0" borderId="31" xfId="0" applyBorder="1" applyAlignment="1">
      <alignment horizontal="left" vertical="center"/>
    </xf>
    <xf numFmtId="0" fontId="0" fillId="0" borderId="33" xfId="0" applyBorder="1" applyAlignment="1">
      <alignment horizontal="left" vertical="center"/>
    </xf>
    <xf numFmtId="0" fontId="0" fillId="5" borderId="42" xfId="0" applyFill="1" applyBorder="1" applyAlignment="1" applyProtection="1">
      <alignment horizontal="center" vertical="center" wrapText="1"/>
      <protection locked="0"/>
    </xf>
    <xf numFmtId="0" fontId="0" fillId="5" borderId="42" xfId="0" applyFill="1" applyBorder="1" applyAlignment="1" applyProtection="1">
      <alignment horizontal="center" vertical="center"/>
      <protection locked="0"/>
    </xf>
    <xf numFmtId="0" fontId="0" fillId="5" borderId="40" xfId="0" applyFill="1" applyBorder="1" applyAlignment="1" applyProtection="1">
      <alignment horizontal="center" vertical="center" wrapText="1"/>
      <protection locked="0"/>
    </xf>
    <xf numFmtId="0" fontId="4" fillId="0" borderId="0" xfId="0" applyFont="1" applyAlignment="1">
      <alignment horizontal="center" vertical="center"/>
    </xf>
    <xf numFmtId="0" fontId="0" fillId="0" borderId="48" xfId="0" applyBorder="1" applyAlignment="1">
      <alignment horizontal="center" vertical="center"/>
    </xf>
    <xf numFmtId="0" fontId="0" fillId="0" borderId="56" xfId="0" applyBorder="1" applyAlignment="1">
      <alignment horizontal="center" vertical="center"/>
    </xf>
    <xf numFmtId="0" fontId="0" fillId="0" borderId="0" xfId="0" applyAlignment="1">
      <alignment horizontal="center" vertical="center"/>
    </xf>
    <xf numFmtId="0" fontId="0" fillId="0" borderId="69" xfId="0" applyBorder="1" applyAlignment="1">
      <alignment horizontal="center" vertical="center"/>
    </xf>
    <xf numFmtId="0" fontId="0" fillId="0" borderId="70" xfId="0" applyBorder="1" applyAlignment="1">
      <alignment horizontal="distributed" vertical="center" indent="1"/>
    </xf>
    <xf numFmtId="0" fontId="0" fillId="0" borderId="52" xfId="0" applyBorder="1" applyAlignment="1">
      <alignment horizontal="distributed" vertical="center" indent="1"/>
    </xf>
    <xf numFmtId="0" fontId="0" fillId="0" borderId="67" xfId="0" applyBorder="1" applyAlignment="1">
      <alignment horizontal="distributed" vertical="center" indent="1"/>
    </xf>
    <xf numFmtId="0" fontId="0" fillId="0" borderId="52" xfId="0" applyBorder="1" applyAlignment="1">
      <alignment horizontal="distributed" vertical="center" indent="2"/>
    </xf>
    <xf numFmtId="0" fontId="0" fillId="0" borderId="40" xfId="0" applyBorder="1" applyAlignment="1">
      <alignment horizontal="center" vertical="center"/>
    </xf>
    <xf numFmtId="189" fontId="0" fillId="0" borderId="21" xfId="0" applyNumberFormat="1" applyBorder="1" applyAlignment="1">
      <alignment horizontal="center" vertical="center"/>
    </xf>
    <xf numFmtId="189" fontId="0" fillId="0" borderId="38" xfId="0" applyNumberFormat="1" applyBorder="1" applyAlignment="1">
      <alignment horizontal="center" vertical="center"/>
    </xf>
    <xf numFmtId="38" fontId="0" fillId="0" borderId="16" xfId="2" applyFont="1" applyBorder="1" applyAlignment="1" applyProtection="1">
      <alignment horizontal="center" vertical="center"/>
    </xf>
    <xf numFmtId="38" fontId="0" fillId="0" borderId="35" xfId="2" applyFont="1" applyBorder="1" applyAlignment="1" applyProtection="1">
      <alignment horizontal="center" vertical="center"/>
    </xf>
    <xf numFmtId="38" fontId="0" fillId="0" borderId="25" xfId="2" applyFont="1" applyBorder="1" applyAlignment="1" applyProtection="1">
      <alignment horizontal="center" vertical="center"/>
    </xf>
    <xf numFmtId="38" fontId="0" fillId="0" borderId="39" xfId="2" applyFont="1" applyBorder="1" applyAlignment="1" applyProtection="1">
      <alignment horizontal="center" vertical="center"/>
    </xf>
    <xf numFmtId="184" fontId="0" fillId="5" borderId="11" xfId="0" applyNumberFormat="1" applyFill="1" applyBorder="1" applyAlignment="1" applyProtection="1">
      <alignment horizontal="center" vertical="center"/>
      <protection locked="0"/>
    </xf>
    <xf numFmtId="184" fontId="0" fillId="5" borderId="12" xfId="0" applyNumberFormat="1" applyFill="1" applyBorder="1" applyAlignment="1" applyProtection="1">
      <alignment horizontal="center" vertical="center"/>
      <protection locked="0"/>
    </xf>
    <xf numFmtId="0" fontId="0" fillId="0" borderId="11" xfId="0" applyBorder="1" applyAlignment="1">
      <alignment horizontal="center" vertical="center"/>
    </xf>
    <xf numFmtId="0" fontId="0" fillId="0" borderId="57" xfId="0" applyBorder="1" applyAlignment="1">
      <alignment horizontal="center" vertical="center" textRotation="255"/>
    </xf>
    <xf numFmtId="0" fontId="0" fillId="0" borderId="73" xfId="0" applyBorder="1" applyAlignment="1">
      <alignment horizontal="center" vertical="center" textRotation="255"/>
    </xf>
    <xf numFmtId="0" fontId="0" fillId="0" borderId="58" xfId="0" applyBorder="1" applyAlignment="1">
      <alignment horizontal="center" vertical="center" textRotation="255"/>
    </xf>
    <xf numFmtId="0" fontId="0" fillId="0" borderId="42" xfId="0" applyBorder="1" applyAlignment="1">
      <alignment horizontal="center" vertical="center" wrapText="1"/>
    </xf>
    <xf numFmtId="0" fontId="0" fillId="0" borderId="74" xfId="0" applyBorder="1" applyAlignment="1">
      <alignment horizontal="center" vertical="center" textRotation="255"/>
    </xf>
    <xf numFmtId="0" fontId="0" fillId="0" borderId="75" xfId="0" applyBorder="1" applyAlignment="1">
      <alignment horizontal="center" vertical="center" textRotation="255"/>
    </xf>
    <xf numFmtId="0" fontId="0" fillId="0" borderId="6" xfId="0" applyBorder="1" applyAlignment="1">
      <alignment horizontal="left" vertical="center"/>
    </xf>
    <xf numFmtId="0" fontId="0" fillId="0" borderId="5" xfId="0" applyBorder="1" applyAlignment="1">
      <alignment horizontal="left" vertical="center"/>
    </xf>
    <xf numFmtId="0" fontId="0" fillId="0" borderId="12" xfId="0" applyBorder="1" applyAlignment="1">
      <alignment horizontal="left" vertical="center"/>
    </xf>
    <xf numFmtId="0" fontId="0" fillId="0" borderId="10" xfId="0" applyBorder="1" applyAlignment="1">
      <alignment horizontal="left" vertical="center"/>
    </xf>
    <xf numFmtId="0" fontId="0" fillId="0" borderId="51" xfId="0" applyBorder="1" applyAlignment="1">
      <alignment horizontal="left" vertical="center"/>
    </xf>
    <xf numFmtId="0" fontId="16" fillId="4" borderId="0" xfId="0" applyFont="1" applyFill="1" applyAlignment="1">
      <alignment horizontal="left" vertical="center" wrapText="1"/>
    </xf>
    <xf numFmtId="0" fontId="14" fillId="4" borderId="0" xfId="9" applyFont="1" applyFill="1" applyAlignment="1">
      <alignment horizontal="left" vertical="center" wrapText="1"/>
    </xf>
    <xf numFmtId="0" fontId="14" fillId="4" borderId="0" xfId="0" applyFont="1" applyFill="1" applyAlignment="1">
      <alignment horizontal="left" vertical="center" wrapText="1"/>
    </xf>
    <xf numFmtId="177" fontId="40" fillId="4" borderId="0" xfId="9" applyNumberFormat="1" applyFont="1" applyFill="1" applyAlignment="1">
      <alignment horizontal="left" vertical="center"/>
    </xf>
    <xf numFmtId="186" fontId="16" fillId="4" borderId="0" xfId="0" applyNumberFormat="1" applyFont="1" applyFill="1" applyAlignment="1">
      <alignment horizontal="left" vertical="center" wrapText="1"/>
    </xf>
    <xf numFmtId="0" fontId="41" fillId="4" borderId="0" xfId="9" applyFont="1" applyFill="1" applyAlignment="1">
      <alignment horizontal="left" vertical="center" wrapText="1"/>
    </xf>
    <xf numFmtId="0" fontId="42" fillId="4" borderId="0" xfId="9" applyFont="1" applyFill="1" applyAlignment="1">
      <alignment horizontal="center" vertical="center"/>
    </xf>
    <xf numFmtId="9" fontId="40" fillId="4" borderId="0" xfId="9" applyNumberFormat="1" applyFont="1" applyFill="1" applyAlignment="1">
      <alignment horizontal="left" vertical="center" wrapText="1"/>
    </xf>
    <xf numFmtId="9" fontId="40" fillId="4" borderId="0" xfId="9" applyNumberFormat="1" applyFont="1" applyFill="1" applyAlignment="1">
      <alignment horizontal="left" vertical="center"/>
    </xf>
    <xf numFmtId="0" fontId="40" fillId="4" borderId="0" xfId="9" applyFont="1" applyFill="1" applyAlignment="1">
      <alignment horizontal="center" vertical="center"/>
    </xf>
    <xf numFmtId="0" fontId="45" fillId="0" borderId="0" xfId="0" applyFont="1" applyAlignment="1">
      <alignment horizontal="left" vertical="center" wrapText="1"/>
    </xf>
    <xf numFmtId="0" fontId="0" fillId="0" borderId="0" xfId="0" applyAlignment="1">
      <alignment horizontal="left" vertical="center" wrapText="1"/>
    </xf>
    <xf numFmtId="0" fontId="55" fillId="0" borderId="0" xfId="0" applyFont="1" applyAlignment="1">
      <alignment horizontal="left" vertical="center" wrapText="1"/>
    </xf>
    <xf numFmtId="0" fontId="41" fillId="0" borderId="48" xfId="8" applyFont="1" applyBorder="1" applyAlignment="1">
      <alignment horizontal="justify" vertical="center" wrapText="1"/>
    </xf>
    <xf numFmtId="0" fontId="41" fillId="0" borderId="49" xfId="8" applyFont="1" applyBorder="1" applyAlignment="1">
      <alignment horizontal="justify" vertical="center" wrapText="1"/>
    </xf>
    <xf numFmtId="0" fontId="41" fillId="0" borderId="50" xfId="8" applyFont="1" applyBorder="1" applyAlignment="1">
      <alignment horizontal="justify" vertical="center" wrapText="1"/>
    </xf>
    <xf numFmtId="0" fontId="41" fillId="0" borderId="64" xfId="8" applyFont="1" applyBorder="1" applyAlignment="1">
      <alignment horizontal="justify" vertical="center" wrapText="1"/>
    </xf>
    <xf numFmtId="0" fontId="41" fillId="0" borderId="56" xfId="8" applyFont="1" applyBorder="1" applyAlignment="1">
      <alignment horizontal="justify" vertical="center" wrapText="1"/>
    </xf>
    <xf numFmtId="0" fontId="41" fillId="0" borderId="45" xfId="8" applyFont="1" applyBorder="1" applyAlignment="1">
      <alignment horizontal="justify" vertical="center" wrapText="1"/>
    </xf>
    <xf numFmtId="0" fontId="41" fillId="0" borderId="63" xfId="8" applyFont="1" applyBorder="1" applyAlignment="1">
      <alignment horizontal="justify" vertical="center" wrapText="1"/>
    </xf>
    <xf numFmtId="0" fontId="41" fillId="0" borderId="0" xfId="8" applyFont="1" applyAlignment="1">
      <alignment horizontal="justify" vertical="center" wrapText="1"/>
    </xf>
    <xf numFmtId="0" fontId="41" fillId="0" borderId="47" xfId="8" applyFont="1" applyBorder="1" applyAlignment="1">
      <alignment horizontal="justify" vertical="center" wrapText="1"/>
    </xf>
    <xf numFmtId="177" fontId="41" fillId="0" borderId="63" xfId="8" applyNumberFormat="1" applyFont="1" applyBorder="1" applyAlignment="1">
      <alignment horizontal="right" vertical="center" wrapText="1"/>
    </xf>
    <xf numFmtId="177" fontId="41" fillId="0" borderId="0" xfId="8" applyNumberFormat="1" applyFont="1" applyAlignment="1">
      <alignment horizontal="right" vertical="center" wrapText="1"/>
    </xf>
    <xf numFmtId="0" fontId="41" fillId="0" borderId="0" xfId="8" applyFont="1" applyAlignment="1">
      <alignment horizontal="center" vertical="center" wrapText="1"/>
    </xf>
    <xf numFmtId="0" fontId="14" fillId="0" borderId="0" xfId="8" applyFont="1" applyAlignment="1">
      <alignment horizontal="left" vertical="center" wrapText="1"/>
    </xf>
    <xf numFmtId="0" fontId="14" fillId="0" borderId="0" xfId="8" applyFont="1" applyAlignment="1">
      <alignment horizontal="left" vertical="center"/>
    </xf>
    <xf numFmtId="0" fontId="41" fillId="0" borderId="65" xfId="8" applyFont="1" applyBorder="1" applyAlignment="1">
      <alignment horizontal="justify" vertical="center" wrapText="1"/>
    </xf>
    <xf numFmtId="0" fontId="41" fillId="0" borderId="69" xfId="8" applyFont="1" applyBorder="1" applyAlignment="1">
      <alignment horizontal="justify" vertical="center" wrapText="1"/>
    </xf>
    <xf numFmtId="0" fontId="41" fillId="0" borderId="46" xfId="8" applyFont="1" applyBorder="1" applyAlignment="1">
      <alignment horizontal="justify" vertical="center" wrapText="1"/>
    </xf>
    <xf numFmtId="0" fontId="49" fillId="0" borderId="40" xfId="8" applyFont="1" applyBorder="1" applyAlignment="1">
      <alignment horizontal="justify" vertical="center" wrapText="1"/>
    </xf>
    <xf numFmtId="0" fontId="49" fillId="0" borderId="42" xfId="8" applyFont="1" applyBorder="1" applyAlignment="1">
      <alignment horizontal="justify" vertical="center" wrapText="1"/>
    </xf>
    <xf numFmtId="0" fontId="49" fillId="0" borderId="41" xfId="8" applyFont="1" applyBorder="1" applyAlignment="1">
      <alignment horizontal="justify" vertical="center" wrapText="1"/>
    </xf>
    <xf numFmtId="0" fontId="41" fillId="0" borderId="48" xfId="8" applyFont="1" applyBorder="1" applyAlignment="1">
      <alignment horizontal="center" vertical="center" wrapText="1"/>
    </xf>
    <xf numFmtId="0" fontId="41" fillId="0" borderId="49" xfId="8" applyFont="1" applyBorder="1" applyAlignment="1">
      <alignment horizontal="center" vertical="center" wrapText="1"/>
    </xf>
    <xf numFmtId="0" fontId="41" fillId="0" borderId="50" xfId="8" applyFont="1" applyBorder="1" applyAlignment="1">
      <alignment horizontal="center" vertical="center" wrapText="1"/>
    </xf>
    <xf numFmtId="0" fontId="51" fillId="0" borderId="115" xfId="8" applyFont="1" applyBorder="1" applyAlignment="1">
      <alignment horizontal="left" vertical="center" wrapText="1"/>
    </xf>
    <xf numFmtId="0" fontId="51" fillId="0" borderId="116" xfId="8" applyFont="1" applyBorder="1" applyAlignment="1">
      <alignment horizontal="left" vertical="center" wrapText="1"/>
    </xf>
    <xf numFmtId="0" fontId="51" fillId="0" borderId="117" xfId="8" applyFont="1" applyBorder="1" applyAlignment="1">
      <alignment horizontal="left" vertical="center" wrapText="1"/>
    </xf>
    <xf numFmtId="0" fontId="41" fillId="0" borderId="112" xfId="8" applyFont="1" applyBorder="1" applyAlignment="1">
      <alignment horizontal="justify" vertical="center" wrapText="1"/>
    </xf>
    <xf numFmtId="0" fontId="41" fillId="0" borderId="113" xfId="8" applyFont="1" applyBorder="1" applyAlignment="1">
      <alignment horizontal="justify" vertical="center" wrapText="1"/>
    </xf>
    <xf numFmtId="0" fontId="41" fillId="0" borderId="114" xfId="8" applyFont="1" applyBorder="1" applyAlignment="1">
      <alignment horizontal="justify" vertical="center" wrapText="1"/>
    </xf>
    <xf numFmtId="0" fontId="51" fillId="0" borderId="115" xfId="8" applyFont="1" applyBorder="1" applyAlignment="1">
      <alignment horizontal="justify" vertical="center" wrapText="1"/>
    </xf>
    <xf numFmtId="0" fontId="51" fillId="0" borderId="116" xfId="8" applyFont="1" applyBorder="1" applyAlignment="1">
      <alignment horizontal="justify" vertical="center" wrapText="1"/>
    </xf>
    <xf numFmtId="0" fontId="51" fillId="0" borderId="117" xfId="8" applyFont="1" applyBorder="1" applyAlignment="1">
      <alignment horizontal="justify" vertical="center" wrapText="1"/>
    </xf>
    <xf numFmtId="0" fontId="51" fillId="0" borderId="112" xfId="8" applyFont="1" applyBorder="1" applyAlignment="1">
      <alignment horizontal="center" vertical="center" wrapText="1"/>
    </xf>
    <xf numFmtId="0" fontId="51" fillId="0" borderId="113" xfId="8" applyFont="1" applyBorder="1" applyAlignment="1">
      <alignment horizontal="center" vertical="center" wrapText="1"/>
    </xf>
    <xf numFmtId="0" fontId="51" fillId="0" borderId="65" xfId="8" applyFont="1" applyBorder="1" applyAlignment="1">
      <alignment horizontal="center" vertical="center" wrapText="1"/>
    </xf>
    <xf numFmtId="0" fontId="51" fillId="0" borderId="69" xfId="8" applyFont="1" applyBorder="1" applyAlignment="1">
      <alignment horizontal="center" vertical="center" wrapText="1"/>
    </xf>
    <xf numFmtId="0" fontId="41" fillId="0" borderId="113" xfId="8" applyFont="1" applyBorder="1" applyAlignment="1">
      <alignment horizontal="center" vertical="center" wrapText="1"/>
    </xf>
    <xf numFmtId="0" fontId="41" fillId="0" borderId="114" xfId="8" applyFont="1" applyBorder="1" applyAlignment="1">
      <alignment horizontal="center" vertical="center" wrapText="1"/>
    </xf>
    <xf numFmtId="0" fontId="41" fillId="0" borderId="69" xfId="8" applyFont="1" applyBorder="1" applyAlignment="1">
      <alignment horizontal="center" vertical="center" wrapText="1"/>
    </xf>
    <xf numFmtId="0" fontId="41" fillId="0" borderId="46" xfId="8" applyFont="1" applyBorder="1" applyAlignment="1">
      <alignment horizontal="center" vertical="center" wrapText="1"/>
    </xf>
    <xf numFmtId="0" fontId="51" fillId="0" borderId="49" xfId="8" applyFont="1" applyBorder="1" applyAlignment="1">
      <alignment horizontal="center" vertical="center" wrapText="1"/>
    </xf>
    <xf numFmtId="0" fontId="51" fillId="0" borderId="50" xfId="8" applyFont="1" applyBorder="1" applyAlignment="1">
      <alignment horizontal="center" vertical="center" wrapText="1"/>
    </xf>
    <xf numFmtId="0" fontId="51" fillId="0" borderId="118" xfId="8" applyFont="1" applyBorder="1" applyAlignment="1">
      <alignment horizontal="justify" vertical="center" wrapText="1"/>
    </xf>
    <xf numFmtId="0" fontId="51" fillId="0" borderId="119" xfId="8" applyFont="1" applyBorder="1" applyAlignment="1">
      <alignment horizontal="justify" vertical="center" wrapText="1"/>
    </xf>
    <xf numFmtId="0" fontId="51" fillId="0" borderId="120" xfId="8" applyFont="1" applyBorder="1" applyAlignment="1">
      <alignment horizontal="justify" vertical="center" wrapText="1"/>
    </xf>
    <xf numFmtId="0" fontId="49" fillId="0" borderId="65" xfId="8" applyFont="1" applyBorder="1" applyAlignment="1">
      <alignment horizontal="left" vertical="center" wrapText="1"/>
    </xf>
    <xf numFmtId="0" fontId="49" fillId="0" borderId="69" xfId="8" applyFont="1" applyBorder="1" applyAlignment="1">
      <alignment horizontal="left" vertical="center" wrapText="1"/>
    </xf>
    <xf numFmtId="0" fontId="49" fillId="0" borderId="46" xfId="8" applyFont="1" applyBorder="1" applyAlignment="1">
      <alignment horizontal="left" vertical="center" wrapText="1"/>
    </xf>
    <xf numFmtId="0" fontId="14" fillId="0" borderId="64" xfId="8" applyFont="1" applyBorder="1" applyAlignment="1">
      <alignment horizontal="center" vertical="center"/>
    </xf>
    <xf numFmtId="0" fontId="14" fillId="0" borderId="56" xfId="8" applyFont="1" applyBorder="1" applyAlignment="1">
      <alignment horizontal="center" vertical="center"/>
    </xf>
    <xf numFmtId="0" fontId="14" fillId="0" borderId="45" xfId="8" applyFont="1" applyBorder="1" applyAlignment="1">
      <alignment horizontal="center" vertical="center"/>
    </xf>
    <xf numFmtId="0" fontId="14" fillId="0" borderId="65" xfId="8" applyFont="1" applyBorder="1" applyAlignment="1">
      <alignment horizontal="center" vertical="center"/>
    </xf>
    <xf numFmtId="0" fontId="14" fillId="0" borderId="69" xfId="8" applyFont="1" applyBorder="1" applyAlignment="1">
      <alignment horizontal="center" vertical="center"/>
    </xf>
    <xf numFmtId="0" fontId="14" fillId="0" borderId="46" xfId="8" applyFont="1" applyBorder="1" applyAlignment="1">
      <alignment horizontal="center" vertical="center"/>
    </xf>
    <xf numFmtId="0" fontId="41" fillId="0" borderId="64" xfId="8" applyFont="1" applyBorder="1" applyAlignment="1" applyProtection="1">
      <alignment horizontal="center" vertical="center" wrapText="1"/>
      <protection locked="0"/>
    </xf>
    <xf numFmtId="0" fontId="41" fillId="0" borderId="56" xfId="8" applyFont="1" applyBorder="1" applyAlignment="1" applyProtection="1">
      <alignment horizontal="center" vertical="center" wrapText="1"/>
      <protection locked="0"/>
    </xf>
    <xf numFmtId="0" fontId="41" fillId="0" borderId="45" xfId="8" applyFont="1" applyBorder="1" applyAlignment="1" applyProtection="1">
      <alignment horizontal="center" vertical="center" wrapText="1"/>
      <protection locked="0"/>
    </xf>
    <xf numFmtId="0" fontId="41" fillId="0" borderId="65" xfId="8" applyFont="1" applyBorder="1" applyAlignment="1" applyProtection="1">
      <alignment horizontal="center" vertical="center" wrapText="1"/>
      <protection locked="0"/>
    </xf>
    <xf numFmtId="0" fontId="41" fillId="0" borderId="69" xfId="8" applyFont="1" applyBorder="1" applyAlignment="1" applyProtection="1">
      <alignment horizontal="center" vertical="center" wrapText="1"/>
      <protection locked="0"/>
    </xf>
    <xf numFmtId="0" fontId="41" fillId="0" borderId="46" xfId="8" applyFont="1" applyBorder="1" applyAlignment="1" applyProtection="1">
      <alignment horizontal="center" vertical="center" wrapText="1"/>
      <protection locked="0"/>
    </xf>
    <xf numFmtId="0" fontId="51" fillId="5" borderId="115" xfId="8" applyFont="1" applyFill="1" applyBorder="1" applyAlignment="1" applyProtection="1">
      <alignment horizontal="center" vertical="center" wrapText="1"/>
      <protection locked="0"/>
    </xf>
    <xf numFmtId="0" fontId="51" fillId="5" borderId="116" xfId="8" applyFont="1" applyFill="1" applyBorder="1" applyAlignment="1" applyProtection="1">
      <alignment horizontal="center" vertical="center" wrapText="1"/>
      <protection locked="0"/>
    </xf>
    <xf numFmtId="0" fontId="51" fillId="5" borderId="117" xfId="8" applyFont="1" applyFill="1" applyBorder="1" applyAlignment="1" applyProtection="1">
      <alignment horizontal="center" vertical="center" wrapText="1"/>
      <protection locked="0"/>
    </xf>
    <xf numFmtId="0" fontId="49" fillId="0" borderId="40" xfId="8" applyFont="1" applyBorder="1" applyAlignment="1">
      <alignment horizontal="center" vertical="center" wrapText="1"/>
    </xf>
    <xf numFmtId="0" fontId="49" fillId="0" borderId="42" xfId="8" applyFont="1" applyBorder="1" applyAlignment="1">
      <alignment horizontal="center" vertical="center" wrapText="1"/>
    </xf>
    <xf numFmtId="0" fontId="49" fillId="0" borderId="41" xfId="8" applyFont="1" applyBorder="1" applyAlignment="1">
      <alignment horizontal="center" vertical="center" wrapText="1"/>
    </xf>
    <xf numFmtId="0" fontId="41" fillId="0" borderId="63" xfId="8" applyFont="1" applyBorder="1" applyAlignment="1">
      <alignment horizontal="center" vertical="center" wrapText="1"/>
    </xf>
    <xf numFmtId="0" fontId="49" fillId="0" borderId="63" xfId="8" applyFont="1" applyBorder="1" applyAlignment="1">
      <alignment horizontal="center" vertical="center" wrapText="1"/>
    </xf>
    <xf numFmtId="0" fontId="49" fillId="0" borderId="0" xfId="8" applyFont="1" applyAlignment="1">
      <alignment horizontal="center" vertical="center" wrapText="1"/>
    </xf>
    <xf numFmtId="0" fontId="49" fillId="0" borderId="65" xfId="8" applyFont="1" applyBorder="1" applyAlignment="1">
      <alignment horizontal="center" vertical="center" wrapText="1"/>
    </xf>
    <xf numFmtId="0" fontId="49" fillId="0" borderId="69" xfId="8" applyFont="1" applyBorder="1" applyAlignment="1">
      <alignment horizontal="center" vertical="center" wrapText="1"/>
    </xf>
    <xf numFmtId="0" fontId="49" fillId="0" borderId="113" xfId="8" applyFont="1" applyBorder="1" applyAlignment="1">
      <alignment horizontal="center" vertical="center" wrapText="1"/>
    </xf>
    <xf numFmtId="0" fontId="49" fillId="0" borderId="114" xfId="8" applyFont="1" applyBorder="1" applyAlignment="1">
      <alignment horizontal="center" vertical="center" wrapText="1"/>
    </xf>
    <xf numFmtId="0" fontId="49" fillId="0" borderId="46" xfId="8" applyFont="1" applyBorder="1" applyAlignment="1">
      <alignment horizontal="center" vertical="center" wrapText="1"/>
    </xf>
    <xf numFmtId="0" fontId="41" fillId="0" borderId="40" xfId="8" applyFont="1" applyBorder="1" applyAlignment="1">
      <alignment horizontal="center" vertical="center" wrapText="1"/>
    </xf>
    <xf numFmtId="0" fontId="41" fillId="0" borderId="41" xfId="8" applyFont="1" applyBorder="1" applyAlignment="1">
      <alignment horizontal="center" vertical="center" wrapText="1"/>
    </xf>
    <xf numFmtId="0" fontId="41" fillId="0" borderId="64" xfId="8" applyFont="1" applyBorder="1" applyAlignment="1">
      <alignment horizontal="center" vertical="center" wrapText="1"/>
    </xf>
    <xf numFmtId="0" fontId="41" fillId="0" borderId="56" xfId="8" applyFont="1" applyBorder="1" applyAlignment="1">
      <alignment horizontal="center" vertical="center" wrapText="1"/>
    </xf>
    <xf numFmtId="0" fontId="41" fillId="0" borderId="45" xfId="8" applyFont="1" applyBorder="1" applyAlignment="1">
      <alignment horizontal="center" vertical="center" wrapText="1"/>
    </xf>
    <xf numFmtId="0" fontId="41" fillId="0" borderId="65" xfId="8" applyFont="1" applyBorder="1" applyAlignment="1">
      <alignment horizontal="center" vertical="center" wrapText="1"/>
    </xf>
    <xf numFmtId="0" fontId="41" fillId="5" borderId="48" xfId="8" applyFont="1" applyFill="1" applyBorder="1" applyAlignment="1" applyProtection="1">
      <alignment horizontal="center" vertical="center" wrapText="1"/>
      <protection locked="0"/>
    </xf>
    <xf numFmtId="0" fontId="41" fillId="5" borderId="49" xfId="8" applyFont="1" applyFill="1" applyBorder="1" applyAlignment="1" applyProtection="1">
      <alignment horizontal="center" vertical="center" wrapText="1"/>
      <protection locked="0"/>
    </xf>
    <xf numFmtId="0" fontId="41" fillId="5" borderId="50" xfId="8" applyFont="1" applyFill="1" applyBorder="1" applyAlignment="1" applyProtection="1">
      <alignment horizontal="center" vertical="center" wrapText="1"/>
      <protection locked="0"/>
    </xf>
    <xf numFmtId="0" fontId="52" fillId="0" borderId="42" xfId="8" applyFont="1" applyBorder="1" applyAlignment="1">
      <alignment horizontal="center" vertical="center" wrapText="1"/>
    </xf>
    <xf numFmtId="0" fontId="52" fillId="0" borderId="41" xfId="8" applyFont="1" applyBorder="1" applyAlignment="1">
      <alignment horizontal="center" vertical="center" wrapText="1"/>
    </xf>
    <xf numFmtId="0" fontId="46" fillId="0" borderId="0" xfId="8" applyFont="1" applyAlignment="1">
      <alignment horizontal="left" vertical="center"/>
    </xf>
    <xf numFmtId="0" fontId="41" fillId="0" borderId="10" xfId="8" applyFont="1" applyBorder="1" applyAlignment="1">
      <alignment horizontal="center" vertical="center"/>
    </xf>
    <xf numFmtId="0" fontId="41" fillId="0" borderId="11" xfId="8" applyFont="1" applyBorder="1" applyAlignment="1">
      <alignment horizontal="center" vertical="center"/>
    </xf>
    <xf numFmtId="0" fontId="41" fillId="0" borderId="12" xfId="8" applyFont="1" applyBorder="1" applyAlignment="1">
      <alignment horizontal="center" vertical="center"/>
    </xf>
    <xf numFmtId="0" fontId="48" fillId="0" borderId="0" xfId="8" applyFont="1" applyAlignment="1">
      <alignment horizontal="center" vertical="center"/>
    </xf>
    <xf numFmtId="0" fontId="49" fillId="0" borderId="0" xfId="8" applyFont="1" applyAlignment="1">
      <alignment horizontal="right" vertical="center"/>
    </xf>
    <xf numFmtId="0" fontId="10" fillId="0" borderId="64" xfId="0" applyFont="1" applyBorder="1" applyAlignment="1">
      <alignment horizontal="left" vertical="center" wrapText="1"/>
    </xf>
    <xf numFmtId="0" fontId="10" fillId="0" borderId="56" xfId="0" applyFont="1" applyBorder="1" applyAlignment="1">
      <alignment horizontal="left" vertical="center" wrapText="1"/>
    </xf>
    <xf numFmtId="0" fontId="10" fillId="0" borderId="45" xfId="0" applyFont="1" applyBorder="1" applyAlignment="1">
      <alignment horizontal="left" vertical="center" wrapText="1"/>
    </xf>
    <xf numFmtId="0" fontId="50" fillId="5" borderId="63" xfId="0" applyFont="1" applyFill="1" applyBorder="1" applyAlignment="1" applyProtection="1">
      <alignment horizontal="left" vertical="center" wrapText="1"/>
      <protection locked="0"/>
    </xf>
    <xf numFmtId="0" fontId="50" fillId="5" borderId="0" xfId="0" applyFont="1" applyFill="1" applyAlignment="1" applyProtection="1">
      <alignment horizontal="left" vertical="center" wrapText="1"/>
      <protection locked="0"/>
    </xf>
    <xf numFmtId="0" fontId="50" fillId="5" borderId="47" xfId="0" applyFont="1" applyFill="1" applyBorder="1" applyAlignment="1" applyProtection="1">
      <alignment horizontal="left" vertical="center" wrapText="1"/>
      <protection locked="0"/>
    </xf>
    <xf numFmtId="0" fontId="10" fillId="0" borderId="65" xfId="0" applyFont="1" applyBorder="1" applyAlignment="1">
      <alignment horizontal="left" vertical="center" wrapText="1"/>
    </xf>
    <xf numFmtId="0" fontId="10" fillId="0" borderId="69" xfId="0" applyFont="1" applyBorder="1" applyAlignment="1">
      <alignment horizontal="left" vertical="center" wrapText="1"/>
    </xf>
    <xf numFmtId="0" fontId="10" fillId="0" borderId="46" xfId="0" applyFont="1" applyBorder="1" applyAlignment="1">
      <alignment horizontal="left" vertical="center" wrapText="1"/>
    </xf>
    <xf numFmtId="0" fontId="51" fillId="5" borderId="109" xfId="8" applyFont="1" applyFill="1" applyBorder="1" applyAlignment="1" applyProtection="1">
      <alignment horizontal="justify" vertical="center" wrapText="1"/>
      <protection locked="0"/>
    </xf>
    <xf numFmtId="0" fontId="51" fillId="5" borderId="110" xfId="8" applyFont="1" applyFill="1" applyBorder="1" applyAlignment="1" applyProtection="1">
      <alignment horizontal="justify" vertical="center" wrapText="1"/>
      <protection locked="0"/>
    </xf>
    <xf numFmtId="0" fontId="51" fillId="5" borderId="111" xfId="8" applyFont="1" applyFill="1" applyBorder="1" applyAlignment="1" applyProtection="1">
      <alignment horizontal="justify" vertical="center" wrapText="1"/>
      <protection locked="0"/>
    </xf>
    <xf numFmtId="0" fontId="41" fillId="0" borderId="112" xfId="8" applyFont="1" applyBorder="1" applyAlignment="1">
      <alignment horizontal="left" vertical="center" wrapText="1"/>
    </xf>
    <xf numFmtId="0" fontId="41" fillId="0" borderId="113" xfId="8" applyFont="1" applyBorder="1" applyAlignment="1">
      <alignment horizontal="left" vertical="center" wrapText="1"/>
    </xf>
    <xf numFmtId="0" fontId="41" fillId="0" borderId="114" xfId="8" applyFont="1" applyBorder="1" applyAlignment="1">
      <alignment horizontal="left" vertical="center" wrapText="1"/>
    </xf>
    <xf numFmtId="0" fontId="41" fillId="0" borderId="63" xfId="8" applyFont="1" applyBorder="1" applyAlignment="1">
      <alignment horizontal="left" vertical="center" wrapText="1"/>
    </xf>
    <xf numFmtId="0" fontId="41" fillId="0" borderId="0" xfId="8" applyFont="1" applyAlignment="1">
      <alignment horizontal="left" vertical="center" wrapText="1"/>
    </xf>
    <xf numFmtId="0" fontId="41" fillId="0" borderId="47" xfId="8" applyFont="1" applyBorder="1" applyAlignment="1">
      <alignment horizontal="left" vertical="center" wrapText="1"/>
    </xf>
    <xf numFmtId="0" fontId="41" fillId="0" borderId="65" xfId="8" applyFont="1" applyBorder="1" applyAlignment="1">
      <alignment horizontal="left" vertical="center" wrapText="1"/>
    </xf>
    <xf numFmtId="0" fontId="41" fillId="0" borderId="69" xfId="8" applyFont="1" applyBorder="1" applyAlignment="1">
      <alignment horizontal="left" vertical="center" wrapText="1"/>
    </xf>
    <xf numFmtId="0" fontId="41" fillId="0" borderId="46" xfId="8" applyFont="1" applyBorder="1" applyAlignment="1">
      <alignment horizontal="left" vertical="center" wrapText="1"/>
    </xf>
    <xf numFmtId="0" fontId="51" fillId="5" borderId="115" xfId="8" applyFont="1" applyFill="1" applyBorder="1" applyAlignment="1" applyProtection="1">
      <alignment horizontal="justify" vertical="center" wrapText="1"/>
      <protection locked="0"/>
    </xf>
    <xf numFmtId="0" fontId="51" fillId="5" borderId="116" xfId="8" applyFont="1" applyFill="1" applyBorder="1" applyAlignment="1" applyProtection="1">
      <alignment horizontal="justify" vertical="center" wrapText="1"/>
      <protection locked="0"/>
    </xf>
    <xf numFmtId="0" fontId="51" fillId="5" borderId="117" xfId="8" applyFont="1" applyFill="1" applyBorder="1" applyAlignment="1" applyProtection="1">
      <alignment horizontal="justify" vertical="center" wrapText="1"/>
      <protection locked="0"/>
    </xf>
    <xf numFmtId="177" fontId="16" fillId="0" borderId="0" xfId="0" applyNumberFormat="1" applyFont="1" applyAlignment="1">
      <alignment horizontal="right"/>
    </xf>
    <xf numFmtId="179" fontId="16" fillId="0" borderId="0" xfId="0" applyNumberFormat="1" applyFont="1" applyAlignment="1">
      <alignment horizontal="left"/>
    </xf>
    <xf numFmtId="180" fontId="16" fillId="0" borderId="0" xfId="0" applyNumberFormat="1" applyFont="1" applyAlignment="1">
      <alignment horizontal="left"/>
    </xf>
    <xf numFmtId="0" fontId="11" fillId="0" borderId="0" xfId="0" applyFont="1" applyAlignment="1">
      <alignment horizontal="center" vertical="center"/>
    </xf>
    <xf numFmtId="0" fontId="0" fillId="3" borderId="106" xfId="0" applyFill="1" applyBorder="1" applyAlignment="1" applyProtection="1">
      <alignment horizontal="left" vertical="center"/>
      <protection locked="0"/>
    </xf>
    <xf numFmtId="0" fontId="0" fillId="3" borderId="49" xfId="0" applyFill="1" applyBorder="1" applyAlignment="1" applyProtection="1">
      <alignment horizontal="left" vertical="center"/>
      <protection locked="0"/>
    </xf>
    <xf numFmtId="0" fontId="0" fillId="3" borderId="0" xfId="0" applyFill="1" applyAlignment="1" applyProtection="1">
      <alignment horizontal="left" vertical="center"/>
      <protection locked="0"/>
    </xf>
    <xf numFmtId="0" fontId="0" fillId="3" borderId="8" xfId="0" applyFill="1" applyBorder="1" applyAlignment="1" applyProtection="1">
      <alignment horizontal="left" vertical="center"/>
      <protection locked="0"/>
    </xf>
    <xf numFmtId="0" fontId="0" fillId="3" borderId="18" xfId="0" applyFill="1" applyBorder="1" applyAlignment="1" applyProtection="1">
      <alignment horizontal="left" vertical="center"/>
      <protection locked="0"/>
    </xf>
    <xf numFmtId="0" fontId="0" fillId="3" borderId="28" xfId="0" applyFill="1" applyBorder="1" applyAlignment="1" applyProtection="1">
      <alignment horizontal="left" vertical="center"/>
      <protection locked="0"/>
    </xf>
    <xf numFmtId="0" fontId="0" fillId="3" borderId="47" xfId="0" applyFill="1" applyBorder="1" applyAlignment="1" applyProtection="1">
      <alignment horizontal="left" vertical="center"/>
      <protection locked="0"/>
    </xf>
    <xf numFmtId="0" fontId="0" fillId="3" borderId="69" xfId="0" applyFill="1" applyBorder="1" applyAlignment="1" applyProtection="1">
      <alignment horizontal="left" vertical="center"/>
      <protection locked="0"/>
    </xf>
    <xf numFmtId="0" fontId="0" fillId="3" borderId="46" xfId="0" applyFill="1" applyBorder="1" applyAlignment="1" applyProtection="1">
      <alignment horizontal="left" vertical="center"/>
      <protection locked="0"/>
    </xf>
    <xf numFmtId="0" fontId="0" fillId="0" borderId="63"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0" xfId="0" applyAlignment="1">
      <alignment horizontal="left" vertical="center"/>
    </xf>
    <xf numFmtId="0" fontId="0" fillId="0" borderId="3" xfId="0" applyBorder="1" applyAlignment="1">
      <alignment horizontal="left" vertical="center"/>
    </xf>
    <xf numFmtId="0" fontId="0" fillId="0" borderId="7" xfId="0" applyBorder="1" applyAlignment="1">
      <alignment horizontal="left" vertical="center"/>
    </xf>
    <xf numFmtId="0" fontId="0" fillId="3" borderId="48" xfId="0" applyFill="1" applyBorder="1" applyAlignment="1" applyProtection="1">
      <alignment horizontal="left" vertical="center"/>
      <protection locked="0"/>
    </xf>
    <xf numFmtId="0" fontId="0" fillId="0" borderId="65" xfId="0" applyBorder="1" applyAlignment="1">
      <alignment horizontal="center" vertical="center" wrapText="1" shrinkToFit="1"/>
    </xf>
    <xf numFmtId="0" fontId="0" fillId="0" borderId="36" xfId="0" applyBorder="1" applyAlignment="1">
      <alignment horizontal="center" vertical="center" wrapText="1" shrinkToFit="1"/>
    </xf>
    <xf numFmtId="0" fontId="0" fillId="0" borderId="37" xfId="0" applyBorder="1" applyAlignment="1">
      <alignment horizontal="center" vertical="center" wrapText="1" shrinkToFit="1"/>
    </xf>
    <xf numFmtId="0" fontId="0" fillId="0" borderId="69" xfId="0" applyBorder="1" applyAlignment="1">
      <alignment horizontal="center" vertical="center" wrapText="1" shrinkToFit="1"/>
    </xf>
    <xf numFmtId="0" fontId="0" fillId="0" borderId="46" xfId="0" applyBorder="1" applyAlignment="1">
      <alignment horizontal="center" vertical="center" wrapText="1" shrinkToFit="1"/>
    </xf>
    <xf numFmtId="58" fontId="0" fillId="0" borderId="56" xfId="0" applyNumberFormat="1" applyBorder="1" applyAlignment="1">
      <alignment horizontal="left" vertical="center"/>
    </xf>
    <xf numFmtId="0" fontId="0" fillId="0" borderId="49" xfId="0" applyBorder="1" applyAlignment="1">
      <alignment horizontal="left" vertical="center"/>
    </xf>
    <xf numFmtId="0" fontId="0" fillId="0" borderId="50" xfId="0" applyBorder="1" applyAlignment="1">
      <alignment horizontal="left" vertical="center"/>
    </xf>
    <xf numFmtId="0" fontId="0" fillId="0" borderId="138" xfId="0" applyBorder="1" applyAlignment="1">
      <alignment horizontal="center" vertical="center"/>
    </xf>
    <xf numFmtId="0" fontId="0" fillId="0" borderId="139" xfId="0" applyBorder="1" applyAlignment="1">
      <alignment horizontal="center" vertical="center"/>
    </xf>
    <xf numFmtId="0" fontId="0" fillId="0" borderId="69" xfId="0" applyBorder="1" applyAlignment="1">
      <alignment horizontal="center" vertical="center" wrapText="1"/>
    </xf>
    <xf numFmtId="0" fontId="0" fillId="0" borderId="36" xfId="0" applyBorder="1" applyAlignment="1">
      <alignment horizontal="center" vertical="center"/>
    </xf>
    <xf numFmtId="0" fontId="0" fillId="0" borderId="6" xfId="0" applyBorder="1" applyAlignment="1">
      <alignment horizontal="center" vertical="center"/>
    </xf>
    <xf numFmtId="0" fontId="0" fillId="0" borderId="12" xfId="0" applyBorder="1" applyAlignment="1">
      <alignment horizontal="center" vertical="center"/>
    </xf>
    <xf numFmtId="0" fontId="0" fillId="0" borderId="4" xfId="0" applyBorder="1" applyAlignment="1">
      <alignment horizontal="center" vertical="center"/>
    </xf>
    <xf numFmtId="0" fontId="0" fillId="0" borderId="19" xfId="0" applyBorder="1" applyAlignment="1">
      <alignment horizontal="center" vertical="center"/>
    </xf>
    <xf numFmtId="49" fontId="0" fillId="0" borderId="7" xfId="0" applyNumberFormat="1" applyBorder="1" applyAlignment="1">
      <alignment horizontal="center" vertical="center" wrapText="1"/>
    </xf>
    <xf numFmtId="0" fontId="0" fillId="0" borderId="6" xfId="0" applyBorder="1" applyAlignment="1">
      <alignment horizontal="center" vertical="center" wrapText="1"/>
    </xf>
    <xf numFmtId="40" fontId="0" fillId="3" borderId="5" xfId="2" applyNumberFormat="1" applyFont="1" applyFill="1" applyBorder="1" applyAlignment="1" applyProtection="1">
      <alignment horizontal="right" vertical="center" wrapText="1"/>
      <protection locked="0"/>
    </xf>
    <xf numFmtId="40" fontId="0" fillId="3" borderId="61" xfId="2" applyNumberFormat="1" applyFont="1" applyFill="1" applyBorder="1" applyAlignment="1" applyProtection="1">
      <alignment horizontal="right" vertical="center" wrapText="1"/>
      <protection locked="0"/>
    </xf>
    <xf numFmtId="0" fontId="0" fillId="3" borderId="3" xfId="0" applyFill="1" applyBorder="1" applyAlignment="1" applyProtection="1">
      <alignment vertical="center" wrapText="1"/>
      <protection locked="0"/>
    </xf>
    <xf numFmtId="0" fontId="0" fillId="3" borderId="51" xfId="0" applyFill="1" applyBorder="1" applyAlignment="1" applyProtection="1">
      <alignment vertical="center" wrapText="1"/>
      <protection locked="0"/>
    </xf>
    <xf numFmtId="0" fontId="0" fillId="3" borderId="7" xfId="0" applyFill="1" applyBorder="1" applyAlignment="1" applyProtection="1">
      <alignment vertical="center" wrapText="1"/>
      <protection locked="0"/>
    </xf>
    <xf numFmtId="0" fontId="0" fillId="3" borderId="9" xfId="0" applyFill="1" applyBorder="1" applyAlignment="1" applyProtection="1">
      <alignment vertical="center" wrapText="1"/>
      <protection locked="0"/>
    </xf>
    <xf numFmtId="0" fontId="0" fillId="3" borderId="0" xfId="0" applyFill="1" applyAlignment="1" applyProtection="1">
      <alignment vertical="center" wrapText="1"/>
      <protection locked="0"/>
    </xf>
    <xf numFmtId="0" fontId="0" fillId="3" borderId="8" xfId="0" applyFill="1" applyBorder="1" applyAlignment="1" applyProtection="1">
      <alignment vertical="center" wrapText="1"/>
      <protection locked="0"/>
    </xf>
    <xf numFmtId="0" fontId="0" fillId="3" borderId="5" xfId="0" applyFill="1" applyBorder="1" applyAlignment="1" applyProtection="1">
      <alignment vertical="center" wrapText="1"/>
      <protection locked="0"/>
    </xf>
    <xf numFmtId="0" fontId="0" fillId="3" borderId="2" xfId="0" applyFill="1" applyBorder="1" applyAlignment="1" applyProtection="1">
      <alignment vertical="center" wrapText="1"/>
      <protection locked="0"/>
    </xf>
    <xf numFmtId="0" fontId="0" fillId="3" borderId="6" xfId="0" applyFill="1" applyBorder="1" applyAlignment="1" applyProtection="1">
      <alignment vertical="center" wrapText="1"/>
      <protection locked="0"/>
    </xf>
    <xf numFmtId="0" fontId="0" fillId="0" borderId="72" xfId="0" applyBorder="1" applyAlignment="1">
      <alignment horizontal="left" vertical="center"/>
    </xf>
    <xf numFmtId="0" fontId="0" fillId="0" borderId="2" xfId="0" applyBorder="1" applyAlignment="1">
      <alignment horizontal="left" vertical="center"/>
    </xf>
    <xf numFmtId="0" fontId="0" fillId="0" borderId="71" xfId="0" applyBorder="1" applyAlignment="1">
      <alignment horizontal="left" vertical="center"/>
    </xf>
    <xf numFmtId="0" fontId="0" fillId="3" borderId="42" xfId="0" applyFill="1" applyBorder="1" applyAlignment="1" applyProtection="1">
      <alignment horizontal="center" vertical="center" wrapText="1"/>
      <protection locked="0"/>
    </xf>
    <xf numFmtId="0" fontId="0" fillId="3" borderId="42" xfId="0" applyFill="1" applyBorder="1" applyAlignment="1" applyProtection="1">
      <alignment horizontal="center" vertical="center"/>
      <protection locked="0"/>
    </xf>
    <xf numFmtId="0" fontId="0" fillId="3" borderId="40" xfId="0" applyFill="1" applyBorder="1" applyAlignment="1" applyProtection="1">
      <alignment horizontal="center" vertical="center" wrapText="1"/>
      <protection locked="0"/>
    </xf>
    <xf numFmtId="184" fontId="0" fillId="3" borderId="11" xfId="0" applyNumberFormat="1" applyFill="1" applyBorder="1" applyAlignment="1" applyProtection="1">
      <alignment horizontal="center" vertical="center"/>
      <protection locked="0"/>
    </xf>
    <xf numFmtId="184" fontId="0" fillId="3" borderId="12" xfId="0" applyNumberFormat="1" applyFill="1" applyBorder="1" applyAlignment="1" applyProtection="1">
      <alignment horizontal="center" vertical="center"/>
      <protection locked="0"/>
    </xf>
    <xf numFmtId="0" fontId="0" fillId="0" borderId="10" xfId="0" applyBorder="1" applyAlignment="1">
      <alignment horizontal="right" vertical="center"/>
    </xf>
    <xf numFmtId="0" fontId="0" fillId="0" borderId="11" xfId="0" applyBorder="1" applyAlignment="1">
      <alignment horizontal="right" vertical="center"/>
    </xf>
    <xf numFmtId="38" fontId="0" fillId="0" borderId="16" xfId="2" applyFont="1" applyBorder="1" applyAlignment="1">
      <alignment horizontal="center" vertical="center"/>
    </xf>
    <xf numFmtId="38" fontId="0" fillId="0" borderId="35" xfId="2" applyFont="1" applyBorder="1" applyAlignment="1">
      <alignment horizontal="center" vertical="center"/>
    </xf>
    <xf numFmtId="38" fontId="1" fillId="0" borderId="25" xfId="2" applyBorder="1" applyAlignment="1">
      <alignment horizontal="center" vertical="center"/>
    </xf>
    <xf numFmtId="38" fontId="1" fillId="0" borderId="39" xfId="2" applyBorder="1" applyAlignment="1">
      <alignment horizontal="center" vertical="center"/>
    </xf>
    <xf numFmtId="38" fontId="0" fillId="4" borderId="74" xfId="2" applyFont="1" applyFill="1" applyBorder="1" applyAlignment="1">
      <alignment horizontal="right" vertical="center"/>
    </xf>
    <xf numFmtId="38" fontId="0" fillId="4" borderId="75" xfId="2" applyFont="1" applyFill="1" applyBorder="1" applyAlignment="1">
      <alignment horizontal="right" vertical="center"/>
    </xf>
    <xf numFmtId="0" fontId="0" fillId="0" borderId="0" xfId="0" applyAlignment="1">
      <alignment horizontal="left" vertical="top" wrapText="1"/>
    </xf>
    <xf numFmtId="0" fontId="0" fillId="0" borderId="0" xfId="0" applyAlignment="1">
      <alignment vertical="top" wrapText="1"/>
    </xf>
    <xf numFmtId="0" fontId="0" fillId="0" borderId="0" xfId="0" applyAlignment="1">
      <alignment horizontal="right" vertical="center"/>
    </xf>
  </cellXfs>
  <cellStyles count="10">
    <cellStyle name="ハイパーリンク" xfId="1" builtinId="8"/>
    <cellStyle name="桁区切り" xfId="2" builtinId="6"/>
    <cellStyle name="桁区切り [0.00]" xfId="3" builtinId="3"/>
    <cellStyle name="桁区切り 3" xfId="6" xr:uid="{BD36C79C-F926-44D5-9C14-B45544D4FD52}"/>
    <cellStyle name="標準" xfId="0" builtinId="0"/>
    <cellStyle name="標準 2" xfId="4" xr:uid="{00000000-0005-0000-0000-000004000000}"/>
    <cellStyle name="標準 2 2" xfId="7" xr:uid="{38E220C6-C4DA-44C3-9026-84DD93CF3A0F}"/>
    <cellStyle name="標準 3" xfId="8" xr:uid="{D23DC6F0-7E0F-4E26-BFCE-140FCD1F4EB7}"/>
    <cellStyle name="標準 3 2" xfId="9" xr:uid="{6AF8D456-88B6-46D6-9D5E-621656E35D40}"/>
    <cellStyle name="標準_19.9.14提出申請書" xfId="5" xr:uid="{00000000-0005-0000-0000-000005000000}"/>
  </cellStyles>
  <dxfs count="0"/>
  <tableStyles count="0" defaultTableStyle="TableStyleMedium2" defaultPivotStyle="PivotStyleLight16"/>
  <colors>
    <mruColors>
      <color rgb="FFFDE9D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xdr:col>
      <xdr:colOff>66675</xdr:colOff>
      <xdr:row>0</xdr:row>
      <xdr:rowOff>38100</xdr:rowOff>
    </xdr:from>
    <xdr:to>
      <xdr:col>13</xdr:col>
      <xdr:colOff>666751</xdr:colOff>
      <xdr:row>3</xdr:row>
      <xdr:rowOff>200025</xdr:rowOff>
    </xdr:to>
    <xdr:sp macro="" textlink="">
      <xdr:nvSpPr>
        <xdr:cNvPr id="3" name="テキスト ボックス 2">
          <a:extLst>
            <a:ext uri="{FF2B5EF4-FFF2-40B4-BE49-F238E27FC236}">
              <a16:creationId xmlns:a16="http://schemas.microsoft.com/office/drawing/2014/main" id="{FB65EE24-D22B-4399-9473-FB3FAF51FE82}"/>
            </a:ext>
          </a:extLst>
        </xdr:cNvPr>
        <xdr:cNvSpPr txBox="1"/>
      </xdr:nvSpPr>
      <xdr:spPr>
        <a:xfrm>
          <a:off x="6143625" y="38100"/>
          <a:ext cx="6772276" cy="828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＜記入方法＞</a:t>
          </a:r>
          <a:endParaRPr kumimoji="1" lang="en-US" altLang="ja-JP" sz="1100"/>
        </a:p>
        <a:p>
          <a:r>
            <a:rPr kumimoji="1" lang="ja-JP" altLang="en-US" sz="1100"/>
            <a:t>交付申請時：青色シートの青色セルに入力してください。</a:t>
          </a:r>
          <a:endParaRPr kumimoji="1" lang="en-US" altLang="ja-JP" sz="1100"/>
        </a:p>
        <a:p>
          <a:r>
            <a:rPr kumimoji="1" lang="ja-JP" altLang="en-US" sz="1100"/>
            <a:t>実績報告時：赤色シートの赤色セルに入力してください。</a:t>
          </a:r>
          <a:endParaRPr kumimoji="1" lang="en-US" altLang="ja-JP" sz="1100"/>
        </a:p>
        <a:p>
          <a:r>
            <a:rPr kumimoji="1" lang="en-US" altLang="ja-JP" sz="1100"/>
            <a:t>※</a:t>
          </a:r>
          <a:r>
            <a:rPr kumimoji="1" lang="ja-JP" altLang="en-US" sz="1100"/>
            <a:t>はじめは記載例を入力しておりますので、提出の際は申請内容に合わせて上書きしてください。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49</xdr:row>
      <xdr:rowOff>0</xdr:rowOff>
    </xdr:from>
    <xdr:to>
      <xdr:col>0</xdr:col>
      <xdr:colOff>246529</xdr:colOff>
      <xdr:row>50</xdr:row>
      <xdr:rowOff>11206</xdr:rowOff>
    </xdr:to>
    <xdr:sp macro="" textlink="">
      <xdr:nvSpPr>
        <xdr:cNvPr id="2" name="楕円 1">
          <a:extLst>
            <a:ext uri="{FF2B5EF4-FFF2-40B4-BE49-F238E27FC236}">
              <a16:creationId xmlns:a16="http://schemas.microsoft.com/office/drawing/2014/main" id="{3F8716D6-F77E-4BA8-AC68-A312EB2B349E}"/>
            </a:ext>
          </a:extLst>
        </xdr:cNvPr>
        <xdr:cNvSpPr/>
      </xdr:nvSpPr>
      <xdr:spPr>
        <a:xfrm>
          <a:off x="0" y="11261912"/>
          <a:ext cx="246529" cy="246529"/>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6722</xdr:colOff>
      <xdr:row>38</xdr:row>
      <xdr:rowOff>208430</xdr:rowOff>
    </xdr:from>
    <xdr:to>
      <xdr:col>1</xdr:col>
      <xdr:colOff>253251</xdr:colOff>
      <xdr:row>40</xdr:row>
      <xdr:rowOff>6723</xdr:rowOff>
    </xdr:to>
    <xdr:sp macro="" textlink="">
      <xdr:nvSpPr>
        <xdr:cNvPr id="4" name="楕円 3">
          <a:extLst>
            <a:ext uri="{FF2B5EF4-FFF2-40B4-BE49-F238E27FC236}">
              <a16:creationId xmlns:a16="http://schemas.microsoft.com/office/drawing/2014/main" id="{806793CD-7A21-4747-AB3E-B9C4005ABC02}"/>
            </a:ext>
          </a:extLst>
        </xdr:cNvPr>
        <xdr:cNvSpPr/>
      </xdr:nvSpPr>
      <xdr:spPr>
        <a:xfrm>
          <a:off x="992840" y="8926606"/>
          <a:ext cx="246529" cy="246529"/>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40823</xdr:colOff>
      <xdr:row>19</xdr:row>
      <xdr:rowOff>0</xdr:rowOff>
    </xdr:from>
    <xdr:to>
      <xdr:col>9</xdr:col>
      <xdr:colOff>176894</xdr:colOff>
      <xdr:row>19</xdr:row>
      <xdr:rowOff>2326821</xdr:rowOff>
    </xdr:to>
    <xdr:sp macro="" textlink="">
      <xdr:nvSpPr>
        <xdr:cNvPr id="2" name="大かっこ 1">
          <a:extLst>
            <a:ext uri="{FF2B5EF4-FFF2-40B4-BE49-F238E27FC236}">
              <a16:creationId xmlns:a16="http://schemas.microsoft.com/office/drawing/2014/main" id="{6569033C-09AF-4ECE-8477-7B91A1628D40}"/>
            </a:ext>
          </a:extLst>
        </xdr:cNvPr>
        <xdr:cNvSpPr/>
      </xdr:nvSpPr>
      <xdr:spPr>
        <a:xfrm>
          <a:off x="536123" y="5800725"/>
          <a:ext cx="8251371" cy="2326821"/>
        </a:xfrm>
        <a:prstGeom prst="bracketPair">
          <a:avLst>
            <a:gd name="adj" fmla="val 6725"/>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43544</xdr:colOff>
      <xdr:row>21</xdr:row>
      <xdr:rowOff>1</xdr:rowOff>
    </xdr:from>
    <xdr:to>
      <xdr:col>9</xdr:col>
      <xdr:colOff>179615</xdr:colOff>
      <xdr:row>21</xdr:row>
      <xdr:rowOff>762001</xdr:rowOff>
    </xdr:to>
    <xdr:sp macro="" textlink="">
      <xdr:nvSpPr>
        <xdr:cNvPr id="3" name="大かっこ 2">
          <a:extLst>
            <a:ext uri="{FF2B5EF4-FFF2-40B4-BE49-F238E27FC236}">
              <a16:creationId xmlns:a16="http://schemas.microsoft.com/office/drawing/2014/main" id="{9FDA27F7-BA40-4DF1-96E6-29430EB80BE3}"/>
            </a:ext>
          </a:extLst>
        </xdr:cNvPr>
        <xdr:cNvSpPr/>
      </xdr:nvSpPr>
      <xdr:spPr>
        <a:xfrm>
          <a:off x="538844" y="8486776"/>
          <a:ext cx="8251371" cy="762000"/>
        </a:xfrm>
        <a:prstGeom prst="bracketPair">
          <a:avLst>
            <a:gd name="adj" fmla="val 1743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911679</xdr:colOff>
      <xdr:row>46</xdr:row>
      <xdr:rowOff>108858</xdr:rowOff>
    </xdr:from>
    <xdr:to>
      <xdr:col>10</xdr:col>
      <xdr:colOff>576943</xdr:colOff>
      <xdr:row>47</xdr:row>
      <xdr:rowOff>859972</xdr:rowOff>
    </xdr:to>
    <xdr:sp macro="" textlink="">
      <xdr:nvSpPr>
        <xdr:cNvPr id="2" name="Rectangle 27">
          <a:extLst>
            <a:ext uri="{FF2B5EF4-FFF2-40B4-BE49-F238E27FC236}">
              <a16:creationId xmlns:a16="http://schemas.microsoft.com/office/drawing/2014/main" id="{FB26F0DE-B670-4D93-9C09-B89F9E747E18}"/>
            </a:ext>
          </a:extLst>
        </xdr:cNvPr>
        <xdr:cNvSpPr>
          <a:spLocks noChangeArrowheads="1"/>
        </xdr:cNvSpPr>
      </xdr:nvSpPr>
      <xdr:spPr bwMode="auto">
        <a:xfrm>
          <a:off x="911679" y="11472183"/>
          <a:ext cx="6399439" cy="989239"/>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100" b="0" i="0" u="none" strike="noStrike" baseline="0">
              <a:solidFill>
                <a:srgbClr val="000000"/>
              </a:solidFill>
              <a:latin typeface="ＭＳ ゴシック"/>
              <a:ea typeface="ＭＳ ゴシック"/>
            </a:rPr>
            <a:t>※１　</a:t>
          </a:r>
          <a:r>
            <a:rPr lang="ja-JP" altLang="en-US" sz="1100" b="0" i="0" u="sng" strike="noStrike" baseline="0">
              <a:solidFill>
                <a:srgbClr val="000000"/>
              </a:solidFill>
              <a:latin typeface="ＭＳ ゴシック"/>
              <a:ea typeface="ＭＳ ゴシック"/>
            </a:rPr>
            <a:t>登録する債権者の本人確認書類の写しを添付してください。詳細は下記注意事項６を参照。</a:t>
          </a:r>
          <a:r>
            <a:rPr lang="ja-JP" altLang="en-US" sz="1050" b="0" i="0" u="none" strike="noStrike" baseline="0">
              <a:solidFill>
                <a:srgbClr val="000000"/>
              </a:solidFill>
              <a:latin typeface="Century"/>
              <a:ea typeface="ＭＳ ゴシック"/>
            </a:rPr>
            <a:t> </a:t>
          </a:r>
        </a:p>
        <a:p>
          <a:pPr algn="l" rtl="0">
            <a:defRPr sz="1000"/>
          </a:pPr>
          <a:r>
            <a:rPr lang="ja-JP" altLang="en-US" sz="1100" b="0" i="0" u="none" strike="noStrike" baseline="0">
              <a:solidFill>
                <a:srgbClr val="000000"/>
              </a:solidFill>
              <a:latin typeface="ＭＳ ゴシック"/>
              <a:ea typeface="ＭＳ ゴシック"/>
            </a:rPr>
            <a:t>※２　本人確認書類の写しとは、概ね以下のとおりです（いずれか一つ）。</a:t>
          </a:r>
          <a:endParaRPr lang="ja-JP" altLang="en-US" sz="1050" b="0" i="0" u="none" strike="noStrike" baseline="0">
            <a:solidFill>
              <a:srgbClr val="000000"/>
            </a:solidFill>
            <a:latin typeface="Century"/>
            <a:ea typeface="ＭＳ ゴシック"/>
          </a:endParaRPr>
        </a:p>
        <a:p>
          <a:pPr algn="l" rtl="0">
            <a:defRPr sz="1000"/>
          </a:pPr>
          <a:r>
            <a:rPr lang="ja-JP" altLang="en-US" sz="1100" b="0" i="0" u="none" strike="noStrike" baseline="0">
              <a:solidFill>
                <a:srgbClr val="000000"/>
              </a:solidFill>
              <a:latin typeface="ＭＳ ゴシック"/>
              <a:ea typeface="ＭＳ ゴシック"/>
            </a:rPr>
            <a:t>【登録者が法人等の場合】・登記事項証明書　・印鑑登録証明書　等</a:t>
          </a:r>
          <a:endParaRPr lang="ja-JP" altLang="en-US" sz="1050" b="0" i="0" u="none" strike="noStrike" baseline="0">
            <a:solidFill>
              <a:srgbClr val="000000"/>
            </a:solidFill>
            <a:latin typeface="Century"/>
            <a:ea typeface="ＭＳ ゴシック"/>
          </a:endParaRPr>
        </a:p>
        <a:p>
          <a:pPr algn="l" rtl="0">
            <a:lnSpc>
              <a:spcPts val="1300"/>
            </a:lnSpc>
            <a:defRPr sz="1000"/>
          </a:pPr>
          <a:r>
            <a:rPr lang="ja-JP" altLang="en-US" sz="1100" b="0" i="0" u="none" strike="noStrike" baseline="0">
              <a:solidFill>
                <a:srgbClr val="000000"/>
              </a:solidFill>
              <a:latin typeface="ＭＳ ゴシック"/>
              <a:ea typeface="ＭＳ ゴシック"/>
            </a:rPr>
            <a:t>【登録者が個人の場合】・マイナンバーカード　・運転免許証　・パスポート　・各種健康保険証　等</a:t>
          </a:r>
        </a:p>
      </xdr:txBody>
    </xdr:sp>
    <xdr:clientData/>
  </xdr:twoCellAnchor>
  <xdr:twoCellAnchor>
    <xdr:from>
      <xdr:col>2</xdr:col>
      <xdr:colOff>0</xdr:colOff>
      <xdr:row>19</xdr:row>
      <xdr:rowOff>171450</xdr:rowOff>
    </xdr:from>
    <xdr:to>
      <xdr:col>2</xdr:col>
      <xdr:colOff>246529</xdr:colOff>
      <xdr:row>20</xdr:row>
      <xdr:rowOff>141754</xdr:rowOff>
    </xdr:to>
    <xdr:sp macro="" textlink="">
      <xdr:nvSpPr>
        <xdr:cNvPr id="3" name="楕円 2">
          <a:extLst>
            <a:ext uri="{FF2B5EF4-FFF2-40B4-BE49-F238E27FC236}">
              <a16:creationId xmlns:a16="http://schemas.microsoft.com/office/drawing/2014/main" id="{E4A3FCE8-ADAE-4818-8737-C4C107A2BFF7}"/>
            </a:ext>
          </a:extLst>
        </xdr:cNvPr>
        <xdr:cNvSpPr/>
      </xdr:nvSpPr>
      <xdr:spPr>
        <a:xfrm>
          <a:off x="2181225" y="4838700"/>
          <a:ext cx="246529" cy="246529"/>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33618</xdr:colOff>
      <xdr:row>49</xdr:row>
      <xdr:rowOff>0</xdr:rowOff>
    </xdr:from>
    <xdr:to>
      <xdr:col>0</xdr:col>
      <xdr:colOff>280147</xdr:colOff>
      <xdr:row>50</xdr:row>
      <xdr:rowOff>11206</xdr:rowOff>
    </xdr:to>
    <xdr:sp macro="" textlink="">
      <xdr:nvSpPr>
        <xdr:cNvPr id="2" name="楕円 1">
          <a:extLst>
            <a:ext uri="{FF2B5EF4-FFF2-40B4-BE49-F238E27FC236}">
              <a16:creationId xmlns:a16="http://schemas.microsoft.com/office/drawing/2014/main" id="{CC28CACC-85C7-DEFA-0636-956B4ECE9E90}"/>
            </a:ext>
          </a:extLst>
        </xdr:cNvPr>
        <xdr:cNvSpPr/>
      </xdr:nvSpPr>
      <xdr:spPr>
        <a:xfrm>
          <a:off x="33618" y="11172265"/>
          <a:ext cx="246529" cy="246529"/>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40342</xdr:colOff>
      <xdr:row>38</xdr:row>
      <xdr:rowOff>219636</xdr:rowOff>
    </xdr:from>
    <xdr:to>
      <xdr:col>1</xdr:col>
      <xdr:colOff>286871</xdr:colOff>
      <xdr:row>40</xdr:row>
      <xdr:rowOff>17929</xdr:rowOff>
    </xdr:to>
    <xdr:sp macro="" textlink="">
      <xdr:nvSpPr>
        <xdr:cNvPr id="4" name="楕円 3">
          <a:extLst>
            <a:ext uri="{FF2B5EF4-FFF2-40B4-BE49-F238E27FC236}">
              <a16:creationId xmlns:a16="http://schemas.microsoft.com/office/drawing/2014/main" id="{D3F67800-F4FF-4D8F-9A08-715E988BFADC}"/>
            </a:ext>
          </a:extLst>
        </xdr:cNvPr>
        <xdr:cNvSpPr/>
      </xdr:nvSpPr>
      <xdr:spPr>
        <a:xfrm>
          <a:off x="1026460" y="8848165"/>
          <a:ext cx="246529" cy="246529"/>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ample@pref.hyogo.lg.j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C49"/>
  <sheetViews>
    <sheetView tabSelected="1" view="pageBreakPreview" zoomScaleNormal="100" zoomScaleSheetLayoutView="100" workbookViewId="0">
      <selection activeCell="C8" sqref="C8"/>
    </sheetView>
  </sheetViews>
  <sheetFormatPr defaultColWidth="9" defaultRowHeight="13"/>
  <cols>
    <col min="1" max="1" width="2.453125" style="312" customWidth="1"/>
    <col min="2" max="2" width="28" style="313" customWidth="1"/>
    <col min="3" max="3" width="47.26953125" style="312" customWidth="1"/>
    <col min="4" max="4" width="2" style="312" customWidth="1"/>
    <col min="5" max="16384" width="9" style="312"/>
  </cols>
  <sheetData>
    <row r="1" spans="1:3">
      <c r="A1" s="312" t="s">
        <v>141</v>
      </c>
    </row>
    <row r="2" spans="1:3" ht="20.149999999999999" customHeight="1"/>
    <row r="3" spans="1:3" ht="20.149999999999999" customHeight="1" thickBot="1">
      <c r="B3" s="314" t="s">
        <v>142</v>
      </c>
      <c r="C3" s="315"/>
    </row>
    <row r="4" spans="1:3" ht="20.149999999999999" customHeight="1" thickBot="1">
      <c r="B4" s="316" t="s">
        <v>143</v>
      </c>
      <c r="C4" s="317" t="s">
        <v>158</v>
      </c>
    </row>
    <row r="5" spans="1:3" ht="20.149999999999999" customHeight="1"/>
    <row r="6" spans="1:3" ht="20.149999999999999" customHeight="1" thickBot="1">
      <c r="B6" s="314" t="s">
        <v>144</v>
      </c>
      <c r="C6" s="315"/>
    </row>
    <row r="7" spans="1:3" ht="20.149999999999999" customHeight="1" thickBot="1">
      <c r="B7" s="316" t="s">
        <v>294</v>
      </c>
      <c r="C7" s="318">
        <v>8</v>
      </c>
    </row>
    <row r="8" spans="1:3" ht="20.149999999999999" customHeight="1">
      <c r="B8" s="319" t="s">
        <v>402</v>
      </c>
      <c r="C8" s="142">
        <v>46113</v>
      </c>
    </row>
    <row r="9" spans="1:3" ht="20.149999999999999" customHeight="1" thickBot="1">
      <c r="B9" s="320" t="s">
        <v>330</v>
      </c>
      <c r="C9" s="179">
        <v>46487</v>
      </c>
    </row>
    <row r="10" spans="1:3" ht="20.149999999999999" customHeight="1">
      <c r="B10" s="319" t="s">
        <v>405</v>
      </c>
      <c r="C10" s="186" t="s">
        <v>320</v>
      </c>
    </row>
    <row r="11" spans="1:3" ht="20.149999999999999" customHeight="1">
      <c r="B11" s="320" t="s">
        <v>409</v>
      </c>
      <c r="C11" s="185" t="s">
        <v>410</v>
      </c>
    </row>
    <row r="12" spans="1:3" ht="20.149999999999999" customHeight="1">
      <c r="B12" s="321" t="s">
        <v>407</v>
      </c>
      <c r="C12" s="180" t="s">
        <v>406</v>
      </c>
    </row>
    <row r="13" spans="1:3" ht="20.149999999999999" customHeight="1" thickBot="1">
      <c r="B13" s="322" t="s">
        <v>290</v>
      </c>
      <c r="C13" s="183" t="s">
        <v>318</v>
      </c>
    </row>
    <row r="14" spans="1:3" ht="20.149999999999999" customHeight="1">
      <c r="B14" s="323" t="s">
        <v>150</v>
      </c>
      <c r="C14" s="182" t="s">
        <v>321</v>
      </c>
    </row>
    <row r="15" spans="1:3" ht="20.149999999999999" customHeight="1">
      <c r="B15" s="323" t="s">
        <v>149</v>
      </c>
      <c r="C15" s="181" t="s">
        <v>292</v>
      </c>
    </row>
    <row r="16" spans="1:3" ht="20.149999999999999" customHeight="1" thickBot="1">
      <c r="B16" s="323" t="s">
        <v>291</v>
      </c>
      <c r="C16" s="141" t="s">
        <v>293</v>
      </c>
    </row>
    <row r="17" spans="2:3" ht="20.149999999999999" customHeight="1">
      <c r="B17" s="319" t="s">
        <v>151</v>
      </c>
      <c r="C17" s="142">
        <v>46113</v>
      </c>
    </row>
    <row r="18" spans="2:3" ht="20.149999999999999" customHeight="1" thickBot="1">
      <c r="B18" s="322" t="s">
        <v>152</v>
      </c>
      <c r="C18" s="143">
        <v>46477</v>
      </c>
    </row>
    <row r="19" spans="2:3" ht="20.149999999999999" customHeight="1">
      <c r="B19" s="319" t="s">
        <v>153</v>
      </c>
      <c r="C19" s="144">
        <v>46143</v>
      </c>
    </row>
    <row r="20" spans="2:3" ht="20.149999999999999" customHeight="1" thickBot="1">
      <c r="B20" s="322" t="s">
        <v>154</v>
      </c>
      <c r="C20" s="145">
        <v>46446</v>
      </c>
    </row>
    <row r="21" spans="2:3" ht="20.149999999999999" customHeight="1">
      <c r="B21" s="324" t="s">
        <v>155</v>
      </c>
      <c r="C21" s="146" t="s">
        <v>408</v>
      </c>
    </row>
    <row r="22" spans="2:3" ht="20.149999999999999" customHeight="1">
      <c r="B22" s="325" t="s">
        <v>156</v>
      </c>
      <c r="C22" s="147">
        <v>46143</v>
      </c>
    </row>
    <row r="23" spans="2:3" ht="20.149999999999999" customHeight="1" thickBot="1">
      <c r="B23" s="326" t="s">
        <v>157</v>
      </c>
      <c r="C23" s="486">
        <f>収支予算書!C8</f>
        <v>249000</v>
      </c>
    </row>
    <row r="24" spans="2:3" ht="20.149999999999999" customHeight="1">
      <c r="B24" s="319" t="s">
        <v>470</v>
      </c>
      <c r="C24" s="306" t="s">
        <v>471</v>
      </c>
    </row>
    <row r="25" spans="2:3" ht="20.149999999999999" customHeight="1">
      <c r="B25" s="323" t="s">
        <v>404</v>
      </c>
      <c r="C25" s="305" t="s">
        <v>319</v>
      </c>
    </row>
    <row r="26" spans="2:3" ht="20.149999999999999" customHeight="1" thickBot="1">
      <c r="B26" s="322" t="s">
        <v>403</v>
      </c>
      <c r="C26" s="135" t="s">
        <v>322</v>
      </c>
    </row>
    <row r="27" spans="2:3" ht="20.149999999999999" customHeight="1">
      <c r="B27" s="327" t="s">
        <v>145</v>
      </c>
      <c r="C27" s="337" t="s">
        <v>310</v>
      </c>
    </row>
    <row r="28" spans="2:3" ht="20.149999999999999" customHeight="1">
      <c r="B28" s="328" t="s">
        <v>147</v>
      </c>
      <c r="C28" s="338" t="s">
        <v>146</v>
      </c>
    </row>
    <row r="29" spans="2:3" ht="20.149999999999999" customHeight="1">
      <c r="B29" s="329" t="s">
        <v>148</v>
      </c>
      <c r="C29" s="339" t="s">
        <v>303</v>
      </c>
    </row>
    <row r="30" spans="2:3" ht="20.149999999999999" customHeight="1">
      <c r="B30" s="329" t="s">
        <v>313</v>
      </c>
      <c r="C30" s="340">
        <v>1</v>
      </c>
    </row>
    <row r="31" spans="2:3" ht="20.149999999999999" customHeight="1">
      <c r="B31" s="329" t="s">
        <v>314</v>
      </c>
      <c r="C31" s="341">
        <v>1</v>
      </c>
    </row>
    <row r="32" spans="2:3" ht="20.149999999999999" customHeight="1">
      <c r="B32" s="329" t="s">
        <v>315</v>
      </c>
      <c r="C32" s="338" t="s">
        <v>317</v>
      </c>
    </row>
    <row r="33" spans="2:3" ht="20.149999999999999" customHeight="1" thickBot="1">
      <c r="B33" s="330" t="s">
        <v>316</v>
      </c>
      <c r="C33" s="342" t="s">
        <v>317</v>
      </c>
    </row>
    <row r="34" spans="2:3" ht="24" customHeight="1"/>
    <row r="35" spans="2:3" ht="24" customHeight="1" thickBot="1">
      <c r="B35" s="314" t="s">
        <v>159</v>
      </c>
    </row>
    <row r="36" spans="2:3" ht="27" customHeight="1">
      <c r="B36" s="331" t="s">
        <v>160</v>
      </c>
      <c r="C36" s="472" t="s">
        <v>323</v>
      </c>
    </row>
    <row r="37" spans="2:3" ht="27" customHeight="1">
      <c r="B37" s="332" t="s">
        <v>295</v>
      </c>
      <c r="C37" s="473" t="s">
        <v>324</v>
      </c>
    </row>
    <row r="38" spans="2:3" ht="27" customHeight="1">
      <c r="B38" s="333" t="s">
        <v>161</v>
      </c>
      <c r="C38" s="473" t="s">
        <v>325</v>
      </c>
    </row>
    <row r="39" spans="2:3" ht="27" customHeight="1">
      <c r="B39" s="333" t="s">
        <v>162</v>
      </c>
      <c r="C39" s="474" t="s">
        <v>326</v>
      </c>
    </row>
    <row r="40" spans="2:3" ht="27" customHeight="1">
      <c r="B40" s="334" t="s">
        <v>163</v>
      </c>
      <c r="C40" s="475" t="s">
        <v>327</v>
      </c>
    </row>
    <row r="41" spans="2:3" ht="27" customHeight="1" thickBot="1">
      <c r="B41" s="335" t="s">
        <v>164</v>
      </c>
      <c r="C41" s="476" t="s">
        <v>472</v>
      </c>
    </row>
    <row r="42" spans="2:3" ht="19.5" customHeight="1">
      <c r="B42" s="336" t="s">
        <v>165</v>
      </c>
    </row>
    <row r="43" spans="2:3" ht="19.5" customHeight="1">
      <c r="B43" s="336" t="s">
        <v>166</v>
      </c>
    </row>
    <row r="44" spans="2:3" ht="19.5" customHeight="1"/>
    <row r="45" spans="2:3" ht="19.5" customHeight="1">
      <c r="B45" s="314"/>
    </row>
    <row r="46" spans="2:3" ht="19.5" customHeight="1"/>
    <row r="47" spans="2:3" ht="19.5" customHeight="1"/>
    <row r="48" spans="2:3" ht="19.5" customHeight="1"/>
    <row r="49" ht="19.5" customHeight="1"/>
  </sheetData>
  <sheetProtection algorithmName="SHA-512" hashValue="MaL7i/lkRTEuvyP9/EhFJTJ/2TryuO1ZXK+qzYmlbRSN2W9Y2xOsxAIRZLfhMPJdSfZyQ7I703kLd5Fk12OCWQ==" saltValue="UgdbHeJedRHGxGo6LLoKeg==" spinCount="100000" sheet="1" selectLockedCells="1"/>
  <dataConsolidate/>
  <phoneticPr fontId="2"/>
  <dataValidations count="5">
    <dataValidation type="list" allowBlank="1" showInputMessage="1" showErrorMessage="1" sqref="C32:C33" xr:uid="{00000000-0002-0000-0000-000001000000}">
      <formula1>"有,無"</formula1>
    </dataValidation>
    <dataValidation type="list" allowBlank="1" showInputMessage="1" showErrorMessage="1" sqref="C28" xr:uid="{00000000-0002-0000-0000-000002000000}">
      <formula1>"自己所有地,借地,自己所有地"</formula1>
    </dataValidation>
    <dataValidation type="list" allowBlank="1" showInputMessage="1" showErrorMessage="1" sqref="C27" xr:uid="{00000000-0002-0000-0000-000003000000}">
      <formula1>"新築,増築,改築（改修）,"</formula1>
    </dataValidation>
    <dataValidation type="list" allowBlank="1" showInputMessage="1" showErrorMessage="1" sqref="C11" xr:uid="{CBFB4834-A1AF-4ADD-8196-151DBDCC9F42}">
      <formula1>"都道府県,市町村,社会福祉法人,公益法人,医療法人,個人,その他"</formula1>
    </dataValidation>
    <dataValidation type="date" operator="greaterThan" allowBlank="1" showInputMessage="1" showErrorMessage="1" sqref="C8 C9 C17 C18 C19 C20 C22" xr:uid="{8C72D0E3-1359-4974-808A-6C0464C19585}">
      <formula1>1</formula1>
    </dataValidation>
  </dataValidations>
  <hyperlinks>
    <hyperlink ref="C26" r:id="rId1" xr:uid="{83CEDED5-DEDC-487B-B0C0-13D0B080C380}"/>
  </hyperlinks>
  <printOptions horizontalCentered="1" verticalCentered="1"/>
  <pageMargins left="0.62992125984251968" right="0.43307086614173229" top="0.98425196850393704" bottom="0.98425196850393704" header="0.51181102362204722" footer="0.51181102362204722"/>
  <pageSetup paperSize="9" scale="85" orientation="portrait" blackAndWhite="1" r:id="rId2"/>
  <headerFooter alignWithMargins="0"/>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58C16041-09BC-48CF-916C-4684EA17373B}">
          <x14:formula1>
            <xm:f>基準額!$A$14:$A$16</xm:f>
          </x14:formula1>
          <xm:sqref>C29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tabColor theme="9" tint="0.59999389629810485"/>
  </sheetPr>
  <dimension ref="A1:M55"/>
  <sheetViews>
    <sheetView view="pageBreakPreview" topLeftCell="A15" zoomScale="85" zoomScaleNormal="70" zoomScaleSheetLayoutView="85" workbookViewId="0"/>
  </sheetViews>
  <sheetFormatPr defaultColWidth="9" defaultRowHeight="13"/>
  <cols>
    <col min="1" max="2" width="2.7265625" customWidth="1"/>
    <col min="3" max="3" width="3.6328125" customWidth="1"/>
    <col min="4" max="4" width="15.453125" customWidth="1"/>
    <col min="5" max="5" width="7" customWidth="1"/>
    <col min="6" max="6" width="19.26953125" customWidth="1"/>
    <col min="7" max="7" width="16" customWidth="1"/>
    <col min="8" max="8" width="5.7265625" customWidth="1"/>
    <col min="9" max="9" width="14" customWidth="1"/>
    <col min="10" max="10" width="39.90625" customWidth="1"/>
    <col min="11" max="11" width="5.90625" customWidth="1"/>
  </cols>
  <sheetData>
    <row r="1" spans="1:11" ht="14">
      <c r="A1" s="56"/>
      <c r="B1" s="56"/>
      <c r="C1" s="56"/>
      <c r="D1" s="56"/>
      <c r="E1" s="56"/>
      <c r="F1" s="56"/>
      <c r="G1" s="56"/>
      <c r="H1" s="56"/>
      <c r="I1" s="57" t="s">
        <v>167</v>
      </c>
      <c r="J1" s="58"/>
      <c r="K1" s="58"/>
    </row>
    <row r="2" spans="1:11" ht="14">
      <c r="A2" s="56"/>
      <c r="B2" s="56" t="s">
        <v>168</v>
      </c>
      <c r="C2" s="56"/>
      <c r="D2" s="56"/>
      <c r="E2" s="56"/>
      <c r="F2" s="56"/>
      <c r="G2" s="56"/>
      <c r="H2" s="56"/>
      <c r="I2" s="56"/>
      <c r="J2" s="56"/>
      <c r="K2" s="58"/>
    </row>
    <row r="3" spans="1:11" ht="14">
      <c r="A3" s="56"/>
      <c r="B3" s="56"/>
      <c r="C3" s="56"/>
      <c r="D3" s="56"/>
      <c r="E3" s="56"/>
      <c r="F3" s="56"/>
      <c r="G3" s="56"/>
      <c r="H3" s="56"/>
      <c r="I3" s="56"/>
      <c r="J3" s="56"/>
      <c r="K3" s="58"/>
    </row>
    <row r="4" spans="1:11" ht="14">
      <c r="A4" s="56"/>
      <c r="B4" s="56"/>
      <c r="C4" s="56"/>
      <c r="D4" s="56"/>
      <c r="E4" s="56"/>
      <c r="F4" s="56"/>
      <c r="G4" s="56"/>
      <c r="H4" s="56"/>
      <c r="I4" s="56"/>
      <c r="J4" s="56"/>
      <c r="K4" s="58"/>
    </row>
    <row r="5" spans="1:11" ht="27" customHeight="1">
      <c r="A5" s="598" t="s">
        <v>169</v>
      </c>
      <c r="B5" s="598"/>
      <c r="C5" s="598"/>
      <c r="D5" s="598"/>
      <c r="E5" s="598"/>
      <c r="F5" s="598"/>
      <c r="G5" s="598"/>
      <c r="H5" s="598"/>
      <c r="I5" s="598"/>
      <c r="J5" s="598"/>
      <c r="K5" s="38"/>
    </row>
    <row r="6" spans="1:11" ht="13.5" customHeight="1">
      <c r="A6" s="59"/>
      <c r="B6" s="59"/>
      <c r="C6" s="59"/>
      <c r="D6" s="59"/>
      <c r="E6" s="59"/>
      <c r="F6" s="59"/>
      <c r="G6" s="59"/>
      <c r="H6" s="59"/>
      <c r="I6" s="59"/>
      <c r="J6" s="59"/>
      <c r="K6" s="59"/>
    </row>
    <row r="7" spans="1:11" ht="14">
      <c r="A7" s="56"/>
      <c r="B7" s="56"/>
      <c r="C7" s="56"/>
      <c r="D7" s="60"/>
      <c r="E7" s="56"/>
      <c r="F7" s="56"/>
      <c r="G7" s="56"/>
      <c r="H7" s="56"/>
      <c r="I7" s="56"/>
      <c r="J7" s="56"/>
      <c r="K7" s="58"/>
    </row>
    <row r="8" spans="1:11" ht="18" customHeight="1">
      <c r="A8" s="56"/>
      <c r="B8" s="56"/>
      <c r="C8" s="56"/>
      <c r="D8" s="56"/>
      <c r="E8" s="56"/>
      <c r="F8" s="56"/>
      <c r="G8" s="56"/>
      <c r="H8" s="56"/>
      <c r="I8" s="56"/>
      <c r="J8" s="489">
        <f>基本情報!C9</f>
        <v>46487</v>
      </c>
      <c r="K8" s="58"/>
    </row>
    <row r="9" spans="1:11" ht="14.25" customHeight="1">
      <c r="A9" s="56"/>
      <c r="B9" s="56"/>
      <c r="C9" s="56"/>
      <c r="D9" s="56"/>
      <c r="E9" s="56"/>
      <c r="F9" s="56"/>
      <c r="G9" s="56"/>
      <c r="H9" s="56"/>
      <c r="I9" s="489"/>
      <c r="J9" s="489"/>
      <c r="K9" s="60"/>
    </row>
    <row r="10" spans="1:11" ht="14">
      <c r="A10" s="56"/>
      <c r="B10" s="56"/>
      <c r="C10" s="56"/>
      <c r="D10" s="56"/>
      <c r="E10" s="56"/>
      <c r="F10" s="56"/>
      <c r="G10" s="56"/>
      <c r="H10" s="56"/>
      <c r="I10" s="61"/>
      <c r="J10" s="62"/>
      <c r="K10" s="58"/>
    </row>
    <row r="11" spans="1:11" ht="14">
      <c r="A11" s="56"/>
      <c r="B11" s="56"/>
      <c r="C11" s="56"/>
      <c r="D11" s="56"/>
      <c r="E11" s="56"/>
      <c r="F11" s="56"/>
      <c r="G11" s="56"/>
      <c r="H11" s="56"/>
      <c r="I11" s="63"/>
      <c r="J11" s="63"/>
      <c r="K11" s="58"/>
    </row>
    <row r="12" spans="1:11" ht="14">
      <c r="A12" s="56"/>
      <c r="B12" s="56" t="s">
        <v>170</v>
      </c>
      <c r="C12" s="56"/>
      <c r="D12" s="56"/>
      <c r="E12" s="56"/>
      <c r="F12" s="56"/>
      <c r="G12" s="56"/>
      <c r="H12" s="56"/>
      <c r="I12" s="56"/>
      <c r="J12" s="56"/>
      <c r="K12" s="58"/>
    </row>
    <row r="13" spans="1:11" ht="14">
      <c r="A13" s="56"/>
      <c r="B13" s="56"/>
      <c r="C13" s="56"/>
      <c r="D13" s="56"/>
      <c r="E13" s="56"/>
      <c r="F13" s="56"/>
      <c r="G13" s="56"/>
      <c r="H13" s="56"/>
      <c r="I13" s="56"/>
      <c r="J13" s="56"/>
      <c r="K13" s="58"/>
    </row>
    <row r="14" spans="1:11" ht="23.25" customHeight="1">
      <c r="A14" s="56"/>
      <c r="B14" s="56"/>
      <c r="C14" s="56"/>
      <c r="D14" s="56"/>
      <c r="E14" s="56"/>
      <c r="F14" s="56"/>
      <c r="G14" s="56"/>
      <c r="H14" s="56"/>
      <c r="I14" s="56"/>
      <c r="J14" s="56"/>
      <c r="K14" s="58"/>
    </row>
    <row r="15" spans="1:11" ht="29.25" customHeight="1">
      <c r="A15" s="56"/>
      <c r="B15" s="56"/>
      <c r="C15" s="56"/>
      <c r="D15" s="56"/>
      <c r="E15" s="56"/>
      <c r="F15" s="56"/>
      <c r="G15" s="64" t="s">
        <v>171</v>
      </c>
      <c r="H15" s="56"/>
      <c r="I15" s="599" t="str">
        <f>基本情報!C14</f>
        <v>兵庫県神戸市○○</v>
      </c>
      <c r="J15" s="599"/>
      <c r="K15" s="65"/>
    </row>
    <row r="16" spans="1:11" ht="29.25" customHeight="1">
      <c r="A16" s="56"/>
      <c r="B16" s="56"/>
      <c r="C16" s="56"/>
      <c r="D16" s="56"/>
      <c r="E16" s="56"/>
      <c r="F16" s="56"/>
      <c r="G16" s="64" t="s">
        <v>172</v>
      </c>
      <c r="H16" s="56"/>
      <c r="I16" s="599" t="str">
        <f>基本情報!C12</f>
        <v>○○法人 ○○会</v>
      </c>
      <c r="J16" s="599"/>
      <c r="K16" s="65"/>
    </row>
    <row r="17" spans="1:13" ht="29.25" customHeight="1">
      <c r="A17" s="56"/>
      <c r="B17" s="56"/>
      <c r="C17" s="56"/>
      <c r="D17" s="56"/>
      <c r="E17" s="56"/>
      <c r="F17" s="56"/>
      <c r="G17" s="64"/>
      <c r="H17" s="56"/>
      <c r="I17" s="599" t="str">
        <f>基本情報!C15</f>
        <v>○○病院</v>
      </c>
      <c r="J17" s="599"/>
      <c r="K17" s="65"/>
    </row>
    <row r="18" spans="1:13" ht="29.25" customHeight="1">
      <c r="A18" s="56"/>
      <c r="B18" s="56"/>
      <c r="C18" s="56"/>
      <c r="D18" s="56"/>
      <c r="E18" s="56"/>
      <c r="F18" s="56"/>
      <c r="G18" s="64" t="s">
        <v>173</v>
      </c>
      <c r="H18" s="56"/>
      <c r="I18" s="600" t="str">
        <f>基本情報!C13</f>
        <v>理事長　○○○○</v>
      </c>
      <c r="J18" s="600"/>
      <c r="K18" s="67"/>
    </row>
    <row r="19" spans="1:13" ht="29.25" customHeight="1">
      <c r="A19" s="56"/>
      <c r="B19" s="56"/>
      <c r="C19" s="56"/>
      <c r="D19" s="56"/>
      <c r="E19" s="56"/>
      <c r="F19" s="56"/>
      <c r="G19" s="64" t="s">
        <v>328</v>
      </c>
      <c r="H19" s="56"/>
      <c r="I19" s="600" t="str">
        <f>基本情報!C25</f>
        <v>0123-456-789</v>
      </c>
      <c r="J19" s="600"/>
      <c r="K19" s="67"/>
    </row>
    <row r="20" spans="1:13" ht="29.25" customHeight="1">
      <c r="A20" s="56"/>
      <c r="B20" s="56"/>
      <c r="C20" s="56"/>
      <c r="D20" s="56"/>
      <c r="E20" s="56"/>
      <c r="F20" s="56"/>
      <c r="G20" s="64" t="s">
        <v>232</v>
      </c>
      <c r="H20" s="56"/>
      <c r="I20" s="600" t="str">
        <f>基本情報!C26</f>
        <v>sample@pref.hyogo.lg.jp</v>
      </c>
      <c r="J20" s="600"/>
      <c r="K20" s="67"/>
    </row>
    <row r="21" spans="1:13" ht="24" customHeight="1">
      <c r="A21" s="56"/>
      <c r="B21" s="56"/>
      <c r="C21" s="56"/>
      <c r="D21" s="56"/>
      <c r="E21" s="56"/>
      <c r="F21" s="56"/>
      <c r="G21" s="56"/>
      <c r="H21" s="56"/>
      <c r="I21" s="56"/>
      <c r="J21" s="56"/>
      <c r="K21" s="58"/>
    </row>
    <row r="22" spans="1:13" ht="14">
      <c r="A22" s="56"/>
      <c r="B22" s="56"/>
      <c r="C22" s="56"/>
      <c r="D22" s="56"/>
      <c r="E22" s="56"/>
      <c r="F22" s="56"/>
      <c r="G22" s="56"/>
      <c r="H22" s="56"/>
      <c r="I22" s="56"/>
      <c r="J22" s="56"/>
      <c r="K22" s="58"/>
    </row>
    <row r="23" spans="1:13" ht="18" customHeight="1">
      <c r="A23" s="56"/>
      <c r="B23" s="68"/>
      <c r="C23" s="902">
        <f>基本情報!C22</f>
        <v>46143</v>
      </c>
      <c r="D23" s="902"/>
      <c r="E23" s="60" t="s">
        <v>175</v>
      </c>
      <c r="F23" s="69" t="str">
        <f>基本情報!C21</f>
        <v>医第○○○○号</v>
      </c>
      <c r="G23" s="68" t="s">
        <v>176</v>
      </c>
      <c r="H23" s="70"/>
      <c r="I23" s="490">
        <f>基本情報!C7</f>
        <v>8</v>
      </c>
      <c r="J23" s="491" t="str">
        <f>基本情報!C4</f>
        <v>看護師勤務環境改善施設整備事業</v>
      </c>
      <c r="K23" s="58"/>
    </row>
    <row r="24" spans="1:13" ht="7.5" customHeight="1">
      <c r="A24" s="56"/>
      <c r="B24" s="56"/>
      <c r="C24" s="56"/>
      <c r="D24" s="56"/>
      <c r="E24" s="56"/>
      <c r="F24" s="492"/>
      <c r="G24" s="492"/>
      <c r="H24" s="492"/>
      <c r="I24" s="492"/>
      <c r="J24" s="492"/>
      <c r="K24" s="58"/>
    </row>
    <row r="25" spans="1:13" ht="18" customHeight="1">
      <c r="A25" s="56"/>
      <c r="B25" s="492"/>
      <c r="C25" s="492" t="s">
        <v>177</v>
      </c>
      <c r="D25" s="492"/>
      <c r="E25" s="492"/>
      <c r="F25" s="492"/>
      <c r="G25" s="493"/>
      <c r="H25" s="56"/>
      <c r="I25" s="56"/>
      <c r="J25" s="56"/>
      <c r="M25" s="71"/>
    </row>
    <row r="26" spans="1:13" ht="8.25" customHeight="1">
      <c r="A26" s="56"/>
      <c r="B26" s="56"/>
      <c r="C26" s="56"/>
      <c r="D26" s="494"/>
      <c r="E26" s="56"/>
      <c r="F26" s="56"/>
      <c r="G26" s="56"/>
      <c r="H26" s="56"/>
      <c r="I26" s="56"/>
      <c r="J26" s="56"/>
      <c r="K26" s="58"/>
    </row>
    <row r="27" spans="1:13" ht="14">
      <c r="A27" s="56"/>
      <c r="B27" s="68"/>
      <c r="C27" s="68"/>
      <c r="D27" s="68"/>
      <c r="E27" s="68"/>
      <c r="F27" s="68"/>
      <c r="G27" s="68"/>
      <c r="H27" s="68"/>
      <c r="I27" s="68"/>
      <c r="J27" s="68"/>
      <c r="K27" s="58"/>
    </row>
    <row r="28" spans="1:13" ht="14">
      <c r="A28" s="56"/>
      <c r="B28" s="70"/>
      <c r="C28" s="70"/>
      <c r="D28" s="70"/>
      <c r="E28" s="70"/>
      <c r="F28" s="70"/>
      <c r="G28" s="70"/>
      <c r="H28" s="70"/>
      <c r="I28" s="70"/>
      <c r="J28" s="70"/>
      <c r="K28" s="58"/>
    </row>
    <row r="29" spans="1:13" ht="14">
      <c r="A29" s="56"/>
      <c r="B29" s="604" t="s">
        <v>178</v>
      </c>
      <c r="C29" s="604"/>
      <c r="D29" s="604"/>
      <c r="E29" s="604"/>
      <c r="F29" s="604"/>
      <c r="G29" s="604"/>
      <c r="H29" s="604"/>
      <c r="I29" s="604"/>
      <c r="J29" s="604"/>
      <c r="K29" s="604"/>
    </row>
    <row r="30" spans="1:13" ht="14">
      <c r="A30" s="56"/>
      <c r="B30" s="56"/>
      <c r="C30" s="56"/>
      <c r="D30" s="56"/>
      <c r="E30" s="56"/>
      <c r="F30" s="56"/>
      <c r="G30" s="56"/>
      <c r="H30" s="56"/>
      <c r="I30" s="56"/>
      <c r="J30" s="56"/>
      <c r="K30" s="58"/>
    </row>
    <row r="31" spans="1:13" ht="14">
      <c r="A31" s="56"/>
      <c r="B31" s="56"/>
      <c r="C31" s="56"/>
      <c r="D31" s="56"/>
      <c r="E31" s="56"/>
      <c r="F31" s="56"/>
      <c r="G31" s="56"/>
      <c r="H31" s="56"/>
      <c r="I31" s="56"/>
      <c r="J31" s="56"/>
      <c r="K31" s="58"/>
    </row>
    <row r="32" spans="1:13" ht="14">
      <c r="A32" s="56"/>
      <c r="B32" s="68" t="s">
        <v>179</v>
      </c>
      <c r="C32" s="68" t="s">
        <v>180</v>
      </c>
      <c r="D32" s="68"/>
      <c r="E32" s="68"/>
      <c r="F32" s="68"/>
      <c r="G32" s="68"/>
      <c r="H32" s="68"/>
      <c r="I32" s="68"/>
      <c r="J32" s="68"/>
      <c r="K32" s="58"/>
    </row>
    <row r="33" spans="1:12" ht="14">
      <c r="A33" s="56"/>
      <c r="B33" s="56"/>
      <c r="C33" s="56"/>
      <c r="D33" s="56"/>
      <c r="E33" s="56"/>
      <c r="F33" s="56"/>
      <c r="G33" s="56"/>
      <c r="H33" s="56"/>
      <c r="I33" s="56"/>
      <c r="J33" s="56"/>
      <c r="K33" s="58"/>
    </row>
    <row r="34" spans="1:12" ht="14">
      <c r="A34" s="56"/>
      <c r="B34" s="68" t="s">
        <v>181</v>
      </c>
      <c r="C34" s="68" t="s">
        <v>182</v>
      </c>
      <c r="D34" s="68"/>
      <c r="E34" s="68"/>
      <c r="F34" s="68"/>
      <c r="G34" s="903" t="str">
        <f>"（"&amp;TEXT(基本情報!C17, "ggge年m月d日")&amp;"）"</f>
        <v>（令和8年4月1日）</v>
      </c>
      <c r="H34" s="903"/>
      <c r="I34" s="903"/>
      <c r="J34" s="66"/>
      <c r="K34" s="58"/>
      <c r="L34" t="s">
        <v>183</v>
      </c>
    </row>
    <row r="35" spans="1:12" ht="14">
      <c r="A35" s="56"/>
      <c r="B35" s="56"/>
      <c r="C35" s="56"/>
      <c r="D35" s="68"/>
      <c r="E35" s="56"/>
      <c r="F35" s="56"/>
      <c r="G35" s="607">
        <f>基本情報!C19</f>
        <v>46143</v>
      </c>
      <c r="H35" s="607"/>
      <c r="I35" s="607"/>
      <c r="J35" s="56"/>
      <c r="K35" s="58"/>
    </row>
    <row r="36" spans="1:12" ht="4.5" customHeight="1">
      <c r="A36" s="56"/>
      <c r="B36" s="56"/>
      <c r="C36" s="56"/>
      <c r="D36" s="56"/>
      <c r="E36" s="56"/>
      <c r="F36" s="56"/>
      <c r="G36" s="66"/>
      <c r="H36" s="66"/>
      <c r="I36" s="66"/>
      <c r="J36" s="56"/>
      <c r="K36" s="58"/>
    </row>
    <row r="37" spans="1:12" ht="14">
      <c r="A37" s="56"/>
      <c r="B37" s="56" t="s">
        <v>184</v>
      </c>
      <c r="C37" s="56"/>
      <c r="D37" s="56"/>
      <c r="E37" s="56"/>
      <c r="F37" s="56"/>
      <c r="G37" s="904" t="str">
        <f>"（"&amp;TEXT(基本情報!C18, "ggge年m月d日")&amp;")"</f>
        <v>（令和9年3月31日)</v>
      </c>
      <c r="H37" s="904"/>
      <c r="I37" s="904"/>
      <c r="J37" s="66"/>
      <c r="K37" s="58"/>
    </row>
    <row r="38" spans="1:12" ht="14">
      <c r="A38" s="56"/>
      <c r="B38" s="56"/>
      <c r="C38" s="56"/>
      <c r="D38" s="56"/>
      <c r="E38" s="56"/>
      <c r="F38" s="56"/>
      <c r="G38" s="607">
        <f>基本情報!C20</f>
        <v>46446</v>
      </c>
      <c r="H38" s="607"/>
      <c r="I38" s="607"/>
      <c r="J38" s="56"/>
      <c r="K38" s="58"/>
    </row>
    <row r="39" spans="1:12" ht="14">
      <c r="A39" s="56"/>
      <c r="B39" s="56"/>
      <c r="C39" s="56"/>
      <c r="D39" s="56"/>
      <c r="E39" s="56"/>
      <c r="F39" s="56"/>
      <c r="G39" s="495"/>
      <c r="H39" s="495"/>
      <c r="I39" s="56"/>
      <c r="J39" s="56"/>
      <c r="K39" s="58"/>
    </row>
    <row r="40" spans="1:12" ht="14">
      <c r="A40" s="56"/>
      <c r="B40" s="56" t="s">
        <v>185</v>
      </c>
      <c r="C40" s="56" t="s">
        <v>186</v>
      </c>
      <c r="D40" s="56"/>
      <c r="E40" s="56"/>
      <c r="F40" s="56"/>
      <c r="G40" s="56"/>
      <c r="H40" s="56"/>
      <c r="I40" s="56"/>
      <c r="J40" s="56"/>
      <c r="K40" s="58"/>
    </row>
    <row r="41" spans="1:12" ht="14">
      <c r="A41" s="56"/>
      <c r="B41" s="56"/>
      <c r="C41" s="56"/>
      <c r="D41" s="56"/>
      <c r="E41" s="56"/>
      <c r="F41" s="56"/>
      <c r="G41" s="56"/>
      <c r="H41" s="56"/>
      <c r="I41" s="56"/>
      <c r="J41" s="56"/>
      <c r="K41" s="58"/>
    </row>
    <row r="42" spans="1:12" ht="23.25" customHeight="1">
      <c r="A42" s="56"/>
      <c r="B42" s="56"/>
      <c r="C42" s="56" t="s">
        <v>187</v>
      </c>
      <c r="D42" s="56"/>
      <c r="E42" s="56"/>
      <c r="F42" s="56"/>
      <c r="G42" s="56"/>
      <c r="H42" s="56"/>
      <c r="I42" s="56"/>
      <c r="J42" s="56"/>
      <c r="K42" s="58"/>
    </row>
    <row r="43" spans="1:12" ht="23.25" customHeight="1">
      <c r="A43" s="56"/>
      <c r="B43" s="56"/>
      <c r="C43" s="56" t="s">
        <v>188</v>
      </c>
      <c r="D43" s="68"/>
      <c r="E43" s="56"/>
      <c r="F43" s="56"/>
      <c r="G43" s="56"/>
      <c r="H43" s="56"/>
      <c r="I43" s="56"/>
      <c r="J43" s="56"/>
      <c r="K43" s="58"/>
    </row>
    <row r="44" spans="1:12" ht="23.25" customHeight="1">
      <c r="A44" s="56"/>
      <c r="B44" s="56"/>
      <c r="C44" s="56" t="s">
        <v>189</v>
      </c>
      <c r="D44" s="56"/>
      <c r="E44" s="56"/>
      <c r="F44" s="56"/>
      <c r="G44" s="56"/>
      <c r="H44" s="56"/>
      <c r="I44" s="56"/>
      <c r="J44" s="56"/>
      <c r="K44" s="58"/>
    </row>
    <row r="45" spans="1:12" ht="23.25" customHeight="1">
      <c r="A45" s="56"/>
      <c r="B45" s="56"/>
      <c r="C45" s="56" t="s">
        <v>207</v>
      </c>
      <c r="D45" s="56"/>
      <c r="E45" s="56"/>
      <c r="F45" s="56"/>
      <c r="G45" s="56"/>
      <c r="H45" s="56"/>
      <c r="I45" s="56"/>
      <c r="J45" s="56"/>
      <c r="K45" s="58"/>
    </row>
    <row r="46" spans="1:12" ht="23.25" customHeight="1">
      <c r="A46" s="56"/>
      <c r="B46" s="56"/>
      <c r="C46" s="56" t="s">
        <v>206</v>
      </c>
      <c r="D46" s="56"/>
      <c r="E46" s="56"/>
      <c r="F46" s="56"/>
      <c r="G46" s="56"/>
      <c r="H46" s="56"/>
      <c r="I46" s="56"/>
      <c r="J46" s="56"/>
      <c r="K46" s="58"/>
    </row>
    <row r="47" spans="1:12" ht="14">
      <c r="A47" s="56"/>
      <c r="B47" s="56"/>
      <c r="C47" s="56"/>
      <c r="D47" s="68"/>
      <c r="E47" s="56"/>
      <c r="F47" s="56"/>
      <c r="G47" s="56"/>
      <c r="H47" s="56"/>
      <c r="I47" s="56"/>
      <c r="J47" s="56"/>
      <c r="K47" s="58"/>
    </row>
    <row r="48" spans="1:12" ht="14">
      <c r="A48" s="56"/>
      <c r="B48" s="56"/>
      <c r="C48" s="56"/>
      <c r="D48" s="68"/>
      <c r="E48" s="56"/>
      <c r="F48" s="56"/>
      <c r="G48" s="56"/>
      <c r="H48" s="56"/>
      <c r="I48" s="56"/>
      <c r="J48" s="56"/>
      <c r="K48" s="58"/>
    </row>
    <row r="49" spans="1:11" ht="14">
      <c r="A49" s="56"/>
      <c r="B49" s="56"/>
      <c r="C49" s="56"/>
      <c r="D49" s="68"/>
      <c r="E49" s="56"/>
      <c r="F49" s="56"/>
      <c r="G49" s="56"/>
      <c r="H49" s="56"/>
      <c r="I49" s="56"/>
      <c r="J49" s="56"/>
      <c r="K49" s="58"/>
    </row>
    <row r="50" spans="1:11" ht="14">
      <c r="A50" s="56"/>
      <c r="B50" s="56"/>
      <c r="C50" s="56"/>
      <c r="D50" s="68"/>
      <c r="E50" s="56"/>
      <c r="F50" s="56"/>
      <c r="G50" s="56"/>
      <c r="H50" s="56"/>
      <c r="I50" s="56"/>
      <c r="J50" s="56"/>
      <c r="K50" s="58"/>
    </row>
    <row r="51" spans="1:11" ht="14">
      <c r="A51" s="56"/>
      <c r="B51" s="56"/>
      <c r="C51" s="56"/>
      <c r="D51" s="68"/>
      <c r="E51" s="56"/>
      <c r="F51" s="56"/>
      <c r="G51" s="56"/>
      <c r="H51" s="56"/>
      <c r="I51" s="56"/>
      <c r="J51" s="56"/>
      <c r="K51" s="58"/>
    </row>
    <row r="52" spans="1:11" ht="14">
      <c r="A52" s="56"/>
      <c r="B52" s="56"/>
      <c r="C52" s="58"/>
      <c r="D52" s="68"/>
      <c r="E52" s="56"/>
      <c r="F52" s="56"/>
      <c r="G52" s="56"/>
      <c r="H52" s="56"/>
      <c r="I52" s="56"/>
      <c r="J52" s="56"/>
      <c r="K52" s="58"/>
    </row>
    <row r="53" spans="1:11" ht="14">
      <c r="A53" s="71"/>
      <c r="B53" s="71"/>
      <c r="C53" s="71"/>
      <c r="D53" s="71"/>
      <c r="E53" s="71"/>
      <c r="F53" s="71"/>
      <c r="G53" s="71"/>
      <c r="H53" s="71"/>
      <c r="I53" s="71"/>
      <c r="J53" s="71"/>
    </row>
    <row r="54" spans="1:11" ht="14">
      <c r="A54" s="71"/>
      <c r="B54" s="71"/>
      <c r="C54" s="71"/>
      <c r="D54" s="71"/>
      <c r="E54" s="71"/>
      <c r="F54" s="71"/>
      <c r="G54" s="71"/>
      <c r="H54" s="71"/>
      <c r="I54" s="71"/>
      <c r="J54" s="71"/>
    </row>
    <row r="55" spans="1:11">
      <c r="D55" t="s">
        <v>183</v>
      </c>
    </row>
  </sheetData>
  <sheetProtection sheet="1" objects="1" scenarios="1" selectLockedCells="1"/>
  <mergeCells count="13">
    <mergeCell ref="G34:I34"/>
    <mergeCell ref="G35:I35"/>
    <mergeCell ref="G37:I37"/>
    <mergeCell ref="G38:I38"/>
    <mergeCell ref="I20:J20"/>
    <mergeCell ref="C23:D23"/>
    <mergeCell ref="B29:K29"/>
    <mergeCell ref="A5:J5"/>
    <mergeCell ref="I15:J15"/>
    <mergeCell ref="I16:J16"/>
    <mergeCell ref="I18:J18"/>
    <mergeCell ref="I19:J19"/>
    <mergeCell ref="I17:J17"/>
  </mergeCells>
  <phoneticPr fontId="2"/>
  <printOptions horizontalCentered="1" verticalCentered="1"/>
  <pageMargins left="0.62992125984251968" right="0.43307086614173229" top="0.98425196850393704" bottom="0.98425196850393704" header="0.51181102362204722" footer="0.51181102362204722"/>
  <pageSetup paperSize="9" scale="74" orientation="portrait" blackAndWhite="1" r:id="rId1"/>
  <headerFooter alignWithMargins="0"/>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tabColor theme="9" tint="0.59999389629810485"/>
  </sheetPr>
  <dimension ref="A1:E38"/>
  <sheetViews>
    <sheetView view="pageBreakPreview" zoomScale="85" zoomScaleNormal="100" zoomScaleSheetLayoutView="85" workbookViewId="0"/>
  </sheetViews>
  <sheetFormatPr defaultColWidth="9" defaultRowHeight="13"/>
  <cols>
    <col min="1" max="1" width="4.26953125" style="58" customWidth="1"/>
    <col min="2" max="2" width="25.36328125" style="58" customWidth="1"/>
    <col min="3" max="3" width="28.36328125" style="58" customWidth="1"/>
    <col min="4" max="4" width="4" style="58" customWidth="1"/>
    <col min="5" max="5" width="21.36328125" style="58" customWidth="1"/>
    <col min="6" max="6" width="5" style="58" customWidth="1"/>
    <col min="7" max="16384" width="9" style="58"/>
  </cols>
  <sheetData>
    <row r="1" spans="1:5" ht="17.25" customHeight="1">
      <c r="A1" s="72" t="s">
        <v>190</v>
      </c>
      <c r="E1" s="73" t="s">
        <v>191</v>
      </c>
    </row>
    <row r="3" spans="1:5" ht="21">
      <c r="A3" s="608" t="s">
        <v>192</v>
      </c>
      <c r="B3" s="608"/>
      <c r="C3" s="608"/>
      <c r="D3" s="608"/>
      <c r="E3" s="608"/>
    </row>
    <row r="5" spans="1:5" s="56" customFormat="1" ht="14">
      <c r="A5" s="56" t="s">
        <v>193</v>
      </c>
    </row>
    <row r="6" spans="1:5" s="56" customFormat="1" ht="14.5" thickBot="1"/>
    <row r="7" spans="1:5" s="56" customFormat="1" ht="40" customHeight="1" thickBot="1">
      <c r="B7" s="74" t="s">
        <v>194</v>
      </c>
      <c r="C7" s="609" t="s">
        <v>195</v>
      </c>
      <c r="D7" s="610"/>
      <c r="E7" s="75" t="s">
        <v>196</v>
      </c>
    </row>
    <row r="8" spans="1:5" s="56" customFormat="1" ht="20.149999999999999" customHeight="1">
      <c r="B8" s="611" t="s">
        <v>197</v>
      </c>
      <c r="C8" s="496">
        <f>収支予算書!C8:C9</f>
        <v>249000</v>
      </c>
      <c r="D8" s="615" t="s">
        <v>198</v>
      </c>
      <c r="E8" s="628"/>
    </row>
    <row r="9" spans="1:5" s="56" customFormat="1" ht="20.149999999999999" customHeight="1">
      <c r="B9" s="612"/>
      <c r="C9" s="497">
        <f>様式3!K10</f>
        <v>123000</v>
      </c>
      <c r="D9" s="616"/>
      <c r="E9" s="623"/>
    </row>
    <row r="10" spans="1:5" s="56" customFormat="1" ht="20.149999999999999" customHeight="1">
      <c r="B10" s="612" t="s">
        <v>199</v>
      </c>
      <c r="C10" s="496">
        <f>収支予算書!C10:C11</f>
        <v>0</v>
      </c>
      <c r="D10" s="620" t="s">
        <v>198</v>
      </c>
      <c r="E10" s="621"/>
    </row>
    <row r="11" spans="1:5" s="56" customFormat="1" ht="20.149999999999999" customHeight="1">
      <c r="B11" s="612"/>
      <c r="C11" s="497">
        <f>様式3!C10</f>
        <v>0</v>
      </c>
      <c r="D11" s="616"/>
      <c r="E11" s="622"/>
    </row>
    <row r="12" spans="1:5" s="56" customFormat="1" ht="20.149999999999999" customHeight="1">
      <c r="B12" s="612" t="s">
        <v>200</v>
      </c>
      <c r="C12" s="496">
        <f>収支予算書!C12:C13</f>
        <v>4751000</v>
      </c>
      <c r="D12" s="620" t="s">
        <v>198</v>
      </c>
      <c r="E12" s="623"/>
    </row>
    <row r="13" spans="1:5" s="56" customFormat="1" ht="20.149999999999999" customHeight="1">
      <c r="B13" s="612"/>
      <c r="C13" s="497">
        <f>C17-C9-C11</f>
        <v>7377000</v>
      </c>
      <c r="D13" s="616"/>
      <c r="E13" s="623"/>
    </row>
    <row r="14" spans="1:5" s="56" customFormat="1" ht="20.149999999999999" customHeight="1">
      <c r="B14" s="612"/>
      <c r="C14" s="498"/>
      <c r="D14" s="620" t="s">
        <v>198</v>
      </c>
      <c r="E14" s="623"/>
    </row>
    <row r="15" spans="1:5" s="56" customFormat="1" ht="20.149999999999999" customHeight="1" thickBot="1">
      <c r="B15" s="629"/>
      <c r="C15" s="499"/>
      <c r="D15" s="615"/>
      <c r="E15" s="630"/>
    </row>
    <row r="16" spans="1:5" s="56" customFormat="1" ht="20.149999999999999" customHeight="1">
      <c r="B16" s="631" t="s">
        <v>201</v>
      </c>
      <c r="C16" s="500">
        <f>収支予算書!C16:C17</f>
        <v>5000000</v>
      </c>
      <c r="D16" s="635" t="s">
        <v>198</v>
      </c>
      <c r="E16" s="637"/>
    </row>
    <row r="17" spans="1:5" s="56" customFormat="1" ht="20.149999999999999" customHeight="1" thickBot="1">
      <c r="B17" s="632"/>
      <c r="C17" s="501">
        <f>様式3!B10</f>
        <v>7500000</v>
      </c>
      <c r="D17" s="636"/>
      <c r="E17" s="638"/>
    </row>
    <row r="18" spans="1:5" s="56" customFormat="1" ht="14"/>
    <row r="19" spans="1:5" s="56" customFormat="1" ht="14"/>
    <row r="20" spans="1:5" s="56" customFormat="1" ht="14">
      <c r="A20" s="56" t="s">
        <v>202</v>
      </c>
    </row>
    <row r="21" spans="1:5" s="56" customFormat="1" ht="14.5" thickBot="1"/>
    <row r="22" spans="1:5" s="56" customFormat="1" ht="40" customHeight="1" thickBot="1">
      <c r="B22" s="74" t="s">
        <v>194</v>
      </c>
      <c r="C22" s="609" t="s">
        <v>195</v>
      </c>
      <c r="D22" s="610"/>
      <c r="E22" s="75" t="s">
        <v>196</v>
      </c>
    </row>
    <row r="23" spans="1:5" s="56" customFormat="1" ht="20.149999999999999" customHeight="1">
      <c r="B23" s="611" t="s">
        <v>203</v>
      </c>
      <c r="C23" s="502">
        <f>収支予算書!C23:C24</f>
        <v>5000000</v>
      </c>
      <c r="D23" s="615" t="s">
        <v>198</v>
      </c>
      <c r="E23" s="628"/>
    </row>
    <row r="24" spans="1:5" s="56" customFormat="1" ht="20.149999999999999" customHeight="1">
      <c r="B24" s="612"/>
      <c r="C24" s="497">
        <f>様式3!E10</f>
        <v>7500000</v>
      </c>
      <c r="D24" s="616"/>
      <c r="E24" s="623"/>
    </row>
    <row r="25" spans="1:5" s="56" customFormat="1" ht="20.149999999999999" customHeight="1">
      <c r="B25" s="612" t="s">
        <v>204</v>
      </c>
      <c r="C25" s="496">
        <f>収支予算書!C25:C26</f>
        <v>0</v>
      </c>
      <c r="D25" s="620" t="s">
        <v>198</v>
      </c>
      <c r="E25" s="623"/>
    </row>
    <row r="26" spans="1:5" s="56" customFormat="1" ht="20.149999999999999" customHeight="1">
      <c r="B26" s="612"/>
      <c r="C26" s="497">
        <f>C32-C24</f>
        <v>0</v>
      </c>
      <c r="D26" s="616"/>
      <c r="E26" s="623"/>
    </row>
    <row r="27" spans="1:5" s="56" customFormat="1" ht="20.149999999999999" customHeight="1">
      <c r="B27" s="612"/>
      <c r="C27" s="496"/>
      <c r="D27" s="620" t="s">
        <v>198</v>
      </c>
      <c r="E27" s="623"/>
    </row>
    <row r="28" spans="1:5" s="56" customFormat="1" ht="20.149999999999999" customHeight="1">
      <c r="B28" s="612"/>
      <c r="C28" s="497"/>
      <c r="D28" s="616"/>
      <c r="E28" s="623"/>
    </row>
    <row r="29" spans="1:5" s="56" customFormat="1" ht="20.149999999999999" customHeight="1">
      <c r="B29" s="612"/>
      <c r="C29" s="496"/>
      <c r="D29" s="620" t="s">
        <v>198</v>
      </c>
      <c r="E29" s="623"/>
    </row>
    <row r="30" spans="1:5" s="56" customFormat="1" ht="20.149999999999999" customHeight="1" thickBot="1">
      <c r="B30" s="629"/>
      <c r="C30" s="499"/>
      <c r="D30" s="615"/>
      <c r="E30" s="630"/>
    </row>
    <row r="31" spans="1:5" s="56" customFormat="1" ht="20.149999999999999" customHeight="1">
      <c r="B31" s="631" t="s">
        <v>201</v>
      </c>
      <c r="C31" s="500">
        <f>収支予算書!C31:C32</f>
        <v>5000000</v>
      </c>
      <c r="D31" s="635" t="s">
        <v>198</v>
      </c>
      <c r="E31" s="637"/>
    </row>
    <row r="32" spans="1:5" s="56" customFormat="1" ht="20.149999999999999" customHeight="1" thickBot="1">
      <c r="B32" s="632"/>
      <c r="C32" s="501">
        <f>様式3!B10</f>
        <v>7500000</v>
      </c>
      <c r="D32" s="636"/>
      <c r="E32" s="638"/>
    </row>
    <row r="33" spans="1:2" s="56" customFormat="1" ht="14"/>
    <row r="34" spans="1:2" s="56" customFormat="1" ht="14">
      <c r="A34" s="56" t="s">
        <v>205</v>
      </c>
    </row>
    <row r="36" spans="1:2" ht="22.5" customHeight="1">
      <c r="B36" s="76" t="str">
        <f>IF(C16=C31,"","収支の計が一致していません")</f>
        <v/>
      </c>
    </row>
    <row r="37" spans="1:2" ht="7.5" customHeight="1"/>
    <row r="38" spans="1:2" ht="16.5">
      <c r="B38" s="76"/>
    </row>
  </sheetData>
  <sheetProtection sheet="1" objects="1" scenarios="1" selectLockedCells="1"/>
  <mergeCells count="33">
    <mergeCell ref="B31:B32"/>
    <mergeCell ref="D31:D32"/>
    <mergeCell ref="E31:E32"/>
    <mergeCell ref="B27:B28"/>
    <mergeCell ref="D27:D28"/>
    <mergeCell ref="E27:E28"/>
    <mergeCell ref="B29:B30"/>
    <mergeCell ref="D29:D30"/>
    <mergeCell ref="E29:E30"/>
    <mergeCell ref="C22:D22"/>
    <mergeCell ref="B23:B24"/>
    <mergeCell ref="D23:D24"/>
    <mergeCell ref="E23:E24"/>
    <mergeCell ref="B25:B26"/>
    <mergeCell ref="D25:D26"/>
    <mergeCell ref="E25:E26"/>
    <mergeCell ref="B14:B15"/>
    <mergeCell ref="D14:D15"/>
    <mergeCell ref="E14:E15"/>
    <mergeCell ref="B16:B17"/>
    <mergeCell ref="D16:D17"/>
    <mergeCell ref="E16:E17"/>
    <mergeCell ref="B10:B11"/>
    <mergeCell ref="D10:D11"/>
    <mergeCell ref="E10:E11"/>
    <mergeCell ref="B12:B13"/>
    <mergeCell ref="D12:D13"/>
    <mergeCell ref="E12:E13"/>
    <mergeCell ref="A3:E3"/>
    <mergeCell ref="C7:D7"/>
    <mergeCell ref="B8:B9"/>
    <mergeCell ref="D8:D9"/>
    <mergeCell ref="E8:E9"/>
  </mergeCells>
  <phoneticPr fontId="2"/>
  <printOptions horizontalCentered="1" verticalCentered="1"/>
  <pageMargins left="0.62992125984251968" right="0.43307086614173229" top="0.98425196850393704" bottom="0.98425196850393704" header="0.51181102362204722" footer="0.51181102362204722"/>
  <pageSetup paperSize="9" orientation="portrait" blackAndWhite="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9" tint="0.59999389629810485"/>
  </sheetPr>
  <dimension ref="A1:K16"/>
  <sheetViews>
    <sheetView view="pageBreakPreview" zoomScale="115" zoomScaleNormal="100" zoomScaleSheetLayoutView="115" workbookViewId="0"/>
  </sheetViews>
  <sheetFormatPr defaultRowHeight="13"/>
  <cols>
    <col min="1" max="11" width="12.08984375" customWidth="1"/>
  </cols>
  <sheetData>
    <row r="1" spans="1:11">
      <c r="A1" t="s">
        <v>65</v>
      </c>
    </row>
    <row r="3" spans="1:11" ht="16.5">
      <c r="A3" s="905" t="s">
        <v>66</v>
      </c>
      <c r="B3" s="905"/>
      <c r="C3" s="905"/>
      <c r="D3" s="905"/>
      <c r="E3" s="905"/>
      <c r="F3" s="905"/>
      <c r="G3" s="905"/>
      <c r="H3" s="905"/>
      <c r="I3" s="905"/>
      <c r="J3" s="905"/>
      <c r="K3" s="905"/>
    </row>
    <row r="4" spans="1:11">
      <c r="A4" s="45"/>
    </row>
    <row r="5" spans="1:11" ht="13.5" thickBot="1">
      <c r="A5" s="640" t="str">
        <f>"（補助事業者名"&amp;基本情報!C12&amp;"）"</f>
        <v>（補助事業者名○○法人 ○○会）</v>
      </c>
      <c r="B5" s="640"/>
      <c r="C5" s="640"/>
      <c r="D5" s="640"/>
      <c r="E5" s="640"/>
      <c r="F5" s="640"/>
      <c r="G5" s="640"/>
      <c r="H5" s="640"/>
      <c r="I5" s="640"/>
      <c r="J5" s="640"/>
      <c r="K5" s="640"/>
    </row>
    <row r="6" spans="1:11" ht="26.25" customHeight="1" thickTop="1">
      <c r="A6" s="46"/>
      <c r="B6" s="47" t="s">
        <v>67</v>
      </c>
      <c r="C6" s="47" t="s">
        <v>68</v>
      </c>
      <c r="D6" s="47" t="s">
        <v>69</v>
      </c>
      <c r="E6" s="47" t="s">
        <v>70</v>
      </c>
      <c r="F6" s="47" t="s">
        <v>71</v>
      </c>
      <c r="G6" s="47" t="s">
        <v>72</v>
      </c>
      <c r="H6" s="47" t="s">
        <v>73</v>
      </c>
      <c r="I6" s="47" t="s">
        <v>74</v>
      </c>
      <c r="J6" s="47" t="s">
        <v>75</v>
      </c>
      <c r="K6" s="48" t="s">
        <v>76</v>
      </c>
    </row>
    <row r="7" spans="1:11" ht="26.25" customHeight="1">
      <c r="A7" s="39" t="s">
        <v>77</v>
      </c>
      <c r="B7" s="40" t="s">
        <v>58</v>
      </c>
      <c r="C7" s="40" t="s">
        <v>96</v>
      </c>
      <c r="D7" s="40" t="s">
        <v>59</v>
      </c>
      <c r="E7" s="40" t="s">
        <v>60</v>
      </c>
      <c r="F7" s="40" t="s">
        <v>78</v>
      </c>
      <c r="G7" s="40" t="s">
        <v>79</v>
      </c>
      <c r="H7" s="40" t="s">
        <v>80</v>
      </c>
      <c r="I7" s="40" t="s">
        <v>81</v>
      </c>
      <c r="J7" s="40" t="s">
        <v>61</v>
      </c>
      <c r="K7" s="41" t="s">
        <v>82</v>
      </c>
    </row>
    <row r="8" spans="1:11" ht="26.25" customHeight="1" thickBot="1">
      <c r="A8" s="49"/>
      <c r="B8" s="50"/>
      <c r="C8" s="42" t="s">
        <v>83</v>
      </c>
      <c r="D8" s="42" t="s">
        <v>84</v>
      </c>
      <c r="E8" s="42" t="s">
        <v>85</v>
      </c>
      <c r="F8" s="50"/>
      <c r="G8" s="50"/>
      <c r="H8" s="42" t="s">
        <v>86</v>
      </c>
      <c r="I8" s="42" t="s">
        <v>87</v>
      </c>
      <c r="J8" s="42" t="s">
        <v>88</v>
      </c>
      <c r="K8" s="51"/>
    </row>
    <row r="9" spans="1:11" ht="26.25" customHeight="1">
      <c r="A9" s="52"/>
      <c r="B9" s="43" t="s">
        <v>89</v>
      </c>
      <c r="C9" s="44" t="s">
        <v>90</v>
      </c>
      <c r="D9" s="44" t="s">
        <v>89</v>
      </c>
      <c r="E9" s="44" t="s">
        <v>90</v>
      </c>
      <c r="F9" s="43" t="s">
        <v>89</v>
      </c>
      <c r="G9" s="43" t="s">
        <v>89</v>
      </c>
      <c r="H9" s="44" t="s">
        <v>89</v>
      </c>
      <c r="I9" s="44" t="s">
        <v>89</v>
      </c>
      <c r="J9" s="44" t="s">
        <v>90</v>
      </c>
      <c r="K9" s="53" t="s">
        <v>62</v>
      </c>
    </row>
    <row r="10" spans="1:11" ht="90.75" customHeight="1" thickBot="1">
      <c r="A10" s="174" t="str">
        <f>基本情報!C4</f>
        <v>看護師勤務環境改善施設整備事業</v>
      </c>
      <c r="B10" s="111">
        <f>'様式4-3'!I43</f>
        <v>7500000</v>
      </c>
      <c r="C10" s="112">
        <v>0</v>
      </c>
      <c r="D10" s="111">
        <f>SUM(B10-C10)</f>
        <v>7500000</v>
      </c>
      <c r="E10" s="111">
        <f>'様式4-3'!I23</f>
        <v>7500000</v>
      </c>
      <c r="F10" s="139">
        <f>基準額!E26</f>
        <v>375000</v>
      </c>
      <c r="G10" s="111">
        <f>MIN(E10:F10)</f>
        <v>375000</v>
      </c>
      <c r="H10" s="111">
        <f>ROUNDDOWN(MIN(D10,G10)*基準額!B49,-3)</f>
        <v>123000</v>
      </c>
      <c r="I10" s="139">
        <f>様式1!H10</f>
        <v>249000</v>
      </c>
      <c r="J10" s="112">
        <v>0</v>
      </c>
      <c r="K10" s="140">
        <f>MIN(H10-J10,I10-J10)</f>
        <v>123000</v>
      </c>
    </row>
    <row r="11" spans="1:11" ht="13.5" thickTop="1">
      <c r="A11" s="45"/>
    </row>
    <row r="12" spans="1:11">
      <c r="A12" s="639" t="s">
        <v>63</v>
      </c>
      <c r="B12" s="639"/>
      <c r="C12" s="639"/>
      <c r="D12" s="639"/>
      <c r="E12" s="639"/>
      <c r="F12" s="639"/>
      <c r="G12" s="639"/>
      <c r="H12" s="639"/>
      <c r="I12" s="639"/>
      <c r="J12" s="639"/>
      <c r="K12" s="639"/>
    </row>
    <row r="13" spans="1:11">
      <c r="A13" s="639" t="s">
        <v>64</v>
      </c>
      <c r="B13" s="639"/>
      <c r="C13" s="639"/>
      <c r="D13" s="639"/>
      <c r="E13" s="639"/>
      <c r="F13" s="639"/>
      <c r="G13" s="639"/>
      <c r="H13" s="639"/>
      <c r="I13" s="639"/>
      <c r="J13" s="639"/>
      <c r="K13" s="639"/>
    </row>
    <row r="14" spans="1:11">
      <c r="A14" s="639" t="str">
        <f>"　　　　３　「県補助所要額」欄には、(C)と(F)を比較して少ない方の額に"&amp;基準額!$B$49&amp;"を乗じて得た額を記入すること。ただし、算出された額に"</f>
        <v>　　　　３　「県補助所要額」欄には、(C)と(F)を比較して少ない方の額に0.33を乗じて得た額を記入すること。ただし、算出された額に</v>
      </c>
      <c r="B14" s="639"/>
      <c r="C14" s="639"/>
      <c r="D14" s="639"/>
      <c r="E14" s="639"/>
      <c r="F14" s="639"/>
      <c r="G14" s="639"/>
      <c r="H14" s="639"/>
      <c r="I14" s="639"/>
      <c r="J14" s="639"/>
      <c r="K14" s="639"/>
    </row>
    <row r="15" spans="1:11">
      <c r="A15" s="639" t="s">
        <v>91</v>
      </c>
      <c r="B15" s="639"/>
      <c r="C15" s="639"/>
      <c r="D15" s="639"/>
      <c r="E15" s="639"/>
      <c r="F15" s="639"/>
      <c r="G15" s="639"/>
      <c r="H15" s="639"/>
      <c r="I15" s="639"/>
      <c r="J15" s="639"/>
      <c r="K15" s="639"/>
    </row>
    <row r="16" spans="1:11">
      <c r="A16" s="54" t="s">
        <v>95</v>
      </c>
    </row>
  </sheetData>
  <sheetProtection sheet="1" objects="1" scenarios="1" selectLockedCells="1"/>
  <mergeCells count="6">
    <mergeCell ref="A15:K15"/>
    <mergeCell ref="A3:K3"/>
    <mergeCell ref="A5:K5"/>
    <mergeCell ref="A12:K12"/>
    <mergeCell ref="A13:K13"/>
    <mergeCell ref="A14:K14"/>
  </mergeCells>
  <phoneticPr fontId="2"/>
  <printOptions horizontalCentered="1" verticalCentered="1"/>
  <pageMargins left="0.62992125984251968" right="0.43307086614173229" top="0.98425196850393704" bottom="0.98425196850393704" header="0.51181102362204722" footer="0.51181102362204722"/>
  <pageSetup paperSize="9" orientation="landscape" blackAndWhite="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theme="9" tint="0.59999389629810485"/>
  </sheetPr>
  <dimension ref="A1:J175"/>
  <sheetViews>
    <sheetView view="pageBreakPreview" zoomScale="85" zoomScaleNormal="100" zoomScaleSheetLayoutView="85" workbookViewId="0">
      <selection activeCell="B18" sqref="B18:C18"/>
    </sheetView>
  </sheetViews>
  <sheetFormatPr defaultRowHeight="13"/>
  <cols>
    <col min="1" max="1" width="13" customWidth="1"/>
    <col min="2" max="2" width="18.36328125" customWidth="1"/>
    <col min="3" max="10" width="12.6328125" customWidth="1"/>
  </cols>
  <sheetData>
    <row r="1" spans="1:10">
      <c r="A1" t="s">
        <v>139</v>
      </c>
    </row>
    <row r="3" spans="1:10" ht="16.5" customHeight="1">
      <c r="I3" s="658"/>
      <c r="J3" s="658"/>
    </row>
    <row r="5" spans="1:10" ht="19">
      <c r="A5" s="659" t="s">
        <v>136</v>
      </c>
      <c r="B5" s="659"/>
      <c r="C5" s="659"/>
      <c r="D5" s="659"/>
      <c r="E5" s="659"/>
      <c r="F5" s="659"/>
      <c r="G5" s="659"/>
      <c r="H5" s="659"/>
      <c r="I5" s="659"/>
      <c r="J5" s="659"/>
    </row>
    <row r="6" spans="1:10" ht="12.75" customHeight="1">
      <c r="A6" s="2"/>
      <c r="B6" s="2"/>
      <c r="C6" s="2"/>
      <c r="D6" s="2"/>
      <c r="E6" s="2"/>
      <c r="F6" s="2"/>
      <c r="G6" s="2"/>
      <c r="H6" s="2"/>
      <c r="I6" s="2"/>
      <c r="J6" s="2"/>
    </row>
    <row r="7" spans="1:10" ht="13.5" thickBot="1"/>
    <row r="8" spans="1:10" ht="18.75" customHeight="1" thickBot="1">
      <c r="A8" s="4" t="s">
        <v>0</v>
      </c>
      <c r="B8" s="660" t="str">
        <f>基本情報!C4</f>
        <v>看護師勤務環境改善施設整備事業</v>
      </c>
      <c r="C8" s="661"/>
      <c r="H8" s="4" t="s">
        <v>137</v>
      </c>
      <c r="I8" s="662">
        <f>基本情報!C7</f>
        <v>8</v>
      </c>
      <c r="J8" s="663"/>
    </row>
    <row r="9" spans="1:10" ht="18" customHeight="1" thickBot="1"/>
    <row r="10" spans="1:10" ht="18" customHeight="1" thickBot="1">
      <c r="A10" s="664" t="s">
        <v>1</v>
      </c>
      <c r="B10" s="665"/>
      <c r="C10" s="5" t="s">
        <v>5</v>
      </c>
      <c r="D10" s="5" t="s">
        <v>6</v>
      </c>
      <c r="E10" s="666" t="s">
        <v>7</v>
      </c>
      <c r="F10" s="667"/>
      <c r="G10" s="666" t="s">
        <v>8</v>
      </c>
      <c r="H10" s="668"/>
      <c r="I10" s="668"/>
      <c r="J10" s="669"/>
    </row>
    <row r="11" spans="1:10" ht="37.5" customHeight="1" thickBot="1">
      <c r="A11" s="922" t="str">
        <f>基本情報!C15</f>
        <v>○○病院</v>
      </c>
      <c r="B11" s="923"/>
      <c r="C11" s="184" t="str">
        <f>基本情報!C11</f>
        <v>医療法人</v>
      </c>
      <c r="D11" s="184" t="str">
        <f>基本情報!C12</f>
        <v>○○法人 ○○会</v>
      </c>
      <c r="E11" s="924" t="str">
        <f>基本情報!C13</f>
        <v>理事長　○○○○</v>
      </c>
      <c r="F11" s="923"/>
      <c r="G11" s="924" t="str">
        <f>基本情報!C14</f>
        <v>兵庫県神戸市○○</v>
      </c>
      <c r="H11" s="925"/>
      <c r="I11" s="925"/>
      <c r="J11" s="926"/>
    </row>
    <row r="12" spans="1:10" ht="18" customHeight="1">
      <c r="C12" s="236" t="s">
        <v>100</v>
      </c>
    </row>
    <row r="13" spans="1:10" ht="30.75" customHeight="1" thickBot="1">
      <c r="A13" t="s">
        <v>138</v>
      </c>
    </row>
    <row r="14" spans="1:10" ht="19.5" customHeight="1" thickBot="1">
      <c r="A14" s="18" t="s">
        <v>2</v>
      </c>
      <c r="B14" s="927" t="str">
        <f>基本情報!C27</f>
        <v>新築</v>
      </c>
      <c r="C14" s="928"/>
      <c r="D14" s="928"/>
      <c r="E14" s="928"/>
      <c r="F14" s="928"/>
      <c r="G14" s="928"/>
      <c r="H14" s="928"/>
      <c r="I14" s="928"/>
      <c r="J14" s="929"/>
    </row>
    <row r="15" spans="1:10" ht="15" customHeight="1">
      <c r="A15" s="642" t="s">
        <v>9</v>
      </c>
      <c r="B15" s="693" t="s">
        <v>419</v>
      </c>
      <c r="C15" s="930"/>
      <c r="D15" s="930"/>
      <c r="E15" s="931"/>
      <c r="F15" s="224" t="s">
        <v>424</v>
      </c>
      <c r="G15" s="503" t="s">
        <v>481</v>
      </c>
      <c r="H15" s="219" t="s">
        <v>421</v>
      </c>
      <c r="I15" s="219" t="s">
        <v>425</v>
      </c>
      <c r="J15" s="504" t="s">
        <v>482</v>
      </c>
    </row>
    <row r="16" spans="1:10" ht="15" customHeight="1" thickBot="1">
      <c r="A16" s="692"/>
      <c r="B16" s="932" t="s">
        <v>420</v>
      </c>
      <c r="C16" s="748"/>
      <c r="D16" s="748"/>
      <c r="E16" s="933"/>
      <c r="F16" s="220" t="s">
        <v>422</v>
      </c>
      <c r="G16" s="221">
        <f>基本情報!C19</f>
        <v>46143</v>
      </c>
      <c r="H16" s="222" t="s">
        <v>421</v>
      </c>
      <c r="I16" s="222" t="s">
        <v>423</v>
      </c>
      <c r="J16" s="223">
        <f>基本情報!C20</f>
        <v>46446</v>
      </c>
    </row>
    <row r="17" spans="1:10" ht="20.25" customHeight="1" thickBot="1">
      <c r="A17" s="21" t="s">
        <v>3</v>
      </c>
      <c r="B17" s="121" t="s">
        <v>306</v>
      </c>
      <c r="C17" s="505">
        <v>1000</v>
      </c>
      <c r="D17" s="101" t="s">
        <v>308</v>
      </c>
      <c r="E17" s="137" t="s">
        <v>307</v>
      </c>
      <c r="F17" s="505">
        <v>0</v>
      </c>
      <c r="G17" s="136" t="s">
        <v>308</v>
      </c>
      <c r="H17" s="119" t="s">
        <v>309</v>
      </c>
      <c r="I17" s="307">
        <f>SUM(C17,F17)</f>
        <v>1000</v>
      </c>
      <c r="J17" s="102" t="s">
        <v>92</v>
      </c>
    </row>
    <row r="18" spans="1:10" ht="18.75" customHeight="1" thickBot="1">
      <c r="A18" s="33" t="s">
        <v>115</v>
      </c>
      <c r="B18" s="921" t="s">
        <v>434</v>
      </c>
      <c r="C18" s="907"/>
      <c r="D18" s="906" t="s">
        <v>437</v>
      </c>
      <c r="E18" s="907"/>
      <c r="F18" s="907"/>
      <c r="G18" s="907"/>
      <c r="H18" s="589" t="s">
        <v>436</v>
      </c>
      <c r="I18" s="101"/>
      <c r="J18" s="102"/>
    </row>
    <row r="19" spans="1:10" ht="15.75" customHeight="1">
      <c r="A19" s="670" t="s">
        <v>101</v>
      </c>
      <c r="B19" s="934" t="s">
        <v>102</v>
      </c>
      <c r="C19" s="646" t="s">
        <v>103</v>
      </c>
      <c r="D19" s="646"/>
      <c r="E19" s="646"/>
      <c r="F19" s="684" t="s">
        <v>430</v>
      </c>
      <c r="G19" s="645"/>
      <c r="H19" s="936" t="s">
        <v>105</v>
      </c>
      <c r="I19" s="936"/>
      <c r="J19" s="937"/>
    </row>
    <row r="20" spans="1:10" ht="16.5" customHeight="1">
      <c r="A20" s="671"/>
      <c r="B20" s="935"/>
      <c r="C20" s="125" t="s">
        <v>433</v>
      </c>
      <c r="D20" s="125" t="s">
        <v>107</v>
      </c>
      <c r="E20" s="125" t="s">
        <v>432</v>
      </c>
      <c r="F20" s="192" t="s">
        <v>431</v>
      </c>
      <c r="G20" s="125" t="s">
        <v>106</v>
      </c>
      <c r="H20" s="125" t="s">
        <v>107</v>
      </c>
      <c r="I20" s="675" t="s">
        <v>106</v>
      </c>
      <c r="J20" s="676"/>
    </row>
    <row r="21" spans="1:10" ht="15" customHeight="1">
      <c r="A21" s="671"/>
      <c r="B21" s="938" t="str">
        <f>基本情報!C4</f>
        <v>看護師勤務環境改善施設整備事業</v>
      </c>
      <c r="C21" s="132" t="s">
        <v>297</v>
      </c>
      <c r="D21" s="132" t="s">
        <v>297</v>
      </c>
      <c r="E21" s="130" t="s">
        <v>10</v>
      </c>
      <c r="F21" s="237" t="s">
        <v>297</v>
      </c>
      <c r="G21" s="130" t="s">
        <v>10</v>
      </c>
      <c r="H21" s="122" t="s">
        <v>297</v>
      </c>
      <c r="I21" s="127"/>
      <c r="J21" s="131" t="s">
        <v>10</v>
      </c>
    </row>
    <row r="22" spans="1:10" ht="47.25" customHeight="1">
      <c r="A22" s="671"/>
      <c r="B22" s="939"/>
      <c r="C22" s="506" t="s">
        <v>448</v>
      </c>
      <c r="D22" s="507" t="s">
        <v>449</v>
      </c>
      <c r="E22" s="590">
        <v>10000</v>
      </c>
      <c r="F22" s="507" t="s">
        <v>449</v>
      </c>
      <c r="G22" s="590">
        <v>10000</v>
      </c>
      <c r="H22" s="508" t="s">
        <v>450</v>
      </c>
      <c r="I22" s="940">
        <v>10000</v>
      </c>
      <c r="J22" s="941"/>
    </row>
    <row r="23" spans="1:10" ht="19.5" customHeight="1" thickBot="1">
      <c r="A23" s="672"/>
      <c r="B23" s="126" t="s">
        <v>4</v>
      </c>
      <c r="C23" s="29"/>
      <c r="D23" s="29"/>
      <c r="E23" s="681"/>
      <c r="F23" s="681"/>
      <c r="G23" s="29"/>
      <c r="H23" s="29"/>
      <c r="I23" s="681"/>
      <c r="J23" s="682"/>
    </row>
    <row r="24" spans="1:10" ht="18" customHeight="1">
      <c r="A24" s="642" t="s">
        <v>108</v>
      </c>
      <c r="B24" s="645" t="s">
        <v>109</v>
      </c>
      <c r="C24" s="646"/>
      <c r="D24" s="646"/>
      <c r="E24" s="646"/>
      <c r="F24" s="646" t="s">
        <v>104</v>
      </c>
      <c r="G24" s="646"/>
      <c r="H24" s="646"/>
      <c r="I24" s="646"/>
      <c r="J24" s="683"/>
    </row>
    <row r="25" spans="1:10" ht="12" customHeight="1">
      <c r="A25" s="643"/>
      <c r="B25" s="953"/>
      <c r="C25" s="920"/>
      <c r="D25" s="509"/>
      <c r="E25" s="238"/>
      <c r="F25" s="919"/>
      <c r="G25" s="773"/>
      <c r="H25" s="920"/>
      <c r="I25" s="514"/>
      <c r="J25" s="239"/>
    </row>
    <row r="26" spans="1:10" ht="12" customHeight="1">
      <c r="A26" s="643"/>
      <c r="B26" s="915" t="str">
        <f>B58</f>
        <v>ナースステーション</v>
      </c>
      <c r="C26" s="916"/>
      <c r="D26" s="510">
        <f>I58</f>
        <v>240</v>
      </c>
      <c r="E26" s="240" t="s">
        <v>92</v>
      </c>
      <c r="F26" s="917" t="str">
        <f>B68</f>
        <v>ナースステーション</v>
      </c>
      <c r="G26" s="918"/>
      <c r="H26" s="916"/>
      <c r="I26" s="515">
        <f>I68</f>
        <v>240</v>
      </c>
      <c r="J26" s="241" t="s">
        <v>10</v>
      </c>
    </row>
    <row r="27" spans="1:10" ht="12" customHeight="1">
      <c r="A27" s="643"/>
      <c r="B27" s="915" t="str">
        <f t="shared" ref="B27:B29" si="0">B59</f>
        <v>処置室</v>
      </c>
      <c r="C27" s="916"/>
      <c r="D27" s="510">
        <f t="shared" ref="D27:D30" si="1">I59</f>
        <v>60</v>
      </c>
      <c r="E27" s="240" t="s">
        <v>92</v>
      </c>
      <c r="F27" s="917" t="str">
        <f t="shared" ref="F27:F30" si="2">B69</f>
        <v>処置室</v>
      </c>
      <c r="G27" s="918"/>
      <c r="H27" s="916"/>
      <c r="I27" s="515">
        <f t="shared" ref="I27:I30" si="3">I69</f>
        <v>60</v>
      </c>
      <c r="J27" s="241" t="s">
        <v>10</v>
      </c>
    </row>
    <row r="28" spans="1:10" ht="12" customHeight="1">
      <c r="A28" s="643"/>
      <c r="B28" s="915" t="str">
        <f t="shared" si="0"/>
        <v>カンファレンス室</v>
      </c>
      <c r="C28" s="916"/>
      <c r="D28" s="510">
        <f t="shared" si="1"/>
        <v>0</v>
      </c>
      <c r="E28" s="240" t="s">
        <v>92</v>
      </c>
      <c r="F28" s="917" t="str">
        <f t="shared" si="2"/>
        <v>カンファレンス室</v>
      </c>
      <c r="G28" s="918"/>
      <c r="H28" s="916"/>
      <c r="I28" s="515">
        <f t="shared" si="3"/>
        <v>0</v>
      </c>
      <c r="J28" s="241" t="s">
        <v>10</v>
      </c>
    </row>
    <row r="29" spans="1:10" ht="12" customHeight="1">
      <c r="A29" s="643"/>
      <c r="B29" s="915" t="str">
        <f t="shared" si="0"/>
        <v>病室</v>
      </c>
      <c r="C29" s="916"/>
      <c r="D29" s="510">
        <f t="shared" si="1"/>
        <v>0</v>
      </c>
      <c r="E29" s="240" t="s">
        <v>92</v>
      </c>
      <c r="F29" s="917" t="str">
        <f t="shared" si="2"/>
        <v>病室</v>
      </c>
      <c r="G29" s="918"/>
      <c r="H29" s="916"/>
      <c r="I29" s="515">
        <f t="shared" si="3"/>
        <v>0</v>
      </c>
      <c r="J29" s="241" t="s">
        <v>10</v>
      </c>
    </row>
    <row r="30" spans="1:10" ht="12" customHeight="1">
      <c r="A30" s="643"/>
      <c r="B30" s="915" t="str">
        <f>B62</f>
        <v>その他（）</v>
      </c>
      <c r="C30" s="916"/>
      <c r="D30" s="510">
        <f t="shared" si="1"/>
        <v>90</v>
      </c>
      <c r="E30" s="240" t="s">
        <v>92</v>
      </c>
      <c r="F30" s="917" t="str">
        <f t="shared" si="2"/>
        <v>その他（）</v>
      </c>
      <c r="G30" s="918"/>
      <c r="H30" s="916"/>
      <c r="I30" s="515">
        <f t="shared" si="3"/>
        <v>90</v>
      </c>
      <c r="J30" s="241" t="s">
        <v>10</v>
      </c>
    </row>
    <row r="31" spans="1:10" ht="12" customHeight="1">
      <c r="A31" s="643"/>
      <c r="B31" s="915"/>
      <c r="C31" s="916"/>
      <c r="D31" s="510"/>
      <c r="E31" s="240"/>
      <c r="F31" s="917"/>
      <c r="G31" s="918"/>
      <c r="H31" s="916"/>
      <c r="I31" s="515"/>
      <c r="J31" s="241"/>
    </row>
    <row r="32" spans="1:10" ht="12" customHeight="1">
      <c r="A32" s="643"/>
      <c r="B32" s="915" t="s">
        <v>117</v>
      </c>
      <c r="C32" s="916"/>
      <c r="D32" s="511" t="s">
        <v>427</v>
      </c>
      <c r="E32" s="240"/>
      <c r="F32" s="917" t="s">
        <v>117</v>
      </c>
      <c r="G32" s="918"/>
      <c r="H32" s="916"/>
      <c r="I32" s="511" t="s">
        <v>428</v>
      </c>
      <c r="J32" s="241"/>
    </row>
    <row r="33" spans="1:10" ht="12" customHeight="1">
      <c r="A33" s="643"/>
      <c r="B33" s="951"/>
      <c r="C33" s="769"/>
      <c r="D33" s="512"/>
      <c r="E33" s="229"/>
      <c r="F33" s="770"/>
      <c r="G33" s="952"/>
      <c r="H33" s="769"/>
      <c r="I33" s="516"/>
      <c r="J33" s="242"/>
    </row>
    <row r="34" spans="1:10" ht="14.25" customHeight="1" thickBot="1">
      <c r="A34" s="644"/>
      <c r="B34" s="655" t="s">
        <v>4</v>
      </c>
      <c r="C34" s="656"/>
      <c r="D34" s="513"/>
      <c r="E34" s="120" t="s">
        <v>110</v>
      </c>
      <c r="F34" s="654" t="s">
        <v>4</v>
      </c>
      <c r="G34" s="655"/>
      <c r="H34" s="656"/>
      <c r="I34" s="513"/>
      <c r="J34" s="133" t="s">
        <v>110</v>
      </c>
    </row>
    <row r="35" spans="1:10" ht="22.5" customHeight="1">
      <c r="A35" s="713" t="s">
        <v>93</v>
      </c>
      <c r="B35" s="250"/>
      <c r="C35" s="251"/>
      <c r="D35" s="251"/>
      <c r="E35" s="593" t="s">
        <v>446</v>
      </c>
      <c r="F35" s="251"/>
      <c r="G35" s="251"/>
      <c r="H35" s="251"/>
      <c r="I35" s="251"/>
      <c r="J35" s="252"/>
    </row>
    <row r="36" spans="1:10" ht="22.5" customHeight="1">
      <c r="A36" s="714"/>
      <c r="B36" s="247"/>
      <c r="C36" s="286">
        <f>基準額!D26</f>
        <v>50</v>
      </c>
      <c r="D36" s="247" t="s">
        <v>443</v>
      </c>
      <c r="E36" s="254">
        <f>基準額!D27</f>
        <v>7500</v>
      </c>
      <c r="F36" s="247" t="s">
        <v>443</v>
      </c>
      <c r="G36" s="248">
        <f>基準額!B49</f>
        <v>0.33</v>
      </c>
      <c r="H36" s="247" t="s">
        <v>444</v>
      </c>
      <c r="I36" s="254">
        <f>ROUNDDOWN(基準額!E26*G36,-3)</f>
        <v>123000</v>
      </c>
      <c r="J36" s="249"/>
    </row>
    <row r="37" spans="1:10" ht="22.5" customHeight="1">
      <c r="A37" s="714"/>
      <c r="B37" s="594"/>
      <c r="C37" s="369" t="str">
        <f>"("&amp;基準額!H26&amp;")"</f>
        <v>(実績：1,000㎡&gt;基準：50㎡)</v>
      </c>
      <c r="D37" s="369"/>
      <c r="E37" s="369" t="str">
        <f>"("&amp;基準額!H27&amp;")"</f>
        <v>(実績：7,500円&lt;基準：151,900円)</v>
      </c>
      <c r="F37" s="369"/>
      <c r="G37" s="369"/>
      <c r="H37" s="369"/>
      <c r="I37" s="369"/>
      <c r="J37" s="595"/>
    </row>
    <row r="38" spans="1:10" s="177" customFormat="1" ht="22.5" customHeight="1" thickBot="1">
      <c r="A38" s="715"/>
      <c r="B38" s="191"/>
      <c r="C38" s="592" t="s">
        <v>447</v>
      </c>
      <c r="D38" s="138"/>
      <c r="E38" s="138"/>
      <c r="F38" s="138"/>
      <c r="G38" s="138"/>
      <c r="H38" s="138" t="s">
        <v>311</v>
      </c>
      <c r="I38" s="138" t="str">
        <f>基本情報!C29</f>
        <v>鉄筋コンクリート</v>
      </c>
      <c r="J38" s="253"/>
    </row>
    <row r="39" spans="1:10" ht="17.25" customHeight="1">
      <c r="A39" s="716" t="s">
        <v>111</v>
      </c>
      <c r="B39" s="909" t="s">
        <v>452</v>
      </c>
      <c r="C39" s="910"/>
      <c r="D39" s="910"/>
      <c r="E39" s="910"/>
      <c r="F39" s="910"/>
      <c r="G39" s="910"/>
      <c r="H39" s="910"/>
      <c r="I39" s="910"/>
      <c r="J39" s="911"/>
    </row>
    <row r="40" spans="1:10" ht="17.25" customHeight="1">
      <c r="A40" s="716"/>
      <c r="B40" s="908" t="s">
        <v>112</v>
      </c>
      <c r="C40" s="908"/>
      <c r="D40" s="908"/>
      <c r="E40" s="908"/>
      <c r="F40" s="908"/>
      <c r="G40" s="908"/>
      <c r="H40" s="908"/>
      <c r="I40" s="908"/>
      <c r="J40" s="912"/>
    </row>
    <row r="41" spans="1:10" ht="17.25" customHeight="1" thickBot="1">
      <c r="A41" s="717"/>
      <c r="B41" s="913" t="s">
        <v>113</v>
      </c>
      <c r="C41" s="913"/>
      <c r="D41" s="913"/>
      <c r="E41" s="913"/>
      <c r="F41" s="913"/>
      <c r="G41" s="913"/>
      <c r="H41" s="913"/>
      <c r="I41" s="913"/>
      <c r="J41" s="914"/>
    </row>
    <row r="42" spans="1:10" ht="18" customHeight="1">
      <c r="A42" t="s">
        <v>114</v>
      </c>
    </row>
    <row r="43" spans="1:10" ht="18" customHeight="1">
      <c r="A43" t="s">
        <v>429</v>
      </c>
      <c r="J43" s="6"/>
    </row>
    <row r="44" spans="1:10" ht="18" customHeight="1"/>
    <row r="45" spans="1:10" ht="18" customHeight="1"/>
    <row r="46" spans="1:10" ht="18" customHeight="1"/>
    <row r="47" spans="1:10" ht="18" customHeight="1"/>
    <row r="48" spans="1:10" ht="23.25" customHeight="1">
      <c r="A48" t="s">
        <v>118</v>
      </c>
    </row>
    <row r="49" spans="1:9" ht="18.75" customHeight="1">
      <c r="A49" t="s">
        <v>119</v>
      </c>
    </row>
    <row r="50" spans="1:9" ht="18.75" customHeight="1">
      <c r="A50" s="908" t="s">
        <v>120</v>
      </c>
      <c r="B50" s="908"/>
      <c r="C50" s="908"/>
      <c r="D50" s="908"/>
    </row>
    <row r="51" spans="1:9" ht="18.75" customHeight="1">
      <c r="A51" s="908" t="s">
        <v>121</v>
      </c>
      <c r="B51" s="908"/>
      <c r="C51" s="908"/>
      <c r="D51" s="908"/>
    </row>
    <row r="52" spans="1:9" ht="18.75" customHeight="1">
      <c r="A52" s="908" t="s">
        <v>122</v>
      </c>
      <c r="B52" s="908"/>
      <c r="C52" s="908"/>
      <c r="D52" s="908"/>
    </row>
    <row r="53" spans="1:9" ht="18.75" customHeight="1">
      <c r="A53" s="908" t="s">
        <v>442</v>
      </c>
      <c r="B53" s="908"/>
      <c r="C53" s="908"/>
      <c r="D53" s="908"/>
    </row>
    <row r="54" spans="1:9" ht="18.75" customHeight="1">
      <c r="A54" t="s">
        <v>123</v>
      </c>
    </row>
    <row r="55" spans="1:9" ht="14.25" customHeight="1">
      <c r="A55" s="725" t="s">
        <v>124</v>
      </c>
      <c r="B55" s="725"/>
      <c r="C55" s="517" t="s">
        <v>298</v>
      </c>
      <c r="D55" s="517" t="s">
        <v>300</v>
      </c>
      <c r="E55" s="517" t="s">
        <v>299</v>
      </c>
      <c r="F55" s="517"/>
      <c r="G55" s="517"/>
      <c r="H55" s="517"/>
      <c r="I55" s="125" t="s">
        <v>125</v>
      </c>
    </row>
    <row r="56" spans="1:9" ht="14.25" customHeight="1">
      <c r="A56" s="726" t="s">
        <v>11</v>
      </c>
      <c r="B56" s="128" t="s">
        <v>126</v>
      </c>
      <c r="C56" s="518" t="s">
        <v>301</v>
      </c>
      <c r="D56" s="518" t="s">
        <v>301</v>
      </c>
      <c r="E56" s="518" t="s">
        <v>301</v>
      </c>
      <c r="F56" s="518"/>
      <c r="G56" s="518"/>
      <c r="H56" s="518"/>
      <c r="I56" s="129" t="s">
        <v>297</v>
      </c>
    </row>
    <row r="57" spans="1:9" ht="14.25" customHeight="1">
      <c r="A57" s="726"/>
      <c r="B57" s="128" t="s">
        <v>127</v>
      </c>
      <c r="C57" s="518">
        <v>50</v>
      </c>
      <c r="D57" s="518">
        <v>50</v>
      </c>
      <c r="E57" s="518">
        <v>50</v>
      </c>
      <c r="F57" s="518"/>
      <c r="G57" s="518"/>
      <c r="H57" s="518"/>
      <c r="I57" s="129">
        <f>SUM(C57:H57)</f>
        <v>150</v>
      </c>
    </row>
    <row r="58" spans="1:9" ht="14.25" customHeight="1">
      <c r="A58" s="726"/>
      <c r="B58" s="520" t="s">
        <v>116</v>
      </c>
      <c r="C58" s="519">
        <v>80</v>
      </c>
      <c r="D58" s="519">
        <v>80</v>
      </c>
      <c r="E58" s="519">
        <v>80</v>
      </c>
      <c r="F58" s="519"/>
      <c r="G58" s="519"/>
      <c r="H58" s="519"/>
      <c r="I58" s="287">
        <f>SUM(C58:H58)</f>
        <v>240</v>
      </c>
    </row>
    <row r="59" spans="1:9" ht="14.25" customHeight="1">
      <c r="A59" s="726"/>
      <c r="B59" s="520" t="s">
        <v>438</v>
      </c>
      <c r="C59" s="519">
        <v>20</v>
      </c>
      <c r="D59" s="519">
        <v>20</v>
      </c>
      <c r="E59" s="519">
        <v>20</v>
      </c>
      <c r="F59" s="519"/>
      <c r="G59" s="519"/>
      <c r="H59" s="519"/>
      <c r="I59" s="287">
        <f t="shared" ref="I59:I63" si="4">SUM(C59:H59)</f>
        <v>60</v>
      </c>
    </row>
    <row r="60" spans="1:9" ht="14.25" customHeight="1">
      <c r="A60" s="726"/>
      <c r="B60" s="520" t="s">
        <v>439</v>
      </c>
      <c r="C60" s="519"/>
      <c r="D60" s="519"/>
      <c r="E60" s="519"/>
      <c r="F60" s="519"/>
      <c r="G60" s="519"/>
      <c r="H60" s="519"/>
      <c r="I60" s="287">
        <f t="shared" si="4"/>
        <v>0</v>
      </c>
    </row>
    <row r="61" spans="1:9" ht="14.25" customHeight="1">
      <c r="A61" s="726"/>
      <c r="B61" s="520" t="s">
        <v>440</v>
      </c>
      <c r="C61" s="519"/>
      <c r="D61" s="519"/>
      <c r="E61" s="519"/>
      <c r="F61" s="519"/>
      <c r="G61" s="519"/>
      <c r="H61" s="519"/>
      <c r="I61" s="287">
        <f t="shared" si="4"/>
        <v>0</v>
      </c>
    </row>
    <row r="62" spans="1:9" ht="14.25" customHeight="1">
      <c r="A62" s="726"/>
      <c r="B62" s="520" t="s">
        <v>441</v>
      </c>
      <c r="C62" s="519">
        <v>30</v>
      </c>
      <c r="D62" s="519">
        <v>30</v>
      </c>
      <c r="E62" s="519">
        <v>30</v>
      </c>
      <c r="F62" s="519"/>
      <c r="G62" s="519"/>
      <c r="H62" s="519"/>
      <c r="I62" s="287">
        <f t="shared" si="4"/>
        <v>90</v>
      </c>
    </row>
    <row r="63" spans="1:9" ht="14.25" customHeight="1">
      <c r="A63" s="726"/>
      <c r="B63" s="128" t="s">
        <v>128</v>
      </c>
      <c r="C63" s="287">
        <f>SUM(C58:C62)</f>
        <v>130</v>
      </c>
      <c r="D63" s="287">
        <f>SUM(D58:D62)</f>
        <v>130</v>
      </c>
      <c r="E63" s="287">
        <f>SUM(E58:E62)</f>
        <v>130</v>
      </c>
      <c r="F63" s="287">
        <f t="shared" ref="F63:H63" si="5">SUM(F58:F62)</f>
        <v>0</v>
      </c>
      <c r="G63" s="287">
        <f t="shared" si="5"/>
        <v>0</v>
      </c>
      <c r="H63" s="287">
        <f t="shared" si="5"/>
        <v>0</v>
      </c>
      <c r="I63" s="287">
        <f t="shared" si="4"/>
        <v>390</v>
      </c>
    </row>
    <row r="64" spans="1:9" ht="31.5" customHeight="1">
      <c r="A64" s="726"/>
      <c r="B64" s="128" t="s">
        <v>129</v>
      </c>
      <c r="C64" s="287">
        <f>IFERROR(INT(C63/C57),"")</f>
        <v>2</v>
      </c>
      <c r="D64" s="287">
        <f>IFERROR(INT(D63/D57),"")</f>
        <v>2</v>
      </c>
      <c r="E64" s="287">
        <f>IFERROR(INT(E63/E57),"")</f>
        <v>2</v>
      </c>
      <c r="F64" s="287" t="str">
        <f t="shared" ref="F64:H64" si="6">IFERROR(INT(F63/F57),"")</f>
        <v/>
      </c>
      <c r="G64" s="287" t="str">
        <f t="shared" si="6"/>
        <v/>
      </c>
      <c r="H64" s="287" t="str">
        <f t="shared" si="6"/>
        <v/>
      </c>
      <c r="I64" s="287">
        <f>IFERROR(INT(I63/I57),"")</f>
        <v>2</v>
      </c>
    </row>
    <row r="65" spans="1:10" ht="14.25" customHeight="1">
      <c r="A65" s="725" t="s">
        <v>124</v>
      </c>
      <c r="B65" s="725"/>
      <c r="C65" s="517" t="s">
        <v>298</v>
      </c>
      <c r="D65" s="517" t="s">
        <v>300</v>
      </c>
      <c r="E65" s="517" t="s">
        <v>299</v>
      </c>
      <c r="F65" s="517"/>
      <c r="G65" s="517"/>
      <c r="H65" s="517"/>
      <c r="I65" s="125" t="s">
        <v>125</v>
      </c>
    </row>
    <row r="66" spans="1:10" ht="14.25" customHeight="1">
      <c r="A66" s="726" t="s">
        <v>478</v>
      </c>
      <c r="B66" s="128" t="s">
        <v>126</v>
      </c>
      <c r="C66" s="518" t="s">
        <v>301</v>
      </c>
      <c r="D66" s="518" t="s">
        <v>301</v>
      </c>
      <c r="E66" s="518" t="s">
        <v>301</v>
      </c>
      <c r="F66" s="518"/>
      <c r="G66" s="518"/>
      <c r="H66" s="518"/>
      <c r="I66" s="129" t="s">
        <v>297</v>
      </c>
    </row>
    <row r="67" spans="1:10" ht="14.25" customHeight="1">
      <c r="A67" s="726"/>
      <c r="B67" s="128" t="s">
        <v>127</v>
      </c>
      <c r="C67" s="518">
        <v>50</v>
      </c>
      <c r="D67" s="518">
        <v>50</v>
      </c>
      <c r="E67" s="518">
        <v>50</v>
      </c>
      <c r="F67" s="518"/>
      <c r="G67" s="518"/>
      <c r="H67" s="518"/>
      <c r="I67" s="129">
        <f>SUM(C67:H67)</f>
        <v>150</v>
      </c>
    </row>
    <row r="68" spans="1:10" ht="14.25" customHeight="1">
      <c r="A68" s="726"/>
      <c r="B68" s="520" t="s">
        <v>116</v>
      </c>
      <c r="C68" s="519">
        <v>80</v>
      </c>
      <c r="D68" s="519">
        <v>80</v>
      </c>
      <c r="E68" s="519">
        <v>80</v>
      </c>
      <c r="F68" s="519"/>
      <c r="G68" s="519"/>
      <c r="H68" s="519"/>
      <c r="I68" s="287">
        <f>SUM(C68:H68)</f>
        <v>240</v>
      </c>
    </row>
    <row r="69" spans="1:10" ht="14.25" customHeight="1">
      <c r="A69" s="726"/>
      <c r="B69" s="520" t="s">
        <v>438</v>
      </c>
      <c r="C69" s="519">
        <v>20</v>
      </c>
      <c r="D69" s="519">
        <v>20</v>
      </c>
      <c r="E69" s="519">
        <v>20</v>
      </c>
      <c r="F69" s="519"/>
      <c r="G69" s="519"/>
      <c r="H69" s="519"/>
      <c r="I69" s="287">
        <f t="shared" ref="I69:I73" si="7">SUM(C69:H69)</f>
        <v>60</v>
      </c>
    </row>
    <row r="70" spans="1:10" ht="14.25" customHeight="1">
      <c r="A70" s="726"/>
      <c r="B70" s="520" t="s">
        <v>439</v>
      </c>
      <c r="C70" s="519"/>
      <c r="D70" s="519"/>
      <c r="E70" s="519"/>
      <c r="F70" s="519"/>
      <c r="G70" s="519"/>
      <c r="H70" s="519"/>
      <c r="I70" s="287">
        <f t="shared" si="7"/>
        <v>0</v>
      </c>
    </row>
    <row r="71" spans="1:10" ht="14.25" customHeight="1">
      <c r="A71" s="726"/>
      <c r="B71" s="520" t="s">
        <v>440</v>
      </c>
      <c r="C71" s="519"/>
      <c r="D71" s="519"/>
      <c r="E71" s="519"/>
      <c r="F71" s="519"/>
      <c r="G71" s="519"/>
      <c r="H71" s="519"/>
      <c r="I71" s="287">
        <f t="shared" si="7"/>
        <v>0</v>
      </c>
    </row>
    <row r="72" spans="1:10" ht="14.25" customHeight="1">
      <c r="A72" s="726"/>
      <c r="B72" s="520" t="s">
        <v>441</v>
      </c>
      <c r="C72" s="519">
        <v>30</v>
      </c>
      <c r="D72" s="519">
        <v>30</v>
      </c>
      <c r="E72" s="519">
        <v>30</v>
      </c>
      <c r="F72" s="519"/>
      <c r="G72" s="519"/>
      <c r="H72" s="519"/>
      <c r="I72" s="287">
        <f t="shared" si="7"/>
        <v>90</v>
      </c>
    </row>
    <row r="73" spans="1:10" ht="14.25" customHeight="1">
      <c r="A73" s="726"/>
      <c r="B73" s="128" t="s">
        <v>128</v>
      </c>
      <c r="C73" s="287">
        <f>SUM(C68:C72)</f>
        <v>130</v>
      </c>
      <c r="D73" s="287">
        <f>SUM(D68:D72)</f>
        <v>130</v>
      </c>
      <c r="E73" s="287">
        <f>SUM(E68:E72)</f>
        <v>130</v>
      </c>
      <c r="F73" s="287">
        <f t="shared" ref="F73:H73" si="8">SUM(F68:F72)</f>
        <v>0</v>
      </c>
      <c r="G73" s="287">
        <f t="shared" si="8"/>
        <v>0</v>
      </c>
      <c r="H73" s="287">
        <f t="shared" si="8"/>
        <v>0</v>
      </c>
      <c r="I73" s="287">
        <f t="shared" si="7"/>
        <v>390</v>
      </c>
    </row>
    <row r="74" spans="1:10" ht="28.5" customHeight="1">
      <c r="A74" s="726"/>
      <c r="B74" s="128" t="s">
        <v>129</v>
      </c>
      <c r="C74" s="287">
        <f>IFERROR(INT(C73/C67),"")</f>
        <v>2</v>
      </c>
      <c r="D74" s="287">
        <f>IFERROR(INT(D73/D67),"")</f>
        <v>2</v>
      </c>
      <c r="E74" s="287">
        <f>IFERROR(INT(E73/E67),"")</f>
        <v>2</v>
      </c>
      <c r="F74" s="287" t="str">
        <f t="shared" ref="F74:H74" si="9">IFERROR(INT(F73/F67),"")</f>
        <v/>
      </c>
      <c r="G74" s="287" t="str">
        <f t="shared" si="9"/>
        <v/>
      </c>
      <c r="H74" s="287" t="str">
        <f t="shared" si="9"/>
        <v/>
      </c>
      <c r="I74" s="287">
        <f>IFERROR(INT(I73/I67),"")</f>
        <v>2</v>
      </c>
    </row>
    <row r="75" spans="1:10" ht="18.75" customHeight="1">
      <c r="A75" s="6" t="s">
        <v>426</v>
      </c>
      <c r="B75" t="s">
        <v>130</v>
      </c>
    </row>
    <row r="76" spans="1:10" ht="18.75" customHeight="1"/>
    <row r="77" spans="1:10" ht="18.75" customHeight="1">
      <c r="A77" t="s">
        <v>131</v>
      </c>
    </row>
    <row r="78" spans="1:10" ht="18.75" customHeight="1">
      <c r="A78" t="s">
        <v>132</v>
      </c>
    </row>
    <row r="79" spans="1:10" ht="18.75" customHeight="1">
      <c r="A79" s="942"/>
      <c r="B79" s="943"/>
      <c r="C79" s="943"/>
      <c r="D79" s="943"/>
      <c r="E79" s="943"/>
      <c r="F79" s="943"/>
      <c r="G79" s="943"/>
      <c r="H79" s="943"/>
      <c r="I79" s="943"/>
      <c r="J79" s="944"/>
    </row>
    <row r="80" spans="1:10" ht="18.75" customHeight="1">
      <c r="A80" s="945"/>
      <c r="B80" s="946"/>
      <c r="C80" s="946"/>
      <c r="D80" s="946"/>
      <c r="E80" s="946"/>
      <c r="F80" s="946"/>
      <c r="G80" s="946"/>
      <c r="H80" s="946"/>
      <c r="I80" s="946"/>
      <c r="J80" s="947"/>
    </row>
    <row r="81" spans="1:10" ht="18.75" customHeight="1">
      <c r="A81" s="945"/>
      <c r="B81" s="946"/>
      <c r="C81" s="946"/>
      <c r="D81" s="946"/>
      <c r="E81" s="946"/>
      <c r="F81" s="946"/>
      <c r="G81" s="946"/>
      <c r="H81" s="946"/>
      <c r="I81" s="946"/>
      <c r="J81" s="947"/>
    </row>
    <row r="82" spans="1:10" ht="18.75" customHeight="1">
      <c r="A82" s="945"/>
      <c r="B82" s="946"/>
      <c r="C82" s="946"/>
      <c r="D82" s="946"/>
      <c r="E82" s="946"/>
      <c r="F82" s="946"/>
      <c r="G82" s="946"/>
      <c r="H82" s="946"/>
      <c r="I82" s="946"/>
      <c r="J82" s="947"/>
    </row>
    <row r="83" spans="1:10" ht="18.75" customHeight="1">
      <c r="A83" s="945"/>
      <c r="B83" s="946"/>
      <c r="C83" s="946"/>
      <c r="D83" s="946"/>
      <c r="E83" s="946"/>
      <c r="F83" s="946"/>
      <c r="G83" s="946"/>
      <c r="H83" s="946"/>
      <c r="I83" s="946"/>
      <c r="J83" s="947"/>
    </row>
    <row r="84" spans="1:10" ht="18.75" customHeight="1">
      <c r="A84" s="945"/>
      <c r="B84" s="946"/>
      <c r="C84" s="946"/>
      <c r="D84" s="946"/>
      <c r="E84" s="946"/>
      <c r="F84" s="946"/>
      <c r="G84" s="946"/>
      <c r="H84" s="946"/>
      <c r="I84" s="946"/>
      <c r="J84" s="947"/>
    </row>
    <row r="85" spans="1:10" ht="18.75" customHeight="1">
      <c r="A85" s="948"/>
      <c r="B85" s="949"/>
      <c r="C85" s="949"/>
      <c r="D85" s="949"/>
      <c r="E85" s="949"/>
      <c r="F85" s="949"/>
      <c r="G85" s="949"/>
      <c r="H85" s="949"/>
      <c r="I85" s="949"/>
      <c r="J85" s="950"/>
    </row>
    <row r="86" spans="1:10" ht="18.75" customHeight="1">
      <c r="A86" s="244"/>
      <c r="B86" s="244"/>
      <c r="C86" s="244"/>
      <c r="D86" s="244"/>
      <c r="E86" s="244"/>
      <c r="F86" s="244"/>
      <c r="G86" s="244"/>
      <c r="H86" s="244"/>
      <c r="I86" s="244"/>
      <c r="J86" s="244"/>
    </row>
    <row r="87" spans="1:10" ht="18.75" customHeight="1">
      <c r="A87" t="s">
        <v>133</v>
      </c>
    </row>
    <row r="88" spans="1:10" ht="18.75" customHeight="1">
      <c r="A88" s="942"/>
      <c r="B88" s="943"/>
      <c r="C88" s="943"/>
      <c r="D88" s="943"/>
      <c r="E88" s="943"/>
      <c r="F88" s="943"/>
      <c r="G88" s="943"/>
      <c r="H88" s="943"/>
      <c r="I88" s="943"/>
      <c r="J88" s="944"/>
    </row>
    <row r="89" spans="1:10" ht="18.75" customHeight="1">
      <c r="A89" s="945"/>
      <c r="B89" s="946"/>
      <c r="C89" s="946"/>
      <c r="D89" s="946"/>
      <c r="E89" s="946"/>
      <c r="F89" s="946"/>
      <c r="G89" s="946"/>
      <c r="H89" s="946"/>
      <c r="I89" s="946"/>
      <c r="J89" s="947"/>
    </row>
    <row r="90" spans="1:10" ht="18.75" customHeight="1">
      <c r="A90" s="945"/>
      <c r="B90" s="946"/>
      <c r="C90" s="946"/>
      <c r="D90" s="946"/>
      <c r="E90" s="946"/>
      <c r="F90" s="946"/>
      <c r="G90" s="946"/>
      <c r="H90" s="946"/>
      <c r="I90" s="946"/>
      <c r="J90" s="947"/>
    </row>
    <row r="91" spans="1:10" ht="18.75" customHeight="1">
      <c r="A91" s="945"/>
      <c r="B91" s="946"/>
      <c r="C91" s="946"/>
      <c r="D91" s="946"/>
      <c r="E91" s="946"/>
      <c r="F91" s="946"/>
      <c r="G91" s="946"/>
      <c r="H91" s="946"/>
      <c r="I91" s="946"/>
      <c r="J91" s="947"/>
    </row>
    <row r="92" spans="1:10" ht="18.75" customHeight="1">
      <c r="A92" s="945"/>
      <c r="B92" s="946"/>
      <c r="C92" s="946"/>
      <c r="D92" s="946"/>
      <c r="E92" s="946"/>
      <c r="F92" s="946"/>
      <c r="G92" s="946"/>
      <c r="H92" s="946"/>
      <c r="I92" s="946"/>
      <c r="J92" s="947"/>
    </row>
    <row r="93" spans="1:10" ht="18.75" customHeight="1">
      <c r="A93" s="945"/>
      <c r="B93" s="946"/>
      <c r="C93" s="946"/>
      <c r="D93" s="946"/>
      <c r="E93" s="946"/>
      <c r="F93" s="946"/>
      <c r="G93" s="946"/>
      <c r="H93" s="946"/>
      <c r="I93" s="946"/>
      <c r="J93" s="947"/>
    </row>
    <row r="94" spans="1:10" ht="18.75" customHeight="1">
      <c r="A94" s="948"/>
      <c r="B94" s="949"/>
      <c r="C94" s="949"/>
      <c r="D94" s="949"/>
      <c r="E94" s="949"/>
      <c r="F94" s="949"/>
      <c r="G94" s="949"/>
      <c r="H94" s="949"/>
      <c r="I94" s="949"/>
      <c r="J94" s="950"/>
    </row>
    <row r="95" spans="1:10" ht="18.75" customHeight="1"/>
    <row r="96" spans="1:10"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sheetData>
  <sheetProtection sheet="1" objects="1" scenarios="1" selectLockedCells="1"/>
  <mergeCells count="64">
    <mergeCell ref="E23:F23"/>
    <mergeCell ref="I23:J23"/>
    <mergeCell ref="F26:H26"/>
    <mergeCell ref="F27:H27"/>
    <mergeCell ref="B24:E24"/>
    <mergeCell ref="F24:J24"/>
    <mergeCell ref="B25:C25"/>
    <mergeCell ref="B26:C26"/>
    <mergeCell ref="B27:C27"/>
    <mergeCell ref="A79:J85"/>
    <mergeCell ref="A88:J94"/>
    <mergeCell ref="B32:C32"/>
    <mergeCell ref="B33:C33"/>
    <mergeCell ref="B31:C31"/>
    <mergeCell ref="F31:H31"/>
    <mergeCell ref="F32:H32"/>
    <mergeCell ref="F33:H33"/>
    <mergeCell ref="F34:H34"/>
    <mergeCell ref="A55:B55"/>
    <mergeCell ref="A56:A64"/>
    <mergeCell ref="A65:B65"/>
    <mergeCell ref="A66:A74"/>
    <mergeCell ref="A50:D50"/>
    <mergeCell ref="A51:D51"/>
    <mergeCell ref="A52:D52"/>
    <mergeCell ref="I3:J3"/>
    <mergeCell ref="A5:J5"/>
    <mergeCell ref="B8:C8"/>
    <mergeCell ref="I8:J8"/>
    <mergeCell ref="A10:B10"/>
    <mergeCell ref="E10:F10"/>
    <mergeCell ref="G10:J10"/>
    <mergeCell ref="C19:E19"/>
    <mergeCell ref="F19:G19"/>
    <mergeCell ref="B18:C18"/>
    <mergeCell ref="A11:B11"/>
    <mergeCell ref="E11:F11"/>
    <mergeCell ref="G11:J11"/>
    <mergeCell ref="B14:J14"/>
    <mergeCell ref="B15:E15"/>
    <mergeCell ref="A15:A16"/>
    <mergeCell ref="B16:E16"/>
    <mergeCell ref="A19:A23"/>
    <mergeCell ref="B19:B20"/>
    <mergeCell ref="H19:J19"/>
    <mergeCell ref="I20:J20"/>
    <mergeCell ref="B21:B22"/>
    <mergeCell ref="I22:J22"/>
    <mergeCell ref="D18:G18"/>
    <mergeCell ref="A53:D53"/>
    <mergeCell ref="A24:A34"/>
    <mergeCell ref="A39:A41"/>
    <mergeCell ref="B39:J39"/>
    <mergeCell ref="B40:J40"/>
    <mergeCell ref="B41:J41"/>
    <mergeCell ref="B28:C28"/>
    <mergeCell ref="B29:C29"/>
    <mergeCell ref="B30:C30"/>
    <mergeCell ref="F28:H28"/>
    <mergeCell ref="F29:H29"/>
    <mergeCell ref="F30:H30"/>
    <mergeCell ref="F25:H25"/>
    <mergeCell ref="B34:C34"/>
    <mergeCell ref="A35:A38"/>
  </mergeCells>
  <phoneticPr fontId="2"/>
  <dataValidations count="3">
    <dataValidation type="list" allowBlank="1" showInputMessage="1" showErrorMessage="1" sqref="B18" xr:uid="{B048BE1B-C653-4584-8C5C-9232967F6D5C}">
      <formula1>"ア　既存病院の１看護単位（病棟）,イ　既存病院の全看護単位（病棟）,ウ　その他"</formula1>
    </dataValidation>
    <dataValidation type="list" allowBlank="1" showInputMessage="1" showErrorMessage="1" sqref="I32" xr:uid="{B944C6FF-F536-45CF-B1AE-2F92A2C861A5}">
      <formula1>"新設,更新,－"</formula1>
    </dataValidation>
    <dataValidation type="list" allowBlank="1" showInputMessage="1" showErrorMessage="1" sqref="D32" xr:uid="{4E6E49C2-9440-4E58-B0D7-853C8BB9F1A9}">
      <formula1>"既設,未設"</formula1>
    </dataValidation>
  </dataValidations>
  <printOptions horizontalCentered="1" verticalCentered="1"/>
  <pageMargins left="0.62992125984251968" right="0.43307086614173229" top="0.98425196850393704" bottom="0.98425196850393704" header="0.51181102362204722" footer="0.51181102362204722"/>
  <pageSetup paperSize="9" scale="70" orientation="portrait" blackAndWhite="1" r:id="rId1"/>
  <headerFooter alignWithMargins="0"/>
  <rowBreaks count="1" manualBreakCount="1">
    <brk id="47" max="9"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theme="9" tint="0.59999389629810485"/>
  </sheetPr>
  <dimension ref="A1:J47"/>
  <sheetViews>
    <sheetView view="pageBreakPreview" topLeftCell="A26" zoomScale="115" zoomScaleNormal="100" zoomScaleSheetLayoutView="115" workbookViewId="0"/>
  </sheetViews>
  <sheetFormatPr defaultRowHeight="13"/>
  <cols>
    <col min="1" max="1" width="3.36328125" customWidth="1"/>
    <col min="2" max="2" width="3.36328125" style="177" customWidth="1"/>
    <col min="3" max="3" width="17.6328125" customWidth="1"/>
    <col min="4" max="4" width="9.7265625" style="255" customWidth="1"/>
    <col min="5" max="5" width="17.6328125" customWidth="1"/>
    <col min="6" max="6" width="9.6328125" style="255" customWidth="1"/>
    <col min="7" max="7" width="9.6328125" customWidth="1"/>
    <col min="8" max="8" width="9.08984375" style="177" customWidth="1"/>
    <col min="9" max="9" width="17.6328125" customWidth="1"/>
    <col min="10" max="10" width="9.6328125" style="255" customWidth="1"/>
  </cols>
  <sheetData>
    <row r="1" spans="1:10">
      <c r="A1" t="s">
        <v>57</v>
      </c>
    </row>
    <row r="2" spans="1:10" ht="21.75" customHeight="1">
      <c r="A2" t="s">
        <v>134</v>
      </c>
    </row>
    <row r="3" spans="1:10" ht="7.5" customHeight="1" thickBot="1"/>
    <row r="4" spans="1:10" ht="16" customHeight="1">
      <c r="A4" s="18" t="s">
        <v>20</v>
      </c>
      <c r="B4" s="25" t="s">
        <v>18</v>
      </c>
      <c r="C4" s="729" t="s">
        <v>11</v>
      </c>
      <c r="D4" s="730"/>
      <c r="E4" s="731" t="s">
        <v>98</v>
      </c>
      <c r="F4" s="732"/>
      <c r="G4" s="732"/>
      <c r="H4" s="733"/>
      <c r="I4" s="729" t="s">
        <v>17</v>
      </c>
      <c r="J4" s="733"/>
    </row>
    <row r="5" spans="1:10" ht="16" customHeight="1" thickBot="1">
      <c r="A5" s="19" t="s">
        <v>21</v>
      </c>
      <c r="B5" s="26" t="s">
        <v>19</v>
      </c>
      <c r="C5" s="16" t="s">
        <v>12</v>
      </c>
      <c r="D5" s="275" t="s">
        <v>13</v>
      </c>
      <c r="E5" s="17" t="s">
        <v>12</v>
      </c>
      <c r="F5" s="269" t="s">
        <v>13</v>
      </c>
      <c r="G5" s="15" t="s">
        <v>14</v>
      </c>
      <c r="H5" s="308" t="s">
        <v>15</v>
      </c>
      <c r="I5" s="277" t="s">
        <v>16</v>
      </c>
      <c r="J5" s="278" t="s">
        <v>13</v>
      </c>
    </row>
    <row r="6" spans="1:10">
      <c r="A6" s="734"/>
      <c r="B6" s="27"/>
      <c r="C6" s="14"/>
      <c r="D6" s="276" t="s">
        <v>10</v>
      </c>
      <c r="E6" s="10"/>
      <c r="F6" s="270" t="s">
        <v>10</v>
      </c>
      <c r="G6" s="8"/>
      <c r="H6" s="309"/>
      <c r="I6" s="14"/>
      <c r="J6" s="279" t="s">
        <v>10</v>
      </c>
    </row>
    <row r="7" spans="1:10" ht="16" customHeight="1">
      <c r="A7" s="735"/>
      <c r="B7" s="954" t="s">
        <v>474</v>
      </c>
      <c r="C7" s="521" t="s">
        <v>116</v>
      </c>
      <c r="D7" s="522">
        <v>240</v>
      </c>
      <c r="E7" s="588" t="s">
        <v>116</v>
      </c>
      <c r="F7" s="522">
        <v>240</v>
      </c>
      <c r="G7" s="523"/>
      <c r="H7" s="524"/>
      <c r="I7" s="229" t="str">
        <f>E7&amp;""</f>
        <v>ナースステーション</v>
      </c>
      <c r="J7" s="280">
        <f>F7</f>
        <v>240</v>
      </c>
    </row>
    <row r="8" spans="1:10" ht="16" customHeight="1">
      <c r="A8" s="735"/>
      <c r="B8" s="955"/>
      <c r="C8" s="525" t="s">
        <v>438</v>
      </c>
      <c r="D8" s="526">
        <v>60</v>
      </c>
      <c r="E8" s="527" t="s">
        <v>438</v>
      </c>
      <c r="F8" s="528">
        <v>60</v>
      </c>
      <c r="G8" s="529"/>
      <c r="H8" s="530" t="s">
        <v>473</v>
      </c>
      <c r="I8" s="281" t="str">
        <f t="shared" ref="I8:I18" si="0">E8&amp;""</f>
        <v>処置室</v>
      </c>
      <c r="J8" s="282">
        <f t="shared" ref="J8:J18" si="1">F8</f>
        <v>60</v>
      </c>
    </row>
    <row r="9" spans="1:10" ht="16" customHeight="1">
      <c r="A9" s="735"/>
      <c r="B9" s="955"/>
      <c r="C9" s="525" t="s">
        <v>439</v>
      </c>
      <c r="D9" s="526">
        <v>90</v>
      </c>
      <c r="E9" s="527" t="s">
        <v>439</v>
      </c>
      <c r="F9" s="528">
        <v>90</v>
      </c>
      <c r="G9" s="529"/>
      <c r="H9" s="530"/>
      <c r="I9" s="281" t="str">
        <f t="shared" si="0"/>
        <v>カンファレンス室</v>
      </c>
      <c r="J9" s="282">
        <f t="shared" si="1"/>
        <v>90</v>
      </c>
    </row>
    <row r="10" spans="1:10" ht="16" customHeight="1">
      <c r="A10" s="735"/>
      <c r="B10" s="955"/>
      <c r="C10" s="525"/>
      <c r="D10" s="526"/>
      <c r="E10" s="527"/>
      <c r="F10" s="528"/>
      <c r="G10" s="529"/>
      <c r="H10" s="530"/>
      <c r="I10" s="281" t="str">
        <f t="shared" si="0"/>
        <v/>
      </c>
      <c r="J10" s="282">
        <f t="shared" si="1"/>
        <v>0</v>
      </c>
    </row>
    <row r="11" spans="1:10" ht="16" customHeight="1">
      <c r="A11" s="735"/>
      <c r="B11" s="955"/>
      <c r="C11" s="525"/>
      <c r="D11" s="526"/>
      <c r="E11" s="531"/>
      <c r="F11" s="528"/>
      <c r="G11" s="529"/>
      <c r="H11" s="530"/>
      <c r="I11" s="281" t="str">
        <f t="shared" si="0"/>
        <v/>
      </c>
      <c r="J11" s="282">
        <f t="shared" si="1"/>
        <v>0</v>
      </c>
    </row>
    <row r="12" spans="1:10" ht="16" customHeight="1">
      <c r="A12" s="735"/>
      <c r="B12" s="955"/>
      <c r="C12" s="525"/>
      <c r="D12" s="526"/>
      <c r="E12" s="527"/>
      <c r="F12" s="528"/>
      <c r="G12" s="529"/>
      <c r="H12" s="530"/>
      <c r="I12" s="281" t="str">
        <f t="shared" si="0"/>
        <v/>
      </c>
      <c r="J12" s="282">
        <f t="shared" si="1"/>
        <v>0</v>
      </c>
    </row>
    <row r="13" spans="1:10" ht="16" customHeight="1">
      <c r="A13" s="735"/>
      <c r="B13" s="955"/>
      <c r="C13" s="525"/>
      <c r="D13" s="526"/>
      <c r="E13" s="527"/>
      <c r="F13" s="528"/>
      <c r="G13" s="529"/>
      <c r="H13" s="530"/>
      <c r="I13" s="281" t="str">
        <f t="shared" si="0"/>
        <v/>
      </c>
      <c r="J13" s="282">
        <f t="shared" si="1"/>
        <v>0</v>
      </c>
    </row>
    <row r="14" spans="1:10" ht="16" customHeight="1">
      <c r="A14" s="735"/>
      <c r="B14" s="955"/>
      <c r="C14" s="525"/>
      <c r="D14" s="526"/>
      <c r="E14" s="527"/>
      <c r="F14" s="528"/>
      <c r="G14" s="529"/>
      <c r="H14" s="530"/>
      <c r="I14" s="281" t="str">
        <f t="shared" si="0"/>
        <v/>
      </c>
      <c r="J14" s="282">
        <f t="shared" si="1"/>
        <v>0</v>
      </c>
    </row>
    <row r="15" spans="1:10" ht="16" customHeight="1">
      <c r="A15" s="735"/>
      <c r="B15" s="955"/>
      <c r="C15" s="525"/>
      <c r="D15" s="526"/>
      <c r="E15" s="527"/>
      <c r="F15" s="528"/>
      <c r="G15" s="529"/>
      <c r="H15" s="530"/>
      <c r="I15" s="281" t="str">
        <f t="shared" si="0"/>
        <v/>
      </c>
      <c r="J15" s="282">
        <f t="shared" si="1"/>
        <v>0</v>
      </c>
    </row>
    <row r="16" spans="1:10" ht="16" customHeight="1">
      <c r="A16" s="735"/>
      <c r="B16" s="955"/>
      <c r="C16" s="525"/>
      <c r="D16" s="526"/>
      <c r="E16" s="527"/>
      <c r="F16" s="528"/>
      <c r="G16" s="529"/>
      <c r="H16" s="530"/>
      <c r="I16" s="281" t="str">
        <f t="shared" si="0"/>
        <v/>
      </c>
      <c r="J16" s="282">
        <f t="shared" si="1"/>
        <v>0</v>
      </c>
    </row>
    <row r="17" spans="1:10" ht="16" customHeight="1">
      <c r="A17" s="735"/>
      <c r="B17" s="955"/>
      <c r="C17" s="525"/>
      <c r="D17" s="526"/>
      <c r="E17" s="527"/>
      <c r="F17" s="528"/>
      <c r="G17" s="529"/>
      <c r="H17" s="530"/>
      <c r="I17" s="281" t="str">
        <f t="shared" si="0"/>
        <v/>
      </c>
      <c r="J17" s="282">
        <f t="shared" si="1"/>
        <v>0</v>
      </c>
    </row>
    <row r="18" spans="1:10" ht="16" customHeight="1" thickBot="1">
      <c r="A18" s="735"/>
      <c r="B18" s="955"/>
      <c r="C18" s="525"/>
      <c r="D18" s="526"/>
      <c r="E18" s="531"/>
      <c r="F18" s="528"/>
      <c r="G18" s="529"/>
      <c r="H18" s="530"/>
      <c r="I18" s="281" t="str">
        <f t="shared" si="0"/>
        <v/>
      </c>
      <c r="J18" s="282">
        <f t="shared" si="1"/>
        <v>0</v>
      </c>
    </row>
    <row r="19" spans="1:10" ht="16" customHeight="1" thickBot="1">
      <c r="A19" s="735"/>
      <c r="B19" s="26"/>
      <c r="C19" s="4" t="s">
        <v>55</v>
      </c>
      <c r="D19" s="271">
        <f>SUM(D7:D18)</f>
        <v>390</v>
      </c>
      <c r="E19" s="4"/>
      <c r="F19" s="271">
        <f>SUM(F7:F18)</f>
        <v>390</v>
      </c>
      <c r="G19" s="5"/>
      <c r="H19" s="85"/>
      <c r="I19" s="227"/>
      <c r="J19" s="283">
        <f>SUM(J7:J18)</f>
        <v>390</v>
      </c>
    </row>
    <row r="20" spans="1:10" ht="16" customHeight="1">
      <c r="A20" s="735"/>
      <c r="B20" s="737" t="s">
        <v>22</v>
      </c>
      <c r="C20" s="738"/>
      <c r="D20" s="284"/>
      <c r="E20" s="86"/>
      <c r="F20" s="272">
        <f>SUMIF(H7:H18,"対象外",F7:F18)</f>
        <v>60</v>
      </c>
      <c r="G20" s="79"/>
      <c r="H20" s="80"/>
      <c r="I20" s="225"/>
      <c r="J20" s="266">
        <f>SUMIF($H$7:$H$18,"対象外",J7:J18)</f>
        <v>60</v>
      </c>
    </row>
    <row r="21" spans="1:10" ht="16" customHeight="1" thickBot="1">
      <c r="A21" s="736"/>
      <c r="B21" s="739" t="s">
        <v>23</v>
      </c>
      <c r="C21" s="728"/>
      <c r="D21" s="285"/>
      <c r="E21" s="87"/>
      <c r="F21" s="273">
        <f>F19-F20</f>
        <v>330</v>
      </c>
      <c r="G21" s="29"/>
      <c r="H21" s="81"/>
      <c r="I21" s="228"/>
      <c r="J21" s="267">
        <f>J19-J20</f>
        <v>330</v>
      </c>
    </row>
    <row r="22" spans="1:10" ht="16" customHeight="1">
      <c r="A22" s="734"/>
      <c r="B22" s="956" t="s">
        <v>474</v>
      </c>
      <c r="C22" s="532"/>
      <c r="D22" s="533"/>
      <c r="E22" s="532"/>
      <c r="F22" s="534"/>
      <c r="G22" s="535"/>
      <c r="H22" s="536"/>
      <c r="I22" s="226" t="str">
        <f>E22&amp;""</f>
        <v/>
      </c>
      <c r="J22" s="280">
        <f>F22</f>
        <v>0</v>
      </c>
    </row>
    <row r="23" spans="1:10" ht="16" customHeight="1">
      <c r="A23" s="735"/>
      <c r="B23" s="955"/>
      <c r="C23" s="531"/>
      <c r="D23" s="526"/>
      <c r="E23" s="531"/>
      <c r="F23" s="528"/>
      <c r="G23" s="529"/>
      <c r="H23" s="537"/>
      <c r="I23" s="226" t="str">
        <f t="shared" ref="I23:I29" si="2">E23&amp;""</f>
        <v/>
      </c>
      <c r="J23" s="280">
        <f t="shared" ref="J23:J29" si="3">F23</f>
        <v>0</v>
      </c>
    </row>
    <row r="24" spans="1:10" ht="16" customHeight="1">
      <c r="A24" s="735"/>
      <c r="B24" s="955"/>
      <c r="C24" s="531"/>
      <c r="D24" s="526"/>
      <c r="E24" s="531"/>
      <c r="F24" s="528"/>
      <c r="G24" s="529"/>
      <c r="H24" s="537"/>
      <c r="I24" s="226" t="str">
        <f t="shared" si="2"/>
        <v/>
      </c>
      <c r="J24" s="280">
        <f t="shared" si="3"/>
        <v>0</v>
      </c>
    </row>
    <row r="25" spans="1:10" ht="16" customHeight="1">
      <c r="A25" s="735"/>
      <c r="B25" s="955"/>
      <c r="C25" s="531"/>
      <c r="D25" s="526"/>
      <c r="E25" s="531"/>
      <c r="F25" s="528"/>
      <c r="G25" s="529"/>
      <c r="H25" s="537"/>
      <c r="I25" s="226" t="str">
        <f t="shared" si="2"/>
        <v/>
      </c>
      <c r="J25" s="280">
        <f t="shared" si="3"/>
        <v>0</v>
      </c>
    </row>
    <row r="26" spans="1:10" ht="16" customHeight="1">
      <c r="A26" s="735"/>
      <c r="B26" s="955"/>
      <c r="C26" s="531"/>
      <c r="D26" s="526"/>
      <c r="E26" s="531"/>
      <c r="F26" s="528"/>
      <c r="G26" s="529"/>
      <c r="H26" s="537"/>
      <c r="I26" s="226" t="str">
        <f t="shared" si="2"/>
        <v/>
      </c>
      <c r="J26" s="280">
        <f t="shared" si="3"/>
        <v>0</v>
      </c>
    </row>
    <row r="27" spans="1:10" ht="16" customHeight="1">
      <c r="A27" s="735"/>
      <c r="B27" s="955"/>
      <c r="C27" s="531"/>
      <c r="D27" s="526"/>
      <c r="E27" s="531"/>
      <c r="F27" s="528"/>
      <c r="G27" s="529"/>
      <c r="H27" s="537"/>
      <c r="I27" s="226" t="str">
        <f t="shared" si="2"/>
        <v/>
      </c>
      <c r="J27" s="280">
        <f t="shared" si="3"/>
        <v>0</v>
      </c>
    </row>
    <row r="28" spans="1:10" ht="16" customHeight="1">
      <c r="A28" s="735"/>
      <c r="B28" s="955"/>
      <c r="C28" s="531"/>
      <c r="D28" s="526"/>
      <c r="E28" s="531"/>
      <c r="F28" s="528"/>
      <c r="G28" s="529"/>
      <c r="H28" s="537"/>
      <c r="I28" s="226" t="str">
        <f t="shared" si="2"/>
        <v/>
      </c>
      <c r="J28" s="280">
        <f t="shared" si="3"/>
        <v>0</v>
      </c>
    </row>
    <row r="29" spans="1:10" ht="16" customHeight="1" thickBot="1">
      <c r="A29" s="735"/>
      <c r="B29" s="955"/>
      <c r="C29" s="538"/>
      <c r="D29" s="539"/>
      <c r="E29" s="538"/>
      <c r="F29" s="540"/>
      <c r="G29" s="541"/>
      <c r="H29" s="542"/>
      <c r="I29" s="226" t="str">
        <f t="shared" si="2"/>
        <v/>
      </c>
      <c r="J29" s="280">
        <f t="shared" si="3"/>
        <v>0</v>
      </c>
    </row>
    <row r="30" spans="1:10" ht="16" customHeight="1" thickBot="1">
      <c r="A30" s="735"/>
      <c r="B30" s="26"/>
      <c r="C30" s="4" t="s">
        <v>55</v>
      </c>
      <c r="D30" s="274">
        <f>SUM(D22:D29)</f>
        <v>0</v>
      </c>
      <c r="E30" s="4"/>
      <c r="F30" s="274">
        <f>SUM(F22:F29)</f>
        <v>0</v>
      </c>
      <c r="G30" s="5"/>
      <c r="H30" s="78"/>
      <c r="I30" s="227"/>
      <c r="J30" s="283">
        <f>SUM(J22:J29)</f>
        <v>0</v>
      </c>
    </row>
    <row r="31" spans="1:10" ht="16" customHeight="1">
      <c r="A31" s="735"/>
      <c r="B31" s="956" t="s">
        <v>474</v>
      </c>
      <c r="C31" s="532"/>
      <c r="D31" s="533"/>
      <c r="E31" s="543"/>
      <c r="F31" s="533"/>
      <c r="G31" s="544"/>
      <c r="H31" s="536"/>
      <c r="I31" s="226" t="str">
        <f>E31&amp;""</f>
        <v/>
      </c>
      <c r="J31" s="280">
        <f>F31</f>
        <v>0</v>
      </c>
    </row>
    <row r="32" spans="1:10" ht="16" customHeight="1">
      <c r="A32" s="735"/>
      <c r="B32" s="955"/>
      <c r="C32" s="531"/>
      <c r="D32" s="526"/>
      <c r="E32" s="545"/>
      <c r="F32" s="526"/>
      <c r="G32" s="517"/>
      <c r="H32" s="537"/>
      <c r="I32" s="226" t="str">
        <f t="shared" ref="I32:I38" si="4">E32&amp;""</f>
        <v/>
      </c>
      <c r="J32" s="280">
        <f t="shared" ref="J32:J38" si="5">F32</f>
        <v>0</v>
      </c>
    </row>
    <row r="33" spans="1:10" ht="16" customHeight="1">
      <c r="A33" s="735"/>
      <c r="B33" s="955"/>
      <c r="C33" s="531"/>
      <c r="D33" s="526"/>
      <c r="E33" s="545"/>
      <c r="F33" s="526"/>
      <c r="G33" s="517"/>
      <c r="H33" s="537"/>
      <c r="I33" s="226" t="str">
        <f t="shared" si="4"/>
        <v/>
      </c>
      <c r="J33" s="280">
        <f t="shared" si="5"/>
        <v>0</v>
      </c>
    </row>
    <row r="34" spans="1:10" ht="16" customHeight="1">
      <c r="A34" s="735"/>
      <c r="B34" s="955"/>
      <c r="C34" s="531"/>
      <c r="D34" s="526"/>
      <c r="E34" s="545"/>
      <c r="F34" s="526"/>
      <c r="G34" s="517"/>
      <c r="H34" s="537"/>
      <c r="I34" s="226" t="str">
        <f t="shared" si="4"/>
        <v/>
      </c>
      <c r="J34" s="280">
        <f t="shared" si="5"/>
        <v>0</v>
      </c>
    </row>
    <row r="35" spans="1:10" ht="16" customHeight="1">
      <c r="A35" s="735"/>
      <c r="B35" s="955"/>
      <c r="C35" s="531"/>
      <c r="D35" s="526"/>
      <c r="E35" s="545"/>
      <c r="F35" s="526"/>
      <c r="G35" s="517"/>
      <c r="H35" s="537"/>
      <c r="I35" s="226" t="str">
        <f t="shared" si="4"/>
        <v/>
      </c>
      <c r="J35" s="280">
        <f t="shared" si="5"/>
        <v>0</v>
      </c>
    </row>
    <row r="36" spans="1:10" ht="16" customHeight="1">
      <c r="A36" s="735"/>
      <c r="B36" s="955"/>
      <c r="C36" s="531"/>
      <c r="D36" s="526"/>
      <c r="E36" s="545"/>
      <c r="F36" s="526"/>
      <c r="G36" s="517"/>
      <c r="H36" s="537"/>
      <c r="I36" s="226" t="str">
        <f t="shared" si="4"/>
        <v/>
      </c>
      <c r="J36" s="280">
        <f t="shared" si="5"/>
        <v>0</v>
      </c>
    </row>
    <row r="37" spans="1:10" ht="16" customHeight="1">
      <c r="A37" s="735"/>
      <c r="B37" s="955"/>
      <c r="C37" s="531"/>
      <c r="D37" s="526"/>
      <c r="E37" s="545"/>
      <c r="F37" s="526"/>
      <c r="G37" s="517"/>
      <c r="H37" s="537"/>
      <c r="I37" s="226" t="str">
        <f t="shared" si="4"/>
        <v/>
      </c>
      <c r="J37" s="280">
        <f t="shared" si="5"/>
        <v>0</v>
      </c>
    </row>
    <row r="38" spans="1:10" ht="16" customHeight="1" thickBot="1">
      <c r="A38" s="735"/>
      <c r="B38" s="955"/>
      <c r="C38" s="538"/>
      <c r="D38" s="539"/>
      <c r="E38" s="546"/>
      <c r="F38" s="539"/>
      <c r="G38" s="547"/>
      <c r="H38" s="542"/>
      <c r="I38" s="226" t="str">
        <f t="shared" si="4"/>
        <v/>
      </c>
      <c r="J38" s="280">
        <f t="shared" si="5"/>
        <v>0</v>
      </c>
    </row>
    <row r="39" spans="1:10" ht="16" customHeight="1" thickBot="1">
      <c r="A39" s="736"/>
      <c r="B39" s="26"/>
      <c r="C39" s="4" t="s">
        <v>55</v>
      </c>
      <c r="D39" s="274">
        <f>SUM(D31:D38)</f>
        <v>0</v>
      </c>
      <c r="E39" s="4"/>
      <c r="F39" s="274">
        <f>SUM(F31:F38)</f>
        <v>0</v>
      </c>
      <c r="G39" s="5"/>
      <c r="H39" s="78"/>
      <c r="I39" s="227"/>
      <c r="J39" s="283">
        <f>SUM(J31:J38)</f>
        <v>0</v>
      </c>
    </row>
    <row r="40" spans="1:10" ht="16" customHeight="1">
      <c r="A40" s="18" t="s">
        <v>24</v>
      </c>
      <c r="B40" s="740" t="s">
        <v>22</v>
      </c>
      <c r="C40" s="738"/>
      <c r="D40" s="284"/>
      <c r="E40" s="86"/>
      <c r="F40" s="272">
        <f>F20+F30+F39</f>
        <v>60</v>
      </c>
      <c r="G40" s="79"/>
      <c r="H40" s="80"/>
      <c r="I40" s="193"/>
      <c r="J40" s="266">
        <f>J20+J30+J39</f>
        <v>60</v>
      </c>
    </row>
    <row r="41" spans="1:10" ht="16" customHeight="1" thickBot="1">
      <c r="A41" s="19" t="s">
        <v>4</v>
      </c>
      <c r="B41" s="727" t="s">
        <v>23</v>
      </c>
      <c r="C41" s="728"/>
      <c r="D41" s="285"/>
      <c r="E41" s="87"/>
      <c r="F41" s="273">
        <f>F21</f>
        <v>330</v>
      </c>
      <c r="G41" s="29"/>
      <c r="H41" s="81"/>
      <c r="I41" s="120"/>
      <c r="J41" s="267">
        <f>J21</f>
        <v>330</v>
      </c>
    </row>
    <row r="42" spans="1:10" ht="4.5" customHeight="1"/>
    <row r="43" spans="1:10" s="9" customFormat="1" ht="15" customHeight="1">
      <c r="A43" s="9" t="s">
        <v>135</v>
      </c>
      <c r="B43" s="190"/>
      <c r="D43" s="268"/>
      <c r="F43" s="268"/>
      <c r="H43" s="190"/>
      <c r="J43" s="268"/>
    </row>
    <row r="44" spans="1:10" s="9" customFormat="1" ht="15" customHeight="1">
      <c r="A44" s="9" t="s">
        <v>97</v>
      </c>
      <c r="B44" s="190"/>
      <c r="D44" s="268"/>
      <c r="F44" s="268"/>
      <c r="H44" s="190"/>
      <c r="J44" s="268"/>
    </row>
    <row r="45" spans="1:10" s="9" customFormat="1" ht="15" customHeight="1">
      <c r="A45" s="9" t="s">
        <v>94</v>
      </c>
      <c r="B45" s="190"/>
      <c r="D45" s="268"/>
      <c r="F45" s="268"/>
      <c r="H45" s="190"/>
      <c r="J45" s="268"/>
    </row>
    <row r="46" spans="1:10" ht="15" customHeight="1"/>
    <row r="47" spans="1:10" ht="15" customHeight="1"/>
  </sheetData>
  <sheetProtection sheet="1" objects="1" scenarios="1" selectLockedCells="1"/>
  <mergeCells count="12">
    <mergeCell ref="B41:C41"/>
    <mergeCell ref="C4:D4"/>
    <mergeCell ref="E4:H4"/>
    <mergeCell ref="I4:J4"/>
    <mergeCell ref="A6:A21"/>
    <mergeCell ref="B20:C20"/>
    <mergeCell ref="B21:C21"/>
    <mergeCell ref="A22:A39"/>
    <mergeCell ref="B40:C40"/>
    <mergeCell ref="B7:B18"/>
    <mergeCell ref="B22:B29"/>
    <mergeCell ref="B31:B38"/>
  </mergeCells>
  <phoneticPr fontId="2"/>
  <dataValidations count="1">
    <dataValidation type="list" allowBlank="1" showInputMessage="1" showErrorMessage="1" sqref="H7:H18 H31:H38 H22:H29" xr:uid="{3742E10A-8C51-45C3-AF43-D9FED95A8C2D}">
      <formula1>"対象外,"</formula1>
    </dataValidation>
  </dataValidations>
  <printOptions horizontalCentered="1" verticalCentered="1"/>
  <pageMargins left="0.62992125984251968" right="0.43307086614173229" top="0.98425196850393704" bottom="0.98425196850393704" header="0.51181102362204722" footer="0.51181102362204722"/>
  <pageSetup paperSize="9" scale="87" orientation="portrait" blackAndWhite="1"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theme="9" tint="0.59999389629810485"/>
  </sheetPr>
  <dimension ref="A1:Q47"/>
  <sheetViews>
    <sheetView view="pageBreakPreview" zoomScaleNormal="100" zoomScaleSheetLayoutView="100" workbookViewId="0"/>
  </sheetViews>
  <sheetFormatPr defaultRowHeight="13"/>
  <cols>
    <col min="1" max="2" width="4.08984375" customWidth="1"/>
    <col min="3" max="3" width="13.36328125" customWidth="1"/>
    <col min="4" max="4" width="8.26953125" style="255" customWidth="1"/>
    <col min="5" max="5" width="7.08984375" style="115" customWidth="1"/>
    <col min="6" max="6" width="11.6328125" style="35" customWidth="1"/>
    <col min="7" max="7" width="8.26953125" style="255" customWidth="1"/>
    <col min="8" max="8" width="7.08984375" style="35" customWidth="1"/>
    <col min="9" max="9" width="11.36328125" style="35" customWidth="1"/>
    <col min="10" max="10" width="7.453125" customWidth="1"/>
    <col min="11" max="11" width="6.453125" customWidth="1"/>
    <col min="12" max="12" width="8.36328125" customWidth="1"/>
    <col min="13" max="13" width="12.90625" customWidth="1"/>
    <col min="15" max="15" width="12.90625" style="35" bestFit="1" customWidth="1"/>
    <col min="16" max="16" width="11.6328125" style="35" bestFit="1" customWidth="1"/>
    <col min="17" max="17" width="11.6328125" bestFit="1" customWidth="1"/>
  </cols>
  <sheetData>
    <row r="1" spans="1:15">
      <c r="A1" t="s">
        <v>140</v>
      </c>
    </row>
    <row r="3" spans="1:15" ht="19.5" customHeight="1">
      <c r="K3" s="6"/>
      <c r="L3" s="55"/>
    </row>
    <row r="5" spans="1:15" ht="23.25" customHeight="1">
      <c r="A5" s="744" t="s">
        <v>99</v>
      </c>
      <c r="B5" s="744"/>
      <c r="C5" s="744"/>
      <c r="D5" s="744"/>
      <c r="E5" s="744"/>
      <c r="F5" s="744"/>
      <c r="G5" s="744"/>
      <c r="H5" s="744"/>
      <c r="I5" s="744"/>
      <c r="J5" s="744"/>
      <c r="K5" s="744"/>
      <c r="L5" s="744"/>
      <c r="M5" s="744"/>
    </row>
    <row r="6" spans="1:15" ht="13.5" thickBot="1"/>
    <row r="7" spans="1:15" ht="17.25" customHeight="1" thickBot="1">
      <c r="A7" s="745" t="s">
        <v>0</v>
      </c>
      <c r="B7" s="669"/>
      <c r="C7" s="660" t="str">
        <f>基本情報!C4</f>
        <v>看護師勤務環境改善施設整備事業</v>
      </c>
      <c r="D7" s="661"/>
    </row>
    <row r="8" spans="1:15" ht="16" customHeight="1" thickBot="1">
      <c r="M8" s="6" t="s">
        <v>26</v>
      </c>
    </row>
    <row r="9" spans="1:15" ht="18" customHeight="1">
      <c r="A9" s="642" t="s">
        <v>27</v>
      </c>
      <c r="B9" s="746" t="s">
        <v>28</v>
      </c>
      <c r="C9" s="746"/>
      <c r="D9" s="749" t="s">
        <v>29</v>
      </c>
      <c r="E9" s="750"/>
      <c r="F9" s="751"/>
      <c r="G9" s="752" t="s">
        <v>30</v>
      </c>
      <c r="H9" s="752"/>
      <c r="I9" s="752"/>
      <c r="J9" s="752"/>
      <c r="K9" s="752"/>
      <c r="L9" s="752"/>
      <c r="M9" s="753" t="s">
        <v>25</v>
      </c>
    </row>
    <row r="10" spans="1:15" ht="18" customHeight="1">
      <c r="A10" s="643"/>
      <c r="B10" s="747"/>
      <c r="C10" s="747"/>
      <c r="D10" s="754" t="s">
        <v>13</v>
      </c>
      <c r="E10" s="961" t="s">
        <v>31</v>
      </c>
      <c r="F10" s="963" t="s">
        <v>32</v>
      </c>
      <c r="G10" s="957">
        <f>基本情報!C7</f>
        <v>8</v>
      </c>
      <c r="H10" s="957"/>
      <c r="I10" s="958"/>
      <c r="J10" s="959" t="s">
        <v>44</v>
      </c>
      <c r="K10" s="960"/>
      <c r="L10" s="960"/>
      <c r="M10" s="643"/>
    </row>
    <row r="11" spans="1:15" ht="18" customHeight="1" thickBot="1">
      <c r="A11" s="644"/>
      <c r="B11" s="748"/>
      <c r="C11" s="748"/>
      <c r="D11" s="755"/>
      <c r="E11" s="962"/>
      <c r="F11" s="964"/>
      <c r="G11" s="256" t="s">
        <v>13</v>
      </c>
      <c r="H11" s="36" t="s">
        <v>31</v>
      </c>
      <c r="I11" s="36" t="s">
        <v>32</v>
      </c>
      <c r="J11" s="29" t="s">
        <v>13</v>
      </c>
      <c r="K11" s="29" t="s">
        <v>31</v>
      </c>
      <c r="L11" s="7" t="s">
        <v>32</v>
      </c>
      <c r="M11" s="644"/>
      <c r="O11" s="37"/>
    </row>
    <row r="12" spans="1:15" ht="18" customHeight="1">
      <c r="A12" s="763" t="s">
        <v>35</v>
      </c>
      <c r="B12" s="642" t="s">
        <v>34</v>
      </c>
      <c r="D12" s="261" t="s">
        <v>10</v>
      </c>
      <c r="E12" s="117"/>
      <c r="F12" s="116"/>
      <c r="G12" s="257" t="s">
        <v>10</v>
      </c>
      <c r="H12" s="117"/>
      <c r="I12" s="117"/>
      <c r="J12" s="84"/>
      <c r="K12" s="8"/>
      <c r="L12" s="202"/>
      <c r="M12" s="20"/>
    </row>
    <row r="13" spans="1:15" ht="18" customHeight="1">
      <c r="A13" s="764"/>
      <c r="B13" s="643"/>
      <c r="C13" s="187" t="s">
        <v>412</v>
      </c>
      <c r="D13" s="548">
        <v>1000</v>
      </c>
      <c r="E13" s="96">
        <f>IFERROR((F13/D13),"")</f>
        <v>7500</v>
      </c>
      <c r="F13" s="555">
        <v>7500000</v>
      </c>
      <c r="G13" s="556">
        <f>D13</f>
        <v>1000</v>
      </c>
      <c r="H13" s="96">
        <f>IFERROR((I13/G13),"")</f>
        <v>7500</v>
      </c>
      <c r="I13" s="563">
        <f>F13</f>
        <v>7500000</v>
      </c>
      <c r="J13" s="203"/>
      <c r="K13" s="95"/>
      <c r="L13" s="204"/>
      <c r="M13" s="20"/>
    </row>
    <row r="14" spans="1:15" ht="18" customHeight="1">
      <c r="A14" s="764"/>
      <c r="B14" s="643"/>
      <c r="C14" s="3" t="s">
        <v>413</v>
      </c>
      <c r="D14" s="549"/>
      <c r="E14" s="96" t="str">
        <f t="shared" ref="E14:E30" si="0">IFERROR((F14/D14),"")</f>
        <v/>
      </c>
      <c r="F14" s="557"/>
      <c r="G14" s="558">
        <f t="shared" ref="G14:G21" si="1">D14</f>
        <v>0</v>
      </c>
      <c r="H14" s="97" t="str">
        <f t="shared" ref="H14:H30" si="2">IFERROR((I14/G14),"")</f>
        <v/>
      </c>
      <c r="I14" s="564">
        <f t="shared" ref="I14:I21" si="3">F14</f>
        <v>0</v>
      </c>
      <c r="J14" s="1"/>
      <c r="K14" s="205"/>
      <c r="L14" s="206"/>
      <c r="M14" s="20"/>
    </row>
    <row r="15" spans="1:15" ht="18" customHeight="1">
      <c r="A15" s="764"/>
      <c r="B15" s="643"/>
      <c r="C15" s="3" t="s">
        <v>414</v>
      </c>
      <c r="D15" s="549"/>
      <c r="E15" s="96" t="str">
        <f t="shared" si="0"/>
        <v/>
      </c>
      <c r="F15" s="559"/>
      <c r="G15" s="558">
        <f t="shared" si="1"/>
        <v>0</v>
      </c>
      <c r="H15" s="97" t="str">
        <f t="shared" si="2"/>
        <v/>
      </c>
      <c r="I15" s="564">
        <f t="shared" si="3"/>
        <v>0</v>
      </c>
      <c r="J15" s="1"/>
      <c r="K15" s="205"/>
      <c r="L15" s="206"/>
      <c r="M15" s="20"/>
    </row>
    <row r="16" spans="1:15" ht="18" customHeight="1" thickBot="1">
      <c r="A16" s="764"/>
      <c r="B16" s="643"/>
      <c r="C16" s="178" t="s">
        <v>415</v>
      </c>
      <c r="D16" s="550"/>
      <c r="E16" s="96" t="str">
        <f t="shared" si="0"/>
        <v/>
      </c>
      <c r="F16" s="560"/>
      <c r="G16" s="561">
        <f t="shared" si="1"/>
        <v>0</v>
      </c>
      <c r="H16" s="99" t="str">
        <f t="shared" si="2"/>
        <v/>
      </c>
      <c r="I16" s="565">
        <f t="shared" si="3"/>
        <v>0</v>
      </c>
      <c r="J16" s="114"/>
      <c r="K16" s="207"/>
      <c r="L16" s="208"/>
      <c r="M16" s="20"/>
    </row>
    <row r="17" spans="1:17" ht="18" customHeight="1">
      <c r="A17" s="764"/>
      <c r="B17" s="642" t="s">
        <v>56</v>
      </c>
      <c r="C17" s="188" t="s">
        <v>417</v>
      </c>
      <c r="D17" s="551"/>
      <c r="E17" s="245" t="str">
        <f t="shared" si="0"/>
        <v/>
      </c>
      <c r="F17" s="562"/>
      <c r="G17" s="551">
        <f t="shared" si="1"/>
        <v>0</v>
      </c>
      <c r="H17" s="245" t="str">
        <f t="shared" si="2"/>
        <v/>
      </c>
      <c r="I17" s="566">
        <f t="shared" si="3"/>
        <v>0</v>
      </c>
      <c r="J17" s="12"/>
      <c r="K17" s="12"/>
      <c r="L17" s="13"/>
      <c r="M17" s="20"/>
    </row>
    <row r="18" spans="1:17" ht="18" customHeight="1">
      <c r="A18" s="764"/>
      <c r="B18" s="766"/>
      <c r="C18" s="189" t="s">
        <v>416</v>
      </c>
      <c r="D18" s="549"/>
      <c r="E18" s="97" t="str">
        <f t="shared" si="0"/>
        <v/>
      </c>
      <c r="F18" s="557"/>
      <c r="G18" s="549">
        <f t="shared" si="1"/>
        <v>0</v>
      </c>
      <c r="H18" s="97" t="str">
        <f t="shared" si="2"/>
        <v/>
      </c>
      <c r="I18" s="567">
        <f t="shared" si="3"/>
        <v>0</v>
      </c>
      <c r="J18" s="1"/>
      <c r="K18" s="1"/>
      <c r="L18" s="209"/>
      <c r="M18" s="20"/>
    </row>
    <row r="19" spans="1:17" ht="18" customHeight="1">
      <c r="A19" s="764"/>
      <c r="B19" s="766"/>
      <c r="C19" s="189" t="s">
        <v>418</v>
      </c>
      <c r="D19" s="549"/>
      <c r="E19" s="97" t="str">
        <f t="shared" si="0"/>
        <v/>
      </c>
      <c r="F19" s="557"/>
      <c r="G19" s="549">
        <f t="shared" si="1"/>
        <v>0</v>
      </c>
      <c r="H19" s="97" t="str">
        <f t="shared" si="2"/>
        <v/>
      </c>
      <c r="I19" s="567">
        <f t="shared" si="3"/>
        <v>0</v>
      </c>
      <c r="J19" s="1"/>
      <c r="K19" s="1"/>
      <c r="L19" s="209"/>
      <c r="M19" s="32" t="s">
        <v>53</v>
      </c>
    </row>
    <row r="20" spans="1:17" ht="18" customHeight="1">
      <c r="A20" s="764"/>
      <c r="B20" s="766"/>
      <c r="C20" s="189"/>
      <c r="D20" s="549"/>
      <c r="E20" s="97" t="str">
        <f t="shared" si="0"/>
        <v/>
      </c>
      <c r="F20" s="557"/>
      <c r="G20" s="549">
        <f t="shared" si="1"/>
        <v>0</v>
      </c>
      <c r="H20" s="97" t="str">
        <f t="shared" si="2"/>
        <v/>
      </c>
      <c r="I20" s="567">
        <f t="shared" si="3"/>
        <v>0</v>
      </c>
      <c r="J20" s="1"/>
      <c r="K20" s="1"/>
      <c r="L20" s="209"/>
      <c r="M20" s="32" t="s">
        <v>54</v>
      </c>
    </row>
    <row r="21" spans="1:17" ht="18" customHeight="1">
      <c r="A21" s="764"/>
      <c r="B21" s="766"/>
      <c r="C21" s="28"/>
      <c r="D21" s="549"/>
      <c r="E21" s="97" t="str">
        <f t="shared" si="0"/>
        <v/>
      </c>
      <c r="F21" s="557"/>
      <c r="G21" s="549">
        <f t="shared" si="1"/>
        <v>0</v>
      </c>
      <c r="H21" s="97" t="str">
        <f t="shared" si="2"/>
        <v/>
      </c>
      <c r="I21" s="567">
        <f t="shared" si="3"/>
        <v>0</v>
      </c>
      <c r="J21" s="1"/>
      <c r="K21" s="1"/>
      <c r="L21" s="209"/>
      <c r="M21" s="20"/>
      <c r="Q21" s="34"/>
    </row>
    <row r="22" spans="1:17" ht="18" customHeight="1" thickBot="1">
      <c r="A22" s="764"/>
      <c r="B22" s="692"/>
      <c r="C22" s="31" t="s">
        <v>36</v>
      </c>
      <c r="D22" s="258">
        <f>SUM(D13:D21)</f>
        <v>1000</v>
      </c>
      <c r="E22" s="246">
        <f>IFERROR((F22/D22),0)</f>
        <v>7500</v>
      </c>
      <c r="F22" s="90">
        <f>SUM(F13:F21)</f>
        <v>7500000</v>
      </c>
      <c r="G22" s="258">
        <f>SUM(G13:G21)</f>
        <v>1000</v>
      </c>
      <c r="H22" s="246">
        <f>IFERROR((I22/G22),0)</f>
        <v>7500</v>
      </c>
      <c r="I22" s="91">
        <f>SUM(I13:I21)</f>
        <v>7500000</v>
      </c>
      <c r="J22" s="89"/>
      <c r="K22" s="89"/>
      <c r="L22" s="11"/>
      <c r="M22" s="20"/>
    </row>
    <row r="23" spans="1:17" ht="18" customHeight="1" thickBot="1">
      <c r="A23" s="765"/>
      <c r="B23" s="668" t="s">
        <v>37</v>
      </c>
      <c r="C23" s="668"/>
      <c r="D23" s="259">
        <f>SUM(D22)</f>
        <v>1000</v>
      </c>
      <c r="E23" s="94">
        <f>IFERROR(INT(F23/D23),0)</f>
        <v>7500</v>
      </c>
      <c r="F23" s="93">
        <f>SUM(F22)</f>
        <v>7500000</v>
      </c>
      <c r="G23" s="259">
        <f>SUM(G22)</f>
        <v>1000</v>
      </c>
      <c r="H23" s="94">
        <f>IFERROR(INT(I23/G23),0)</f>
        <v>7500</v>
      </c>
      <c r="I23" s="94">
        <f>SUM(I22)</f>
        <v>7500000</v>
      </c>
      <c r="J23" s="23"/>
      <c r="K23" s="92"/>
      <c r="L23" s="24"/>
      <c r="M23" s="20"/>
    </row>
    <row r="24" spans="1:17" ht="18" customHeight="1">
      <c r="A24" s="767" t="s">
        <v>38</v>
      </c>
      <c r="B24" s="769" t="s">
        <v>33</v>
      </c>
      <c r="C24" s="770"/>
      <c r="D24" s="552"/>
      <c r="E24" s="95" t="str">
        <f t="shared" si="0"/>
        <v/>
      </c>
      <c r="F24" s="555"/>
      <c r="G24" s="549">
        <f t="shared" ref="G24:G30" si="4">D24</f>
        <v>0</v>
      </c>
      <c r="H24" s="95" t="str">
        <f t="shared" si="2"/>
        <v/>
      </c>
      <c r="I24" s="567">
        <f t="shared" ref="I24:I29" si="5">F24</f>
        <v>0</v>
      </c>
      <c r="J24" s="203"/>
      <c r="K24" s="95"/>
      <c r="L24" s="204"/>
      <c r="M24" s="20"/>
    </row>
    <row r="25" spans="1:17" ht="18" customHeight="1">
      <c r="A25" s="764"/>
      <c r="B25" s="771" t="s">
        <v>39</v>
      </c>
      <c r="C25" s="772"/>
      <c r="D25" s="553"/>
      <c r="E25" s="97" t="str">
        <f t="shared" si="0"/>
        <v/>
      </c>
      <c r="F25" s="557"/>
      <c r="G25" s="558">
        <f t="shared" si="4"/>
        <v>0</v>
      </c>
      <c r="H25" s="97" t="str">
        <f t="shared" si="2"/>
        <v/>
      </c>
      <c r="I25" s="564">
        <f t="shared" si="5"/>
        <v>0</v>
      </c>
      <c r="J25" s="1"/>
      <c r="K25" s="205"/>
      <c r="L25" s="206"/>
      <c r="M25" s="20"/>
    </row>
    <row r="26" spans="1:17" ht="18" customHeight="1">
      <c r="A26" s="764"/>
      <c r="B26" s="771" t="s">
        <v>40</v>
      </c>
      <c r="C26" s="772"/>
      <c r="D26" s="553"/>
      <c r="E26" s="97" t="str">
        <f t="shared" si="0"/>
        <v/>
      </c>
      <c r="F26" s="557"/>
      <c r="G26" s="558">
        <f t="shared" si="4"/>
        <v>0</v>
      </c>
      <c r="H26" s="97" t="str">
        <f t="shared" si="2"/>
        <v/>
      </c>
      <c r="I26" s="564">
        <f t="shared" si="5"/>
        <v>0</v>
      </c>
      <c r="J26" s="1"/>
      <c r="K26" s="205"/>
      <c r="L26" s="206"/>
      <c r="M26" s="20"/>
    </row>
    <row r="27" spans="1:17" ht="18" customHeight="1">
      <c r="A27" s="764"/>
      <c r="B27" s="771" t="s">
        <v>41</v>
      </c>
      <c r="C27" s="772"/>
      <c r="D27" s="553"/>
      <c r="E27" s="97" t="str">
        <f t="shared" si="0"/>
        <v/>
      </c>
      <c r="F27" s="557"/>
      <c r="G27" s="558">
        <f t="shared" si="4"/>
        <v>0</v>
      </c>
      <c r="H27" s="97" t="str">
        <f t="shared" si="2"/>
        <v/>
      </c>
      <c r="I27" s="564">
        <f t="shared" si="5"/>
        <v>0</v>
      </c>
      <c r="J27" s="1"/>
      <c r="K27" s="205"/>
      <c r="L27" s="206"/>
      <c r="M27" s="20"/>
    </row>
    <row r="28" spans="1:17" ht="18" customHeight="1">
      <c r="A28" s="764"/>
      <c r="B28" s="771"/>
      <c r="C28" s="772"/>
      <c r="D28" s="553"/>
      <c r="E28" s="97" t="str">
        <f t="shared" si="0"/>
        <v/>
      </c>
      <c r="F28" s="557"/>
      <c r="G28" s="558">
        <f t="shared" si="4"/>
        <v>0</v>
      </c>
      <c r="H28" s="97" t="str">
        <f t="shared" si="2"/>
        <v/>
      </c>
      <c r="I28" s="564">
        <f t="shared" si="5"/>
        <v>0</v>
      </c>
      <c r="J28" s="1"/>
      <c r="K28" s="205"/>
      <c r="L28" s="206"/>
      <c r="M28" s="20"/>
    </row>
    <row r="29" spans="1:17" ht="18" customHeight="1">
      <c r="A29" s="764"/>
      <c r="B29" s="771"/>
      <c r="C29" s="772"/>
      <c r="D29" s="553"/>
      <c r="E29" s="97" t="str">
        <f t="shared" si="0"/>
        <v/>
      </c>
      <c r="F29" s="557"/>
      <c r="G29" s="558">
        <f t="shared" si="4"/>
        <v>0</v>
      </c>
      <c r="H29" s="97" t="str">
        <f t="shared" si="2"/>
        <v/>
      </c>
      <c r="I29" s="564">
        <f t="shared" si="5"/>
        <v>0</v>
      </c>
      <c r="J29" s="1"/>
      <c r="K29" s="205"/>
      <c r="L29" s="206"/>
      <c r="M29" s="20"/>
    </row>
    <row r="30" spans="1:17" ht="18" customHeight="1" thickBot="1">
      <c r="A30" s="764"/>
      <c r="B30" s="773"/>
      <c r="C30" s="773"/>
      <c r="D30" s="554"/>
      <c r="E30" s="99" t="str">
        <f t="shared" si="0"/>
        <v/>
      </c>
      <c r="F30" s="560"/>
      <c r="G30" s="561">
        <f t="shared" si="4"/>
        <v>0</v>
      </c>
      <c r="H30" s="99" t="str">
        <f t="shared" si="2"/>
        <v/>
      </c>
      <c r="I30" s="565">
        <f>F30</f>
        <v>0</v>
      </c>
      <c r="J30" s="114"/>
      <c r="K30" s="207"/>
      <c r="L30" s="208"/>
      <c r="M30" s="20"/>
    </row>
    <row r="31" spans="1:17" ht="18" customHeight="1" thickBot="1">
      <c r="A31" s="768"/>
      <c r="B31" s="745" t="s">
        <v>42</v>
      </c>
      <c r="C31" s="668"/>
      <c r="D31" s="259">
        <f>SUM(D24:D30)</f>
        <v>0</v>
      </c>
      <c r="E31" s="94">
        <f>IFERROR((F31/D31),0)</f>
        <v>0</v>
      </c>
      <c r="F31" s="93">
        <f>SUM(F24:F30)</f>
        <v>0</v>
      </c>
      <c r="G31" s="260">
        <f>SUM(G24:G30)</f>
        <v>0</v>
      </c>
      <c r="H31" s="94">
        <f>IFERROR((I31/G31),0)</f>
        <v>0</v>
      </c>
      <c r="I31" s="124">
        <f>SUM(I24:I30)</f>
        <v>0</v>
      </c>
      <c r="J31" s="23"/>
      <c r="K31" s="124"/>
      <c r="L31" s="24"/>
      <c r="M31" s="20"/>
    </row>
    <row r="32" spans="1:17" ht="18" customHeight="1" thickBot="1">
      <c r="A32" s="30" t="s">
        <v>43</v>
      </c>
      <c r="B32" s="101"/>
      <c r="C32" s="102"/>
      <c r="D32" s="260">
        <f>D23+D31</f>
        <v>1000</v>
      </c>
      <c r="E32" s="94">
        <f>IFERROR(INT(F32/D32),0)</f>
        <v>7500</v>
      </c>
      <c r="F32" s="100">
        <f>F23+F31</f>
        <v>7500000</v>
      </c>
      <c r="G32" s="260">
        <f>G23+G31</f>
        <v>1000</v>
      </c>
      <c r="H32" s="94">
        <f>IFERROR(INT(I32/G32),0)</f>
        <v>7500</v>
      </c>
      <c r="I32" s="94">
        <f>I23+I31</f>
        <v>7500000</v>
      </c>
      <c r="J32" s="210"/>
      <c r="K32" s="23"/>
      <c r="L32" s="93"/>
      <c r="M32" s="20"/>
    </row>
    <row r="33" spans="1:13" ht="18" customHeight="1">
      <c r="A33" s="767" t="s">
        <v>45</v>
      </c>
      <c r="B33" s="769" t="s">
        <v>50</v>
      </c>
      <c r="C33" s="770"/>
      <c r="D33" s="262"/>
      <c r="E33" s="198"/>
      <c r="F33" s="555">
        <v>0</v>
      </c>
      <c r="G33" s="262"/>
      <c r="H33" s="198"/>
      <c r="I33" s="568">
        <f t="shared" ref="I33:I38" si="6">F33</f>
        <v>0</v>
      </c>
      <c r="J33" s="212"/>
      <c r="K33" s="194"/>
      <c r="L33" s="204"/>
      <c r="M33" s="20"/>
    </row>
    <row r="34" spans="1:13" ht="18" customHeight="1">
      <c r="A34" s="764"/>
      <c r="B34" s="771" t="s">
        <v>51</v>
      </c>
      <c r="C34" s="772"/>
      <c r="D34" s="263"/>
      <c r="E34" s="199"/>
      <c r="F34" s="88">
        <f>様式3!K10</f>
        <v>123000</v>
      </c>
      <c r="G34" s="263"/>
      <c r="H34" s="199"/>
      <c r="I34" s="216">
        <f t="shared" si="6"/>
        <v>123000</v>
      </c>
      <c r="J34" s="213"/>
      <c r="K34" s="195"/>
      <c r="L34" s="211"/>
      <c r="M34" s="20"/>
    </row>
    <row r="35" spans="1:13" ht="18" customHeight="1">
      <c r="A35" s="764"/>
      <c r="B35" s="771" t="s">
        <v>52</v>
      </c>
      <c r="C35" s="772"/>
      <c r="D35" s="263"/>
      <c r="E35" s="199"/>
      <c r="F35" s="557">
        <v>0</v>
      </c>
      <c r="G35" s="263"/>
      <c r="H35" s="199"/>
      <c r="I35" s="567">
        <f t="shared" si="6"/>
        <v>0</v>
      </c>
      <c r="J35" s="213"/>
      <c r="K35" s="195"/>
      <c r="L35" s="211"/>
      <c r="M35" s="20"/>
    </row>
    <row r="36" spans="1:13" ht="18" customHeight="1">
      <c r="A36" s="764"/>
      <c r="B36" s="82" t="s">
        <v>46</v>
      </c>
      <c r="C36" s="83"/>
      <c r="D36" s="263"/>
      <c r="E36" s="199"/>
      <c r="F36" s="557">
        <v>0</v>
      </c>
      <c r="G36" s="263"/>
      <c r="H36" s="199"/>
      <c r="I36" s="567">
        <f t="shared" si="6"/>
        <v>0</v>
      </c>
      <c r="J36" s="213"/>
      <c r="K36" s="195"/>
      <c r="L36" s="211"/>
      <c r="M36" s="20"/>
    </row>
    <row r="37" spans="1:13" ht="18" customHeight="1">
      <c r="A37" s="764"/>
      <c r="B37" s="82" t="s">
        <v>47</v>
      </c>
      <c r="C37" s="83"/>
      <c r="D37" s="263"/>
      <c r="E37" s="199"/>
      <c r="F37" s="557">
        <v>0</v>
      </c>
      <c r="G37" s="263"/>
      <c r="H37" s="199"/>
      <c r="I37" s="567">
        <f t="shared" si="6"/>
        <v>0</v>
      </c>
      <c r="J37" s="213"/>
      <c r="K37" s="195"/>
      <c r="L37" s="211"/>
      <c r="M37" s="20"/>
    </row>
    <row r="38" spans="1:13" ht="18" customHeight="1">
      <c r="A38" s="764"/>
      <c r="B38" s="3" t="s">
        <v>48</v>
      </c>
      <c r="C38" s="3"/>
      <c r="D38" s="263"/>
      <c r="E38" s="199"/>
      <c r="F38" s="557">
        <v>0</v>
      </c>
      <c r="G38" s="263"/>
      <c r="H38" s="199"/>
      <c r="I38" s="567">
        <f t="shared" si="6"/>
        <v>0</v>
      </c>
      <c r="J38" s="213"/>
      <c r="K38" s="195"/>
      <c r="L38" s="211"/>
      <c r="M38" s="20"/>
    </row>
    <row r="39" spans="1:13" ht="18" customHeight="1">
      <c r="A39" s="764"/>
      <c r="B39" s="771" t="s">
        <v>49</v>
      </c>
      <c r="C39" s="772"/>
      <c r="D39" s="263"/>
      <c r="E39" s="199"/>
      <c r="F39" s="88">
        <f>F43-SUM(F33:F38)</f>
        <v>7377000</v>
      </c>
      <c r="G39" s="263"/>
      <c r="H39" s="199"/>
      <c r="I39" s="88">
        <f>I43-SUM(I33:I38)</f>
        <v>7377000</v>
      </c>
      <c r="J39" s="213"/>
      <c r="K39" s="195"/>
      <c r="L39" s="211"/>
      <c r="M39" s="20"/>
    </row>
    <row r="40" spans="1:13" ht="18" customHeight="1">
      <c r="A40" s="764"/>
      <c r="B40" s="771"/>
      <c r="C40" s="772"/>
      <c r="D40" s="263"/>
      <c r="E40" s="199"/>
      <c r="F40" s="88"/>
      <c r="G40" s="263"/>
      <c r="H40" s="199"/>
      <c r="I40" s="216"/>
      <c r="J40" s="213"/>
      <c r="K40" s="195"/>
      <c r="L40" s="206"/>
      <c r="M40" s="20"/>
    </row>
    <row r="41" spans="1:13" ht="18" customHeight="1">
      <c r="A41" s="764"/>
      <c r="B41" s="771"/>
      <c r="C41" s="772"/>
      <c r="D41" s="263"/>
      <c r="E41" s="199"/>
      <c r="F41" s="88"/>
      <c r="G41" s="263"/>
      <c r="H41" s="199"/>
      <c r="I41" s="216"/>
      <c r="J41" s="213"/>
      <c r="K41" s="195"/>
      <c r="L41" s="206"/>
      <c r="M41" s="20"/>
    </row>
    <row r="42" spans="1:13" ht="18" customHeight="1" thickBot="1">
      <c r="A42" s="764"/>
      <c r="B42" s="773"/>
      <c r="C42" s="773"/>
      <c r="D42" s="264"/>
      <c r="E42" s="200"/>
      <c r="F42" s="98"/>
      <c r="G42" s="264"/>
      <c r="H42" s="200"/>
      <c r="I42" s="217"/>
      <c r="J42" s="214"/>
      <c r="K42" s="196"/>
      <c r="L42" s="208"/>
      <c r="M42" s="20"/>
    </row>
    <row r="43" spans="1:13" ht="18" customHeight="1" thickBot="1">
      <c r="A43" s="768"/>
      <c r="B43" s="745" t="s">
        <v>4</v>
      </c>
      <c r="C43" s="668"/>
      <c r="D43" s="265"/>
      <c r="E43" s="201"/>
      <c r="F43" s="100">
        <f>SUM(F32)</f>
        <v>7500000</v>
      </c>
      <c r="G43" s="265"/>
      <c r="H43" s="201"/>
      <c r="I43" s="218">
        <f>SUM(I32)</f>
        <v>7500000</v>
      </c>
      <c r="J43" s="215"/>
      <c r="K43" s="197"/>
      <c r="L43" s="93"/>
      <c r="M43" s="22"/>
    </row>
    <row r="47" spans="1:13">
      <c r="I47" s="118"/>
    </row>
  </sheetData>
  <sheetProtection sheet="1" objects="1" scenarios="1" selectLockedCells="1"/>
  <mergeCells count="35">
    <mergeCell ref="B43:C43"/>
    <mergeCell ref="A33:A43"/>
    <mergeCell ref="B39:C39"/>
    <mergeCell ref="B40:C40"/>
    <mergeCell ref="B41:C41"/>
    <mergeCell ref="B42:C42"/>
    <mergeCell ref="B35:C35"/>
    <mergeCell ref="B34:C34"/>
    <mergeCell ref="B33:C33"/>
    <mergeCell ref="B12:B16"/>
    <mergeCell ref="B24:C24"/>
    <mergeCell ref="B25:C25"/>
    <mergeCell ref="B17:B22"/>
    <mergeCell ref="A12:A23"/>
    <mergeCell ref="B23:C23"/>
    <mergeCell ref="A24:A31"/>
    <mergeCell ref="B30:C30"/>
    <mergeCell ref="B28:C28"/>
    <mergeCell ref="B29:C29"/>
    <mergeCell ref="B31:C31"/>
    <mergeCell ref="B26:C26"/>
    <mergeCell ref="B27:C27"/>
    <mergeCell ref="A5:M5"/>
    <mergeCell ref="D9:F9"/>
    <mergeCell ref="G9:L9"/>
    <mergeCell ref="G10:I10"/>
    <mergeCell ref="J10:L10"/>
    <mergeCell ref="M9:M11"/>
    <mergeCell ref="A7:B7"/>
    <mergeCell ref="C7:D7"/>
    <mergeCell ref="A9:A11"/>
    <mergeCell ref="B9:C11"/>
    <mergeCell ref="D10:D11"/>
    <mergeCell ref="E10:E11"/>
    <mergeCell ref="F10:F11"/>
  </mergeCells>
  <phoneticPr fontId="2"/>
  <printOptions horizontalCentered="1" verticalCentered="1"/>
  <pageMargins left="0.62992125984251968" right="0.43307086614173229" top="0.98425196850393704" bottom="0.98425196850393704" header="0.51181102362204722" footer="0.51181102362204722"/>
  <pageSetup paperSize="9" scale="84" orientation="portrait" blackAndWhite="1" r:id="rId1"/>
  <headerFooter alignWithMargins="0"/>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33F64-D81D-4E16-9B8A-0A3DD73E2A67}">
  <sheetPr codeName="Sheet14"/>
  <dimension ref="A1:H49"/>
  <sheetViews>
    <sheetView view="pageBreakPreview" zoomScaleNormal="85" zoomScaleSheetLayoutView="100" workbookViewId="0"/>
  </sheetViews>
  <sheetFormatPr defaultColWidth="11.36328125" defaultRowHeight="14.25" customHeight="1"/>
  <cols>
    <col min="1" max="1" width="15.36328125" style="292" customWidth="1"/>
    <col min="2" max="4" width="15.36328125" style="176" customWidth="1"/>
    <col min="5" max="5" width="15.453125" style="176" customWidth="1"/>
    <col min="6" max="6" width="2.453125" style="176" customWidth="1"/>
    <col min="7" max="7" width="4.6328125" style="293" customWidth="1"/>
    <col min="8" max="8" width="26.08984375" style="292" customWidth="1"/>
    <col min="9" max="16384" width="11.36328125" style="176"/>
  </cols>
  <sheetData>
    <row r="1" spans="1:8" ht="14.25" customHeight="1">
      <c r="A1" s="292" t="s">
        <v>456</v>
      </c>
    </row>
    <row r="2" spans="1:8" s="292" customFormat="1" ht="14.25" customHeight="1" thickBot="1">
      <c r="A2" s="294"/>
      <c r="B2" s="294" t="s">
        <v>464</v>
      </c>
      <c r="C2" s="295" t="s">
        <v>209</v>
      </c>
      <c r="D2" s="295" t="s">
        <v>411</v>
      </c>
      <c r="E2" s="296" t="s">
        <v>210</v>
      </c>
    </row>
    <row r="3" spans="1:8" ht="14.25" customHeight="1">
      <c r="A3" s="297" t="s">
        <v>211</v>
      </c>
      <c r="B3" s="290">
        <f>'様式2-3'!D23</f>
        <v>330</v>
      </c>
      <c r="C3" s="290">
        <f>SUM(D8:D10)</f>
        <v>50</v>
      </c>
      <c r="D3" s="291">
        <f>MIN(B3:C3)</f>
        <v>50</v>
      </c>
      <c r="E3" s="965">
        <f>D3*D4</f>
        <v>757550</v>
      </c>
      <c r="G3" s="293" t="str" cm="1">
        <f t="array" ref="G3">_xlfn.IFS(B3 &lt; C3, "&lt;", B3 &gt; C3, "&gt;", B3 = C3, "=")</f>
        <v>&gt;</v>
      </c>
      <c r="H3" s="292" t="str">
        <f>B$2&amp;"："&amp;TEXT(B3, "#,##0㎡")&amp;G3&amp;C$2&amp;"："&amp;TEXT(C3, "#,##0㎡")</f>
        <v>計画：330㎡&gt;基準：50㎡</v>
      </c>
    </row>
    <row r="4" spans="1:8" ht="14.25" customHeight="1" thickBot="1">
      <c r="A4" s="297" t="s">
        <v>212</v>
      </c>
      <c r="B4" s="290">
        <f>'様式2-3'!E23</f>
        <v>15151</v>
      </c>
      <c r="C4" s="290">
        <f>SUM(D14:D16)+SUM(D20:D22)</f>
        <v>151900</v>
      </c>
      <c r="D4" s="291">
        <f>MIN(B4:C4)</f>
        <v>15151</v>
      </c>
      <c r="E4" s="966"/>
      <c r="G4" s="293" t="str" cm="1">
        <f t="array" ref="G4">_xlfn.IFS(B4 &lt; C4, "&lt;", B4 &gt; C4, "&gt;", B4 = C4, "=")</f>
        <v>&lt;</v>
      </c>
      <c r="H4" s="292" t="str">
        <f>B$2&amp;"："&amp;TEXT(B4, "#,##0円")&amp;G4&amp;C$2&amp;"："&amp;TEXT(C4, "#,##0円")</f>
        <v>計画：15,151円&lt;基準：151,900円</v>
      </c>
    </row>
    <row r="6" spans="1:8" ht="14.25" customHeight="1">
      <c r="A6" s="292" t="s">
        <v>468</v>
      </c>
    </row>
    <row r="7" spans="1:8" ht="14.25" customHeight="1">
      <c r="A7" s="295" t="s">
        <v>458</v>
      </c>
      <c r="B7" s="123" t="s">
        <v>465</v>
      </c>
      <c r="C7" s="123" t="s">
        <v>462</v>
      </c>
      <c r="D7" s="123" t="s">
        <v>453</v>
      </c>
      <c r="G7" s="176"/>
      <c r="H7" s="176"/>
    </row>
    <row r="8" spans="1:8" ht="14.25" customHeight="1">
      <c r="A8" s="297" t="s">
        <v>454</v>
      </c>
      <c r="B8" s="175">
        <v>50</v>
      </c>
      <c r="C8" s="175">
        <f>基本情報!C30</f>
        <v>1</v>
      </c>
      <c r="D8" s="175">
        <f>B8*C8</f>
        <v>50</v>
      </c>
      <c r="G8" s="176"/>
      <c r="H8" s="176"/>
    </row>
    <row r="9" spans="1:8" ht="14.25" customHeight="1">
      <c r="A9" s="297"/>
      <c r="B9" s="175"/>
      <c r="C9" s="175"/>
      <c r="D9" s="175"/>
      <c r="G9" s="176"/>
      <c r="H9" s="176"/>
    </row>
    <row r="10" spans="1:8" ht="14.25" customHeight="1">
      <c r="A10" s="297"/>
      <c r="B10" s="175"/>
      <c r="C10" s="175"/>
      <c r="D10" s="175"/>
      <c r="G10" s="176"/>
      <c r="H10" s="176"/>
    </row>
    <row r="11" spans="1:8" ht="14.25" customHeight="1">
      <c r="A11" s="298"/>
      <c r="B11" s="288"/>
      <c r="C11" s="292"/>
      <c r="G11" s="176"/>
      <c r="H11" s="176"/>
    </row>
    <row r="12" spans="1:8" ht="14.25" customHeight="1">
      <c r="A12" s="292" t="s">
        <v>455</v>
      </c>
      <c r="C12" s="292"/>
      <c r="G12" s="176"/>
      <c r="H12" s="176"/>
    </row>
    <row r="13" spans="1:8" ht="14.25" customHeight="1">
      <c r="A13" s="295" t="s">
        <v>458</v>
      </c>
      <c r="B13" s="123" t="s">
        <v>31</v>
      </c>
      <c r="C13" s="123" t="s">
        <v>462</v>
      </c>
      <c r="D13" s="123" t="s">
        <v>302</v>
      </c>
      <c r="G13" s="176"/>
      <c r="H13" s="176"/>
    </row>
    <row r="14" spans="1:8" ht="14.25" customHeight="1">
      <c r="A14" s="297" t="s">
        <v>303</v>
      </c>
      <c r="B14" s="175">
        <v>151900</v>
      </c>
      <c r="C14" s="175">
        <f>IF(基本情報!$C$29=基準額!A14,1,0)</f>
        <v>1</v>
      </c>
      <c r="D14" s="175">
        <f>B14*C14</f>
        <v>151900</v>
      </c>
      <c r="G14" s="176"/>
      <c r="H14" s="176"/>
    </row>
    <row r="15" spans="1:8" ht="14.25" customHeight="1">
      <c r="A15" s="297" t="s">
        <v>304</v>
      </c>
      <c r="B15" s="175">
        <v>132600</v>
      </c>
      <c r="C15" s="175">
        <f>IF(基本情報!$C$29=基準額!A15,1,0)</f>
        <v>0</v>
      </c>
      <c r="D15" s="175">
        <f>B15*C15</f>
        <v>0</v>
      </c>
      <c r="G15" s="176"/>
      <c r="H15" s="176"/>
    </row>
    <row r="16" spans="1:8" ht="14.25" customHeight="1">
      <c r="A16" s="297" t="s">
        <v>305</v>
      </c>
      <c r="B16" s="175">
        <v>151900</v>
      </c>
      <c r="C16" s="175">
        <f>IF(基本情報!$C$29=基準額!A16,1,0)</f>
        <v>0</v>
      </c>
      <c r="D16" s="175">
        <f>B16*C16</f>
        <v>0</v>
      </c>
      <c r="G16" s="176"/>
      <c r="H16" s="176"/>
    </row>
    <row r="17" spans="1:8" ht="14.25" customHeight="1">
      <c r="C17" s="292"/>
      <c r="G17" s="176"/>
      <c r="H17" s="176"/>
    </row>
    <row r="18" spans="1:8" ht="14.25" customHeight="1">
      <c r="A18" s="292" t="s">
        <v>463</v>
      </c>
      <c r="C18" s="292"/>
      <c r="G18" s="176"/>
      <c r="H18" s="176"/>
    </row>
    <row r="19" spans="1:8" ht="14.25" customHeight="1">
      <c r="A19" s="295" t="s">
        <v>458</v>
      </c>
      <c r="B19" s="123" t="s">
        <v>466</v>
      </c>
      <c r="C19" s="123" t="s">
        <v>462</v>
      </c>
      <c r="D19" s="123" t="s">
        <v>467</v>
      </c>
      <c r="G19" s="176"/>
      <c r="H19" s="176"/>
    </row>
    <row r="20" spans="1:8" ht="14.25" customHeight="1">
      <c r="A20" s="297" t="s">
        <v>312</v>
      </c>
      <c r="B20" s="175">
        <v>114200</v>
      </c>
      <c r="C20" s="175">
        <f>IF(基本情報!$C$32="有",1,0)</f>
        <v>0</v>
      </c>
      <c r="D20" s="175">
        <f>B20*C20</f>
        <v>0</v>
      </c>
      <c r="G20" s="176"/>
      <c r="H20" s="176"/>
    </row>
    <row r="21" spans="1:8" ht="14.25" customHeight="1">
      <c r="A21" s="297"/>
      <c r="B21" s="175"/>
      <c r="C21" s="175"/>
      <c r="D21" s="175"/>
      <c r="G21" s="176"/>
      <c r="H21" s="176"/>
    </row>
    <row r="22" spans="1:8" ht="14.25" customHeight="1">
      <c r="A22" s="297"/>
      <c r="B22" s="175"/>
      <c r="C22" s="175"/>
      <c r="D22" s="175"/>
      <c r="G22" s="176"/>
      <c r="H22" s="176"/>
    </row>
    <row r="23" spans="1:8" ht="14.25" customHeight="1">
      <c r="C23" s="293"/>
      <c r="D23" s="292"/>
      <c r="G23" s="176"/>
      <c r="H23" s="176"/>
    </row>
    <row r="24" spans="1:8" ht="14.25" customHeight="1">
      <c r="A24" s="292" t="s">
        <v>457</v>
      </c>
    </row>
    <row r="25" spans="1:8" s="292" customFormat="1" ht="14.25" customHeight="1" thickBot="1">
      <c r="A25" s="299"/>
      <c r="B25" s="300" t="s">
        <v>208</v>
      </c>
      <c r="C25" s="301" t="s">
        <v>209</v>
      </c>
      <c r="D25" s="301" t="s">
        <v>411</v>
      </c>
      <c r="E25" s="302" t="s">
        <v>210</v>
      </c>
    </row>
    <row r="26" spans="1:8" ht="14.25" customHeight="1">
      <c r="A26" s="297" t="s">
        <v>211</v>
      </c>
      <c r="B26" s="290">
        <f>'様式4-3'!D23</f>
        <v>1000</v>
      </c>
      <c r="C26" s="290">
        <f>SUM(D31:D33)</f>
        <v>50</v>
      </c>
      <c r="D26" s="291">
        <f>MIN(B26:C26)</f>
        <v>50</v>
      </c>
      <c r="E26" s="965">
        <f>D26*D27</f>
        <v>375000</v>
      </c>
      <c r="G26" s="293" t="str" cm="1">
        <f t="array" ref="G26">_xlfn.IFS(B26 &lt; C26, "&lt;", B26 &gt; C26, "&gt;", B26 = C26, "=")</f>
        <v>&gt;</v>
      </c>
      <c r="H26" s="292" t="str">
        <f>B$25&amp;"："&amp;TEXT(B26, "#,##0㎡")&amp;G26&amp;C$25&amp;"："&amp;TEXT(C26, "#,##0㎡")</f>
        <v>実績：1,000㎡&gt;基準：50㎡</v>
      </c>
    </row>
    <row r="27" spans="1:8" ht="14.25" customHeight="1" thickBot="1">
      <c r="A27" s="297" t="s">
        <v>212</v>
      </c>
      <c r="B27" s="290">
        <f>'様式4-3'!E23</f>
        <v>7500</v>
      </c>
      <c r="C27" s="290">
        <f>SUM(D37:D39)+SUM(D43:D45)</f>
        <v>151900</v>
      </c>
      <c r="D27" s="291">
        <f>MIN(B27:C27)</f>
        <v>7500</v>
      </c>
      <c r="E27" s="966"/>
      <c r="G27" s="293" t="str" cm="1">
        <f t="array" ref="G27">_xlfn.IFS(B27 &lt; C27, "&lt;", B27 &gt; C27, "&gt;", B27 = C27, "=")</f>
        <v>&lt;</v>
      </c>
      <c r="H27" s="292" t="str">
        <f>B$25&amp;"："&amp;TEXT(B27, "#,##0円")&amp;G27&amp;C$25&amp;"："&amp;TEXT(C27, "#,##0円")</f>
        <v>実績：7,500円&lt;基準：151,900円</v>
      </c>
    </row>
    <row r="29" spans="1:8" ht="14.25" customHeight="1">
      <c r="A29" s="292" t="s">
        <v>469</v>
      </c>
    </row>
    <row r="30" spans="1:8" ht="14.25" customHeight="1">
      <c r="A30" s="301" t="s">
        <v>458</v>
      </c>
      <c r="B30" s="134" t="s">
        <v>465</v>
      </c>
      <c r="C30" s="134" t="s">
        <v>462</v>
      </c>
      <c r="D30" s="134" t="s">
        <v>453</v>
      </c>
      <c r="G30" s="176"/>
      <c r="H30" s="176"/>
    </row>
    <row r="31" spans="1:8" ht="14.25" customHeight="1">
      <c r="A31" s="297" t="s">
        <v>454</v>
      </c>
      <c r="B31" s="175">
        <v>50</v>
      </c>
      <c r="C31" s="175">
        <f>基本情報!C31</f>
        <v>1</v>
      </c>
      <c r="D31" s="175">
        <f>B31*C31</f>
        <v>50</v>
      </c>
      <c r="G31" s="176"/>
      <c r="H31" s="176"/>
    </row>
    <row r="32" spans="1:8" ht="14.25" customHeight="1">
      <c r="A32" s="297"/>
      <c r="B32" s="175"/>
      <c r="C32" s="175"/>
      <c r="D32" s="175"/>
      <c r="G32" s="176"/>
      <c r="H32" s="176"/>
    </row>
    <row r="33" spans="1:8" ht="14.25" customHeight="1">
      <c r="A33" s="297"/>
      <c r="B33" s="175"/>
      <c r="C33" s="175"/>
      <c r="D33" s="175"/>
      <c r="G33" s="176"/>
      <c r="H33" s="176"/>
    </row>
    <row r="34" spans="1:8" ht="14.25" customHeight="1">
      <c r="A34" s="298"/>
      <c r="B34" s="288"/>
      <c r="C34" s="292"/>
      <c r="G34" s="176"/>
      <c r="H34" s="176"/>
    </row>
    <row r="35" spans="1:8" ht="14.25" customHeight="1">
      <c r="A35" s="292" t="s">
        <v>455</v>
      </c>
      <c r="C35" s="292"/>
      <c r="G35" s="176"/>
      <c r="H35" s="176"/>
    </row>
    <row r="36" spans="1:8" ht="14.25" customHeight="1">
      <c r="A36" s="301" t="s">
        <v>458</v>
      </c>
      <c r="B36" s="134" t="s">
        <v>31</v>
      </c>
      <c r="C36" s="134" t="s">
        <v>462</v>
      </c>
      <c r="D36" s="134" t="s">
        <v>302</v>
      </c>
      <c r="G36" s="176"/>
      <c r="H36" s="176"/>
    </row>
    <row r="37" spans="1:8" ht="14.25" customHeight="1">
      <c r="A37" s="297" t="s">
        <v>303</v>
      </c>
      <c r="B37" s="175">
        <v>151900</v>
      </c>
      <c r="C37" s="175">
        <f>IF(基本情報!$C$29=基準額!A37,1,0)</f>
        <v>1</v>
      </c>
      <c r="D37" s="175">
        <f>B37*C37</f>
        <v>151900</v>
      </c>
      <c r="G37" s="176"/>
      <c r="H37" s="176"/>
    </row>
    <row r="38" spans="1:8" ht="14.25" customHeight="1">
      <c r="A38" s="297" t="s">
        <v>304</v>
      </c>
      <c r="B38" s="175">
        <v>132600</v>
      </c>
      <c r="C38" s="175">
        <f>IF(基本情報!$C$29=基準額!A38,1,0)</f>
        <v>0</v>
      </c>
      <c r="D38" s="175">
        <f t="shared" ref="D38:D39" si="0">B38*C38</f>
        <v>0</v>
      </c>
      <c r="G38" s="176"/>
      <c r="H38" s="176"/>
    </row>
    <row r="39" spans="1:8" ht="14.25" customHeight="1">
      <c r="A39" s="297" t="s">
        <v>305</v>
      </c>
      <c r="B39" s="175">
        <v>151900</v>
      </c>
      <c r="C39" s="175">
        <f>IF(基本情報!$C$29=基準額!A39,1,0)</f>
        <v>0</v>
      </c>
      <c r="D39" s="175">
        <f t="shared" si="0"/>
        <v>0</v>
      </c>
      <c r="G39" s="176"/>
      <c r="H39" s="176"/>
    </row>
    <row r="40" spans="1:8" ht="14.25" customHeight="1">
      <c r="C40" s="292"/>
      <c r="G40" s="176"/>
      <c r="H40" s="176"/>
    </row>
    <row r="41" spans="1:8" ht="14.25" customHeight="1">
      <c r="A41" s="292" t="s">
        <v>463</v>
      </c>
      <c r="C41" s="292"/>
      <c r="G41" s="176"/>
      <c r="H41" s="176"/>
    </row>
    <row r="42" spans="1:8" ht="14.25" customHeight="1">
      <c r="A42" s="301" t="s">
        <v>458</v>
      </c>
      <c r="B42" s="134" t="s">
        <v>466</v>
      </c>
      <c r="C42" s="134" t="s">
        <v>462</v>
      </c>
      <c r="D42" s="134" t="s">
        <v>467</v>
      </c>
      <c r="G42" s="176"/>
      <c r="H42" s="176"/>
    </row>
    <row r="43" spans="1:8" ht="14.25" customHeight="1">
      <c r="A43" s="297" t="s">
        <v>312</v>
      </c>
      <c r="B43" s="175">
        <v>114200</v>
      </c>
      <c r="C43" s="175">
        <f>IF(基本情報!$C$33="有",1,0)</f>
        <v>0</v>
      </c>
      <c r="D43" s="175">
        <f>B43*C43</f>
        <v>0</v>
      </c>
      <c r="G43" s="176"/>
      <c r="H43" s="176"/>
    </row>
    <row r="44" spans="1:8" ht="14.25" customHeight="1">
      <c r="A44" s="297"/>
      <c r="B44" s="175"/>
      <c r="C44" s="175"/>
      <c r="D44" s="175"/>
      <c r="G44" s="176"/>
      <c r="H44" s="176"/>
    </row>
    <row r="45" spans="1:8" ht="14.25" customHeight="1">
      <c r="A45" s="297"/>
      <c r="B45" s="175"/>
      <c r="C45" s="175"/>
      <c r="D45" s="175"/>
      <c r="G45" s="176"/>
      <c r="H45" s="176"/>
    </row>
    <row r="46" spans="1:8" ht="14.25" customHeight="1">
      <c r="C46" s="293"/>
      <c r="D46" s="292"/>
      <c r="G46" s="176"/>
      <c r="H46" s="176"/>
    </row>
    <row r="47" spans="1:8" ht="14.25" customHeight="1">
      <c r="A47" s="292" t="s">
        <v>459</v>
      </c>
      <c r="C47" s="293"/>
      <c r="D47" s="292"/>
      <c r="G47" s="176"/>
      <c r="H47" s="176"/>
    </row>
    <row r="48" spans="1:8" ht="14.25" customHeight="1">
      <c r="A48" s="303" t="s">
        <v>460</v>
      </c>
      <c r="B48" s="289" t="s">
        <v>445</v>
      </c>
      <c r="C48" s="292"/>
      <c r="G48" s="176"/>
      <c r="H48" s="176"/>
    </row>
    <row r="49" spans="1:8" ht="14.25" customHeight="1">
      <c r="A49" s="297" t="s">
        <v>461</v>
      </c>
      <c r="B49" s="304">
        <v>0.33</v>
      </c>
      <c r="C49" s="292"/>
      <c r="G49" s="176"/>
      <c r="H49" s="176"/>
    </row>
  </sheetData>
  <sheetProtection sheet="1" objects="1" scenarios="1" selectLockedCells="1"/>
  <mergeCells count="2">
    <mergeCell ref="E26:E27"/>
    <mergeCell ref="E3:E4"/>
  </mergeCells>
  <phoneticPr fontId="2"/>
  <printOptions horizontalCentered="1" verticalCentered="1"/>
  <pageMargins left="0.62992125984251968" right="0.43307086614173229" top="0.98425196850393704" bottom="0.98425196850393704" header="0.51181102362204722" footer="0.51181102362204722"/>
  <pageSetup paperSize="9" orientation="portrait" blackAndWhite="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C5B11-95EB-48AE-81E2-6E95E004834D}">
  <sheetPr codeName="Sheet15"/>
  <dimension ref="A2:M19"/>
  <sheetViews>
    <sheetView view="pageBreakPreview" zoomScaleNormal="100" zoomScaleSheetLayoutView="100" workbookViewId="0"/>
  </sheetViews>
  <sheetFormatPr defaultRowHeight="13"/>
  <cols>
    <col min="1" max="6" width="10.6328125" customWidth="1"/>
    <col min="7" max="7" width="11.36328125" customWidth="1"/>
    <col min="8" max="8" width="14.08984375" customWidth="1"/>
  </cols>
  <sheetData>
    <row r="2" spans="1:8">
      <c r="A2" t="s">
        <v>213</v>
      </c>
    </row>
    <row r="4" spans="1:8" ht="43.5" customHeight="1">
      <c r="A4" s="967" t="s">
        <v>214</v>
      </c>
      <c r="B4" s="967"/>
      <c r="C4" s="967"/>
      <c r="D4" s="967"/>
      <c r="E4" s="967"/>
      <c r="F4" s="967"/>
      <c r="G4" s="967"/>
      <c r="H4" s="967"/>
    </row>
    <row r="5" spans="1:8" ht="30" customHeight="1">
      <c r="A5" s="967" t="s">
        <v>215</v>
      </c>
      <c r="B5" s="967"/>
      <c r="C5" s="967"/>
      <c r="D5" s="967"/>
      <c r="E5" s="967"/>
      <c r="F5" s="967"/>
      <c r="G5" s="967"/>
      <c r="H5" s="967"/>
    </row>
    <row r="6" spans="1:8" ht="14.25" customHeight="1">
      <c r="A6" t="s">
        <v>216</v>
      </c>
    </row>
    <row r="7" spans="1:8" ht="57" customHeight="1">
      <c r="A7" s="967" t="s">
        <v>217</v>
      </c>
      <c r="B7" s="967"/>
      <c r="C7" s="967"/>
      <c r="D7" s="967"/>
      <c r="E7" s="967"/>
      <c r="F7" s="967"/>
      <c r="G7" s="967"/>
      <c r="H7" s="967"/>
    </row>
    <row r="8" spans="1:8">
      <c r="A8" t="s">
        <v>218</v>
      </c>
    </row>
    <row r="9" spans="1:8">
      <c r="A9" t="s">
        <v>219</v>
      </c>
    </row>
    <row r="10" spans="1:8" ht="28.5" customHeight="1">
      <c r="A10" s="967" t="s">
        <v>220</v>
      </c>
      <c r="B10" s="967"/>
      <c r="C10" s="967"/>
      <c r="D10" s="967"/>
      <c r="E10" s="967"/>
      <c r="F10" s="967"/>
      <c r="G10" s="967"/>
      <c r="H10" s="967"/>
    </row>
    <row r="11" spans="1:8">
      <c r="A11" t="s">
        <v>221</v>
      </c>
    </row>
    <row r="12" spans="1:8">
      <c r="A12" t="s">
        <v>222</v>
      </c>
    </row>
    <row r="13" spans="1:8">
      <c r="A13" t="s">
        <v>223</v>
      </c>
    </row>
    <row r="14" spans="1:8">
      <c r="A14" s="968" t="s">
        <v>224</v>
      </c>
      <c r="B14" s="968"/>
      <c r="C14" s="968"/>
      <c r="D14" s="968"/>
      <c r="E14" s="968"/>
      <c r="F14" s="968"/>
      <c r="G14" s="968"/>
      <c r="H14" s="968"/>
    </row>
    <row r="15" spans="1:8">
      <c r="F15" s="6"/>
      <c r="G15" s="969"/>
      <c r="H15" s="969"/>
    </row>
    <row r="16" spans="1:8">
      <c r="G16" s="747"/>
      <c r="H16" s="747"/>
    </row>
    <row r="19" spans="13:13">
      <c r="M19" s="77"/>
    </row>
  </sheetData>
  <mergeCells count="7">
    <mergeCell ref="G16:H16"/>
    <mergeCell ref="A4:H4"/>
    <mergeCell ref="A5:H5"/>
    <mergeCell ref="A7:H7"/>
    <mergeCell ref="A10:H10"/>
    <mergeCell ref="A14:H14"/>
    <mergeCell ref="G15:H15"/>
  </mergeCells>
  <phoneticPr fontId="2"/>
  <printOptions horizontalCentered="1" verticalCentered="1"/>
  <pageMargins left="0.62992125984251968" right="0.43307086614173229" top="0.98425196850393704" bottom="0.98425196850393704" header="0.51181102362204722" footer="0.51181102362204722"/>
  <pageSetup paperSize="9"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F86C6-5100-47FD-A08F-4B3FBD78311C}">
  <sheetPr codeName="Sheet2">
    <tabColor theme="8" tint="0.59999389629810485"/>
  </sheetPr>
  <dimension ref="A1:O53"/>
  <sheetViews>
    <sheetView view="pageBreakPreview" zoomScaleNormal="100" zoomScaleSheetLayoutView="100" workbookViewId="0"/>
  </sheetViews>
  <sheetFormatPr defaultRowHeight="13"/>
  <cols>
    <col min="1" max="1" width="2.7265625" customWidth="1"/>
    <col min="2" max="2" width="7.6328125" customWidth="1"/>
    <col min="3" max="3" width="4.453125" customWidth="1"/>
    <col min="4" max="4" width="4" customWidth="1"/>
    <col min="5" max="5" width="4.90625" customWidth="1"/>
    <col min="6" max="6" width="10.6328125" customWidth="1"/>
    <col min="7" max="7" width="10.26953125" customWidth="1"/>
    <col min="8" max="8" width="4.7265625" customWidth="1"/>
    <col min="9" max="10" width="10.36328125" customWidth="1"/>
    <col min="11" max="11" width="11.90625" customWidth="1"/>
    <col min="12" max="12" width="11.7265625" customWidth="1"/>
    <col min="13" max="13" width="3.6328125" customWidth="1"/>
  </cols>
  <sheetData>
    <row r="1" spans="1:13" ht="14">
      <c r="A1" s="56"/>
      <c r="B1" s="56"/>
      <c r="C1" s="56"/>
      <c r="D1" s="56"/>
      <c r="E1" s="56"/>
      <c r="F1" s="56"/>
      <c r="G1" s="56"/>
      <c r="H1" s="56"/>
      <c r="I1" s="56"/>
      <c r="J1" s="57" t="s">
        <v>225</v>
      </c>
      <c r="K1" s="58"/>
      <c r="L1" s="58"/>
      <c r="M1" s="58"/>
    </row>
    <row r="2" spans="1:13" ht="14">
      <c r="A2" s="56"/>
      <c r="B2" s="56" t="s">
        <v>226</v>
      </c>
      <c r="C2" s="56"/>
      <c r="D2" s="56"/>
      <c r="E2" s="56"/>
      <c r="F2" s="56"/>
      <c r="G2" s="56"/>
      <c r="H2" s="56"/>
      <c r="I2" s="56"/>
      <c r="J2" s="56"/>
      <c r="K2" s="56"/>
      <c r="L2" s="58"/>
      <c r="M2" s="58"/>
    </row>
    <row r="3" spans="1:13" ht="14">
      <c r="A3" s="56"/>
      <c r="B3" s="56"/>
      <c r="C3" s="56"/>
      <c r="D3" s="56"/>
      <c r="E3" s="56"/>
      <c r="F3" s="56"/>
      <c r="G3" s="56"/>
      <c r="H3" s="56"/>
      <c r="I3" s="56"/>
      <c r="J3" s="56"/>
      <c r="K3" s="56"/>
      <c r="L3" s="58"/>
      <c r="M3" s="58"/>
    </row>
    <row r="4" spans="1:13" ht="14">
      <c r="A4" s="56"/>
      <c r="B4" s="56"/>
      <c r="C4" s="56"/>
      <c r="D4" s="56"/>
      <c r="E4" s="56"/>
      <c r="F4" s="56"/>
      <c r="G4" s="56"/>
      <c r="H4" s="56"/>
      <c r="I4" s="56"/>
      <c r="J4" s="56"/>
      <c r="K4" s="56"/>
      <c r="L4" s="58"/>
      <c r="M4" s="58"/>
    </row>
    <row r="5" spans="1:13" ht="27" customHeight="1">
      <c r="A5" s="477"/>
      <c r="B5" s="598" t="s">
        <v>227</v>
      </c>
      <c r="C5" s="598"/>
      <c r="D5" s="598"/>
      <c r="E5" s="598"/>
      <c r="F5" s="598"/>
      <c r="G5" s="598"/>
      <c r="H5" s="598"/>
      <c r="I5" s="598"/>
      <c r="J5" s="598"/>
      <c r="K5" s="598"/>
      <c r="L5" s="598"/>
      <c r="M5" s="38"/>
    </row>
    <row r="6" spans="1:13" ht="13.5" customHeight="1">
      <c r="A6" s="59"/>
      <c r="B6" s="59"/>
      <c r="C6" s="59"/>
      <c r="D6" s="59"/>
      <c r="E6" s="59"/>
      <c r="F6" s="59"/>
      <c r="G6" s="59"/>
      <c r="H6" s="59"/>
      <c r="I6" s="478"/>
      <c r="J6" s="478"/>
      <c r="K6" s="59"/>
      <c r="L6" s="59"/>
      <c r="M6" s="59"/>
    </row>
    <row r="7" spans="1:13" ht="14">
      <c r="A7" s="56"/>
      <c r="B7" s="56"/>
      <c r="C7" s="56"/>
      <c r="D7" s="60"/>
      <c r="E7" s="56"/>
      <c r="F7" s="56"/>
      <c r="G7" s="56"/>
      <c r="H7" s="56"/>
      <c r="I7" s="343"/>
      <c r="J7" s="343"/>
      <c r="K7" s="56"/>
      <c r="L7" s="58"/>
      <c r="M7" s="58"/>
    </row>
    <row r="8" spans="1:13" ht="18" customHeight="1">
      <c r="A8" s="56"/>
      <c r="B8" s="56"/>
      <c r="C8" s="56"/>
      <c r="D8" s="56"/>
      <c r="E8" s="56"/>
      <c r="F8" s="56"/>
      <c r="G8" s="56"/>
      <c r="H8" s="56"/>
      <c r="I8" s="343"/>
      <c r="J8" s="343"/>
      <c r="K8" s="479"/>
      <c r="L8" s="480"/>
      <c r="M8" s="58"/>
    </row>
    <row r="9" spans="1:13" ht="14">
      <c r="A9" s="56"/>
      <c r="B9" s="56"/>
      <c r="C9" s="56"/>
      <c r="D9" s="56"/>
      <c r="E9" s="56"/>
      <c r="F9" s="56"/>
      <c r="G9" s="56"/>
      <c r="H9" s="56"/>
      <c r="I9" s="481"/>
      <c r="J9" s="482"/>
      <c r="K9" s="601">
        <f>基本情報!C8</f>
        <v>46113</v>
      </c>
      <c r="L9" s="601"/>
      <c r="M9" s="69"/>
    </row>
    <row r="10" spans="1:13" ht="14">
      <c r="A10" s="56"/>
      <c r="B10" s="56"/>
      <c r="C10" s="56"/>
      <c r="D10" s="56"/>
      <c r="E10" s="56"/>
      <c r="F10" s="56"/>
      <c r="G10" s="56"/>
      <c r="H10" s="56"/>
      <c r="I10" s="58"/>
      <c r="J10" s="61"/>
      <c r="K10" s="62"/>
      <c r="L10" s="58"/>
      <c r="M10" s="58"/>
    </row>
    <row r="11" spans="1:13" ht="14">
      <c r="A11" s="56"/>
      <c r="B11" s="56"/>
      <c r="C11" s="56"/>
      <c r="D11" s="56"/>
      <c r="E11" s="56"/>
      <c r="F11" s="56"/>
      <c r="G11" s="56"/>
      <c r="H11" s="56"/>
      <c r="I11" s="63"/>
      <c r="J11" s="63"/>
      <c r="K11" s="63"/>
      <c r="L11" s="58"/>
      <c r="M11" s="58"/>
    </row>
    <row r="12" spans="1:13" ht="14">
      <c r="A12" s="56"/>
      <c r="B12" s="56" t="s">
        <v>228</v>
      </c>
      <c r="C12" s="56"/>
      <c r="D12" s="56"/>
      <c r="E12" s="56"/>
      <c r="F12" s="56"/>
      <c r="G12" s="56"/>
      <c r="H12" s="56"/>
      <c r="I12" s="56"/>
      <c r="J12" s="56"/>
      <c r="K12" s="56"/>
      <c r="L12" s="58"/>
      <c r="M12" s="58"/>
    </row>
    <row r="13" spans="1:13" ht="14">
      <c r="A13" s="56"/>
      <c r="B13" s="56"/>
      <c r="C13" s="56"/>
      <c r="D13" s="56"/>
      <c r="E13" s="56"/>
      <c r="F13" s="56"/>
      <c r="G13" s="56"/>
      <c r="H13" s="56"/>
      <c r="I13" s="56"/>
      <c r="J13" s="56"/>
      <c r="K13" s="56"/>
      <c r="L13" s="58"/>
      <c r="M13" s="58"/>
    </row>
    <row r="14" spans="1:13" ht="23.25" customHeight="1">
      <c r="A14" s="56"/>
      <c r="B14" s="56"/>
      <c r="C14" s="56"/>
      <c r="D14" s="56"/>
      <c r="E14" s="56"/>
      <c r="F14" s="56"/>
      <c r="G14" s="56"/>
      <c r="H14" s="56"/>
      <c r="I14" s="56"/>
      <c r="J14" s="56"/>
      <c r="K14" s="56"/>
      <c r="L14" s="58"/>
      <c r="M14" s="58"/>
    </row>
    <row r="15" spans="1:13" ht="24" customHeight="1">
      <c r="A15" s="56"/>
      <c r="B15" s="56"/>
      <c r="C15" s="56"/>
      <c r="D15" s="56"/>
      <c r="E15" s="56"/>
      <c r="F15" s="56"/>
      <c r="G15" s="64" t="s">
        <v>229</v>
      </c>
      <c r="H15" s="56"/>
      <c r="I15" s="599" t="str">
        <f>基本情報!C10</f>
        <v>兵庫県神戸市○○</v>
      </c>
      <c r="J15" s="599"/>
      <c r="K15" s="599"/>
      <c r="L15" s="599"/>
      <c r="M15" s="483"/>
    </row>
    <row r="16" spans="1:13" ht="24" customHeight="1">
      <c r="A16" s="56"/>
      <c r="B16" s="56"/>
      <c r="C16" s="56"/>
      <c r="D16" s="56"/>
      <c r="E16" s="56"/>
      <c r="F16" s="56"/>
      <c r="G16" s="64" t="s">
        <v>230</v>
      </c>
      <c r="H16" s="56"/>
      <c r="I16" s="599" t="str">
        <f>基本情報!C12</f>
        <v>○○法人 ○○会</v>
      </c>
      <c r="J16" s="599"/>
      <c r="K16" s="599"/>
      <c r="L16" s="599"/>
      <c r="M16" s="483"/>
    </row>
    <row r="17" spans="1:15" ht="24" customHeight="1">
      <c r="A17" s="56"/>
      <c r="B17" s="56"/>
      <c r="C17" s="56"/>
      <c r="D17" s="56"/>
      <c r="E17" s="56"/>
      <c r="F17" s="56"/>
      <c r="G17" s="64"/>
      <c r="H17" s="56"/>
      <c r="I17" s="599" t="str">
        <f>基本情報!C15</f>
        <v>○○病院</v>
      </c>
      <c r="J17" s="599"/>
      <c r="K17" s="599"/>
      <c r="L17" s="599"/>
      <c r="M17" s="65"/>
    </row>
    <row r="18" spans="1:15" ht="24" customHeight="1">
      <c r="A18" s="56"/>
      <c r="B18" s="56"/>
      <c r="C18" s="56"/>
      <c r="D18" s="56"/>
      <c r="E18" s="56"/>
      <c r="F18" s="56"/>
      <c r="G18" s="64" t="s">
        <v>231</v>
      </c>
      <c r="H18" s="56"/>
      <c r="I18" s="599" t="str">
        <f>基本情報!C13</f>
        <v>理事長　○○○○</v>
      </c>
      <c r="J18" s="599"/>
      <c r="K18" s="599"/>
      <c r="L18" s="599"/>
      <c r="M18" s="483"/>
    </row>
    <row r="19" spans="1:15" ht="24" customHeight="1">
      <c r="A19" s="56"/>
      <c r="B19" s="56"/>
      <c r="C19" s="56"/>
      <c r="D19" s="56"/>
      <c r="E19" s="56"/>
      <c r="F19" s="56"/>
      <c r="G19" s="64" t="s">
        <v>174</v>
      </c>
      <c r="H19" s="56"/>
      <c r="I19" s="599" t="str">
        <f>基本情報!C25</f>
        <v>0123-456-789</v>
      </c>
      <c r="J19" s="599"/>
      <c r="K19" s="599"/>
      <c r="L19" s="599"/>
      <c r="M19" s="65"/>
    </row>
    <row r="20" spans="1:15" ht="24" customHeight="1">
      <c r="A20" s="56"/>
      <c r="B20" s="56"/>
      <c r="C20" s="56"/>
      <c r="D20" s="56"/>
      <c r="E20" s="56"/>
      <c r="F20" s="56"/>
      <c r="G20" s="64" t="s">
        <v>232</v>
      </c>
      <c r="H20" s="56"/>
      <c r="I20" s="600" t="str">
        <f>基本情報!C26</f>
        <v>sample@pref.hyogo.lg.jp</v>
      </c>
      <c r="J20" s="600"/>
      <c r="K20" s="600"/>
      <c r="L20" s="600"/>
      <c r="M20" s="67"/>
    </row>
    <row r="21" spans="1:15" ht="14">
      <c r="A21" s="56"/>
      <c r="B21" s="56"/>
      <c r="C21" s="56"/>
      <c r="D21" s="56"/>
      <c r="E21" s="56"/>
      <c r="F21" s="56"/>
      <c r="G21" s="64"/>
      <c r="H21" s="56"/>
      <c r="I21" s="56"/>
      <c r="J21" s="56"/>
      <c r="K21" s="56"/>
      <c r="L21" s="58"/>
      <c r="M21" s="58"/>
    </row>
    <row r="22" spans="1:15" ht="14">
      <c r="A22" s="56"/>
      <c r="B22" s="56"/>
      <c r="C22" s="56"/>
      <c r="D22" s="56"/>
      <c r="E22" s="56"/>
      <c r="F22" s="56"/>
      <c r="G22" s="56"/>
      <c r="H22" s="56"/>
      <c r="I22" s="56"/>
      <c r="J22" s="56"/>
      <c r="K22" s="56"/>
      <c r="L22" s="58"/>
      <c r="M22" s="58"/>
    </row>
    <row r="23" spans="1:15" ht="18" customHeight="1">
      <c r="A23" s="56"/>
      <c r="B23" s="602">
        <f>基本情報!C7</f>
        <v>8</v>
      </c>
      <c r="C23" s="602"/>
      <c r="D23" s="603" t="str">
        <f>基本情報!C4</f>
        <v>看護師勤務環境改善施設整備事業</v>
      </c>
      <c r="E23" s="597"/>
      <c r="F23" s="597"/>
      <c r="G23" s="597"/>
      <c r="H23" s="597"/>
      <c r="I23" s="597" t="s">
        <v>233</v>
      </c>
      <c r="J23" s="597"/>
      <c r="K23" s="597"/>
      <c r="L23" s="597"/>
      <c r="M23" s="58"/>
      <c r="O23" s="484"/>
    </row>
    <row r="24" spans="1:15" ht="18" customHeight="1">
      <c r="A24" s="56"/>
      <c r="B24" s="485" t="s">
        <v>234</v>
      </c>
      <c r="C24" s="596">
        <f>収支予算書!C8</f>
        <v>249000</v>
      </c>
      <c r="D24" s="596"/>
      <c r="E24" s="596"/>
      <c r="F24" s="596"/>
      <c r="G24" s="597" t="s">
        <v>235</v>
      </c>
      <c r="H24" s="597"/>
      <c r="I24" s="597"/>
      <c r="J24" s="597"/>
      <c r="K24" s="597"/>
      <c r="L24" s="597"/>
    </row>
    <row r="25" spans="1:15" ht="18" customHeight="1">
      <c r="A25" s="56"/>
      <c r="B25" s="605" t="s">
        <v>236</v>
      </c>
      <c r="C25" s="605"/>
      <c r="D25" s="605"/>
      <c r="E25" s="605"/>
      <c r="F25" s="605"/>
      <c r="G25" s="605"/>
      <c r="H25" s="605"/>
      <c r="I25" s="605"/>
      <c r="J25" s="485"/>
      <c r="K25" s="485"/>
      <c r="L25" s="485"/>
      <c r="M25" s="58"/>
    </row>
    <row r="26" spans="1:15" ht="14">
      <c r="A26" s="56"/>
      <c r="B26" s="70"/>
      <c r="C26" s="70"/>
      <c r="D26" s="70"/>
      <c r="E26" s="70"/>
      <c r="F26" s="70"/>
      <c r="G26" s="70"/>
      <c r="H26" s="70"/>
      <c r="I26" s="70"/>
      <c r="J26" s="70"/>
      <c r="K26" s="70"/>
      <c r="L26" s="58"/>
      <c r="M26" s="58"/>
    </row>
    <row r="27" spans="1:15" ht="14">
      <c r="A27" s="56"/>
      <c r="B27" s="604" t="s">
        <v>237</v>
      </c>
      <c r="C27" s="604"/>
      <c r="D27" s="604"/>
      <c r="E27" s="604"/>
      <c r="F27" s="604"/>
      <c r="G27" s="604"/>
      <c r="H27" s="604"/>
      <c r="I27" s="604"/>
      <c r="J27" s="604"/>
      <c r="K27" s="604"/>
      <c r="L27" s="604"/>
      <c r="M27" s="68"/>
    </row>
    <row r="28" spans="1:15" ht="14">
      <c r="A28" s="56"/>
      <c r="B28" s="56"/>
      <c r="C28" s="56"/>
      <c r="D28" s="56"/>
      <c r="E28" s="56"/>
      <c r="F28" s="56"/>
      <c r="G28" s="56"/>
      <c r="H28" s="56"/>
      <c r="I28" s="56"/>
      <c r="J28" s="56"/>
      <c r="K28" s="56"/>
      <c r="L28" s="58"/>
      <c r="M28" s="58"/>
    </row>
    <row r="29" spans="1:15" ht="14">
      <c r="A29" s="56"/>
      <c r="B29" s="56"/>
      <c r="C29" s="56"/>
      <c r="D29" s="56"/>
      <c r="E29" s="56"/>
      <c r="F29" s="56"/>
      <c r="G29" s="56"/>
      <c r="H29" s="56"/>
      <c r="I29" s="56"/>
      <c r="J29" s="56"/>
      <c r="K29" s="56"/>
      <c r="L29" s="58"/>
      <c r="M29" s="58"/>
    </row>
    <row r="30" spans="1:15" ht="14">
      <c r="A30" s="56"/>
      <c r="B30" s="606" t="s">
        <v>238</v>
      </c>
      <c r="C30" s="606"/>
      <c r="D30" s="606"/>
      <c r="E30" s="606"/>
      <c r="F30" s="606"/>
      <c r="G30" s="606"/>
      <c r="H30" s="606"/>
      <c r="I30" s="606"/>
      <c r="J30" s="606"/>
      <c r="K30" s="606"/>
      <c r="L30" s="58"/>
      <c r="M30" s="58"/>
    </row>
    <row r="31" spans="1:15" ht="14">
      <c r="A31" s="56"/>
      <c r="B31" s="56"/>
      <c r="C31" s="56"/>
      <c r="D31" s="56"/>
      <c r="E31" s="56"/>
      <c r="F31" s="56"/>
      <c r="G31" s="56"/>
      <c r="H31" s="56"/>
      <c r="I31" s="56"/>
      <c r="J31" s="56"/>
      <c r="K31" s="56"/>
      <c r="L31" s="58"/>
      <c r="M31" s="58"/>
    </row>
    <row r="32" spans="1:15" ht="14">
      <c r="A32" s="56"/>
      <c r="B32" s="68" t="s">
        <v>239</v>
      </c>
      <c r="C32" s="68"/>
      <c r="D32" s="68"/>
      <c r="E32" s="68"/>
      <c r="F32" s="68"/>
      <c r="G32" s="68"/>
      <c r="H32" s="607">
        <f>基本情報!C17</f>
        <v>46113</v>
      </c>
      <c r="I32" s="607"/>
      <c r="J32" s="607"/>
      <c r="K32" s="66"/>
      <c r="L32" s="58"/>
      <c r="M32" s="58"/>
      <c r="N32" t="s">
        <v>240</v>
      </c>
    </row>
    <row r="33" spans="1:13" ht="6.75" customHeight="1">
      <c r="A33" s="56"/>
      <c r="B33" s="56"/>
      <c r="C33" s="56"/>
      <c r="D33" s="56"/>
      <c r="E33" s="56"/>
      <c r="F33" s="56"/>
      <c r="G33" s="56"/>
      <c r="H33" s="56"/>
      <c r="I33" s="469"/>
      <c r="J33" s="56"/>
      <c r="K33" s="56"/>
      <c r="L33" s="58"/>
      <c r="M33" s="58"/>
    </row>
    <row r="34" spans="1:13" ht="14">
      <c r="A34" s="56"/>
      <c r="B34" s="56" t="s">
        <v>241</v>
      </c>
      <c r="C34" s="56"/>
      <c r="D34" s="56"/>
      <c r="E34" s="56"/>
      <c r="F34" s="56"/>
      <c r="G34" s="56"/>
      <c r="H34" s="607">
        <f>基本情報!C18</f>
        <v>46477</v>
      </c>
      <c r="I34" s="607"/>
      <c r="J34" s="607"/>
      <c r="K34" s="66"/>
      <c r="L34" s="58"/>
      <c r="M34" s="58"/>
    </row>
    <row r="35" spans="1:13" ht="14">
      <c r="A35" s="56"/>
      <c r="B35" s="56"/>
      <c r="C35" s="56"/>
      <c r="D35" s="56"/>
      <c r="E35" s="56"/>
      <c r="F35" s="56"/>
      <c r="G35" s="56"/>
      <c r="H35" s="56"/>
      <c r="I35" s="56"/>
      <c r="J35" s="56"/>
      <c r="K35" s="56"/>
      <c r="L35" s="58"/>
      <c r="M35" s="58"/>
    </row>
    <row r="36" spans="1:13" ht="14">
      <c r="A36" s="56"/>
      <c r="B36" s="56" t="s">
        <v>242</v>
      </c>
      <c r="C36" s="56"/>
      <c r="D36" s="56"/>
      <c r="E36" s="56"/>
      <c r="F36" s="56"/>
      <c r="G36" s="56"/>
      <c r="H36" s="56"/>
      <c r="I36" s="56"/>
      <c r="J36" s="56"/>
      <c r="K36" s="56"/>
      <c r="L36" s="58"/>
      <c r="M36" s="58"/>
    </row>
    <row r="37" spans="1:13" ht="14">
      <c r="A37" s="56"/>
      <c r="B37" s="56"/>
      <c r="C37" s="56"/>
      <c r="D37" s="56"/>
      <c r="E37" s="56"/>
      <c r="F37" s="56"/>
      <c r="G37" s="56"/>
      <c r="H37" s="56"/>
      <c r="I37" s="56"/>
      <c r="J37" s="56"/>
      <c r="K37" s="56"/>
      <c r="L37" s="58"/>
      <c r="M37" s="58"/>
    </row>
    <row r="38" spans="1:13" ht="22.5" customHeight="1">
      <c r="A38" s="56"/>
      <c r="B38" s="56"/>
      <c r="C38" s="56" t="s">
        <v>243</v>
      </c>
      <c r="D38" s="56"/>
      <c r="E38" s="56"/>
      <c r="F38" s="56"/>
      <c r="G38" s="56"/>
      <c r="H38" s="56"/>
      <c r="I38" s="56"/>
      <c r="J38" s="56"/>
      <c r="K38" s="56"/>
      <c r="L38" s="58"/>
      <c r="M38" s="58"/>
    </row>
    <row r="39" spans="1:13" ht="23.25" customHeight="1">
      <c r="A39" s="56"/>
      <c r="B39" s="56"/>
      <c r="C39" s="56" t="s">
        <v>244</v>
      </c>
      <c r="D39" s="68"/>
      <c r="E39" s="56"/>
      <c r="F39" s="56"/>
      <c r="G39" s="56"/>
      <c r="H39" s="56"/>
      <c r="I39" s="56"/>
      <c r="J39" s="56"/>
      <c r="K39" s="56"/>
      <c r="L39" s="58"/>
      <c r="M39" s="58"/>
    </row>
    <row r="40" spans="1:13" ht="23.25" customHeight="1">
      <c r="A40" s="56"/>
      <c r="B40" s="56"/>
      <c r="C40" s="56" t="s">
        <v>329</v>
      </c>
      <c r="D40" s="56"/>
      <c r="E40" s="56"/>
      <c r="F40" s="56"/>
      <c r="G40" s="56"/>
      <c r="H40" s="56"/>
      <c r="I40" s="56"/>
      <c r="J40" s="56"/>
      <c r="K40" s="56"/>
      <c r="L40" s="58"/>
      <c r="M40" s="58"/>
    </row>
    <row r="41" spans="1:13" ht="23.25" customHeight="1">
      <c r="A41" s="56"/>
      <c r="B41" s="56"/>
      <c r="C41" s="56" t="s">
        <v>245</v>
      </c>
      <c r="D41" s="56"/>
      <c r="E41" s="56"/>
      <c r="F41" s="56"/>
      <c r="G41" s="56"/>
      <c r="H41" s="56"/>
      <c r="I41" s="56"/>
      <c r="J41" s="56"/>
      <c r="K41" s="56"/>
      <c r="L41" s="58"/>
      <c r="M41" s="58"/>
    </row>
    <row r="42" spans="1:13" ht="14">
      <c r="A42" s="56"/>
      <c r="B42" s="56"/>
      <c r="C42" s="56"/>
      <c r="D42" s="56"/>
      <c r="E42" s="56"/>
      <c r="F42" s="56"/>
      <c r="G42" s="56"/>
      <c r="H42" s="56"/>
      <c r="I42" s="56"/>
      <c r="J42" s="56"/>
      <c r="K42" s="56"/>
      <c r="L42" s="58"/>
      <c r="M42" s="58"/>
    </row>
    <row r="43" spans="1:13" ht="14">
      <c r="A43" s="56"/>
      <c r="B43" s="56"/>
      <c r="C43" s="56"/>
      <c r="D43" s="68"/>
      <c r="E43" s="56"/>
      <c r="F43" s="56"/>
      <c r="G43" s="56"/>
      <c r="H43" s="56"/>
      <c r="I43" s="56"/>
      <c r="J43" s="56"/>
      <c r="K43" s="56"/>
      <c r="L43" s="58"/>
      <c r="M43" s="58"/>
    </row>
    <row r="44" spans="1:13" ht="14">
      <c r="A44" s="56"/>
      <c r="B44" s="56"/>
      <c r="C44" s="56"/>
      <c r="D44" s="56"/>
      <c r="E44" s="56"/>
      <c r="F44" s="56"/>
      <c r="G44" s="56"/>
      <c r="H44" s="56"/>
      <c r="I44" s="56"/>
      <c r="J44" s="56"/>
      <c r="K44" s="56"/>
      <c r="L44" s="58"/>
      <c r="M44" s="58"/>
    </row>
    <row r="45" spans="1:13" ht="14">
      <c r="A45" s="56"/>
      <c r="B45" s="56"/>
      <c r="C45" s="56"/>
      <c r="D45" s="68"/>
      <c r="E45" s="56"/>
      <c r="F45" s="56"/>
      <c r="G45" s="56"/>
      <c r="H45" s="56"/>
      <c r="I45" s="56"/>
      <c r="J45" s="56"/>
      <c r="K45" s="56"/>
      <c r="L45" s="58"/>
      <c r="M45" s="58"/>
    </row>
    <row r="46" spans="1:13" ht="14">
      <c r="A46" s="56"/>
      <c r="B46" s="56"/>
      <c r="C46" s="56"/>
      <c r="D46" s="68"/>
      <c r="E46" s="56"/>
      <c r="F46" s="56"/>
      <c r="G46" s="56"/>
      <c r="H46" s="56"/>
      <c r="I46" s="56"/>
      <c r="J46" s="56"/>
      <c r="K46" s="56"/>
      <c r="L46" s="58"/>
      <c r="M46" s="58"/>
    </row>
    <row r="47" spans="1:13" ht="14">
      <c r="A47" s="56"/>
      <c r="B47" s="56"/>
      <c r="C47" s="56"/>
      <c r="D47" s="68"/>
      <c r="E47" s="56"/>
      <c r="F47" s="56"/>
      <c r="G47" s="56"/>
      <c r="H47" s="56"/>
      <c r="I47" s="56"/>
      <c r="J47" s="56"/>
      <c r="K47" s="56"/>
      <c r="L47" s="58"/>
      <c r="M47" s="58"/>
    </row>
    <row r="48" spans="1:13" ht="14">
      <c r="A48" s="56"/>
      <c r="B48" s="56"/>
      <c r="C48" s="56"/>
      <c r="D48" s="68"/>
      <c r="E48" s="56"/>
      <c r="F48" s="56"/>
      <c r="G48" s="56"/>
      <c r="H48" s="56"/>
      <c r="I48" s="56"/>
      <c r="J48" s="56"/>
      <c r="K48" s="56"/>
      <c r="L48" s="58"/>
      <c r="M48" s="58"/>
    </row>
    <row r="49" spans="1:13" ht="14">
      <c r="A49" s="56"/>
      <c r="B49" s="56"/>
      <c r="C49" s="56"/>
      <c r="D49" s="68"/>
      <c r="E49" s="56"/>
      <c r="F49" s="56"/>
      <c r="G49" s="56"/>
      <c r="H49" s="56"/>
      <c r="I49" s="56"/>
      <c r="J49" s="56"/>
      <c r="K49" s="56"/>
      <c r="L49" s="58"/>
      <c r="M49" s="58"/>
    </row>
    <row r="50" spans="1:13" ht="14">
      <c r="A50" s="56"/>
      <c r="B50" s="56"/>
      <c r="C50" s="58"/>
      <c r="D50" s="68"/>
      <c r="E50" s="56"/>
      <c r="F50" s="56"/>
      <c r="G50" s="56"/>
      <c r="H50" s="56"/>
      <c r="I50" s="56"/>
      <c r="J50" s="56"/>
      <c r="K50" s="56"/>
      <c r="L50" s="58"/>
      <c r="M50" s="58"/>
    </row>
    <row r="51" spans="1:13" ht="14">
      <c r="A51" s="71"/>
      <c r="B51" s="71"/>
      <c r="C51" s="71"/>
      <c r="D51" s="71"/>
      <c r="E51" s="71"/>
      <c r="F51" s="71"/>
      <c r="G51" s="71"/>
      <c r="H51" s="71"/>
      <c r="I51" s="71"/>
      <c r="J51" s="71"/>
      <c r="K51" s="71"/>
    </row>
    <row r="52" spans="1:13" ht="14">
      <c r="A52" s="71"/>
      <c r="B52" s="71"/>
      <c r="C52" s="71"/>
      <c r="D52" s="71"/>
      <c r="E52" s="71"/>
      <c r="F52" s="71"/>
      <c r="G52" s="71"/>
      <c r="H52" s="71"/>
      <c r="I52" s="71"/>
      <c r="J52" s="71"/>
      <c r="K52" s="71"/>
    </row>
    <row r="53" spans="1:13">
      <c r="D53" t="s">
        <v>240</v>
      </c>
    </row>
  </sheetData>
  <sheetProtection sheet="1" selectLockedCells="1"/>
  <mergeCells count="18">
    <mergeCell ref="B27:L27"/>
    <mergeCell ref="B25:I25"/>
    <mergeCell ref="B30:K30"/>
    <mergeCell ref="H32:J32"/>
    <mergeCell ref="H34:J34"/>
    <mergeCell ref="C24:F24"/>
    <mergeCell ref="G24:L24"/>
    <mergeCell ref="B5:L5"/>
    <mergeCell ref="I15:L15"/>
    <mergeCell ref="I16:L16"/>
    <mergeCell ref="I18:L18"/>
    <mergeCell ref="I19:L19"/>
    <mergeCell ref="I20:L20"/>
    <mergeCell ref="K9:L9"/>
    <mergeCell ref="I17:L17"/>
    <mergeCell ref="B23:C23"/>
    <mergeCell ref="D23:H23"/>
    <mergeCell ref="I23:L23"/>
  </mergeCells>
  <phoneticPr fontId="2"/>
  <printOptions horizontalCentered="1" verticalCentered="1"/>
  <pageMargins left="0.62992125984251968" right="0.43307086614173229" top="0.98425196850393704" bottom="0.98425196850393704" header="0.51181102362204722" footer="0.51181102362204722"/>
  <pageSetup paperSize="9"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C7F19-E421-42C6-AF90-DC3FBB974CDE}">
  <sheetPr codeName="Sheet3">
    <tabColor theme="8" tint="0.59999389629810485"/>
  </sheetPr>
  <dimension ref="A1:K38"/>
  <sheetViews>
    <sheetView view="pageBreakPreview" zoomScaleNormal="100" zoomScaleSheetLayoutView="100" workbookViewId="0"/>
  </sheetViews>
  <sheetFormatPr defaultColWidth="9" defaultRowHeight="13"/>
  <cols>
    <col min="1" max="1" width="4.26953125" style="58" customWidth="1"/>
    <col min="2" max="2" width="25.36328125" style="58" customWidth="1"/>
    <col min="3" max="3" width="28.36328125" style="58" customWidth="1"/>
    <col min="4" max="4" width="4" style="58" customWidth="1"/>
    <col min="5" max="5" width="19.7265625" style="58" customWidth="1"/>
    <col min="6" max="16384" width="9" style="58"/>
  </cols>
  <sheetData>
    <row r="1" spans="1:11" ht="17.25" customHeight="1">
      <c r="A1" s="72" t="s">
        <v>246</v>
      </c>
      <c r="E1" s="73"/>
    </row>
    <row r="3" spans="1:11" ht="21">
      <c r="A3" s="608" t="s">
        <v>247</v>
      </c>
      <c r="B3" s="608"/>
      <c r="C3" s="608"/>
      <c r="D3" s="608"/>
      <c r="E3" s="608"/>
    </row>
    <row r="5" spans="1:11" s="56" customFormat="1" ht="14">
      <c r="A5" s="56" t="s">
        <v>248</v>
      </c>
      <c r="I5" s="343"/>
      <c r="J5" s="343"/>
      <c r="K5" s="343"/>
    </row>
    <row r="6" spans="1:11" s="56" customFormat="1" ht="14.5" thickBot="1">
      <c r="I6" s="343"/>
      <c r="J6" s="343"/>
      <c r="K6" s="343"/>
    </row>
    <row r="7" spans="1:11" s="56" customFormat="1" ht="40" customHeight="1" thickBot="1">
      <c r="B7" s="74" t="s">
        <v>249</v>
      </c>
      <c r="C7" s="609" t="s">
        <v>250</v>
      </c>
      <c r="D7" s="610"/>
      <c r="E7" s="75" t="s">
        <v>251</v>
      </c>
      <c r="I7" s="343"/>
      <c r="J7" s="343"/>
      <c r="K7" s="343"/>
    </row>
    <row r="8" spans="1:11" s="56" customFormat="1" ht="20.149999999999999" customHeight="1">
      <c r="B8" s="611" t="s">
        <v>252</v>
      </c>
      <c r="C8" s="613">
        <f>様式1!H10</f>
        <v>249000</v>
      </c>
      <c r="D8" s="615" t="s">
        <v>253</v>
      </c>
      <c r="E8" s="617"/>
      <c r="I8" s="343"/>
      <c r="J8" s="343"/>
      <c r="K8" s="343"/>
    </row>
    <row r="9" spans="1:11" s="56" customFormat="1" ht="20.149999999999999" customHeight="1">
      <c r="B9" s="612"/>
      <c r="C9" s="614"/>
      <c r="D9" s="616"/>
      <c r="E9" s="618"/>
      <c r="I9" s="343"/>
      <c r="J9" s="343"/>
      <c r="K9" s="343"/>
    </row>
    <row r="10" spans="1:11" s="56" customFormat="1" ht="20.149999999999999" customHeight="1">
      <c r="B10" s="612" t="s">
        <v>254</v>
      </c>
      <c r="C10" s="619">
        <f>様式1!C10</f>
        <v>0</v>
      </c>
      <c r="D10" s="620" t="s">
        <v>253</v>
      </c>
      <c r="E10" s="621"/>
    </row>
    <row r="11" spans="1:11" s="56" customFormat="1" ht="20.149999999999999" customHeight="1">
      <c r="B11" s="612"/>
      <c r="C11" s="614"/>
      <c r="D11" s="616"/>
      <c r="E11" s="622"/>
    </row>
    <row r="12" spans="1:11" s="56" customFormat="1" ht="20.149999999999999" customHeight="1">
      <c r="B12" s="612" t="s">
        <v>255</v>
      </c>
      <c r="C12" s="619">
        <f>C16-C8-C10</f>
        <v>4751000</v>
      </c>
      <c r="D12" s="620" t="s">
        <v>253</v>
      </c>
      <c r="E12" s="623"/>
    </row>
    <row r="13" spans="1:11" s="56" customFormat="1" ht="20.149999999999999" customHeight="1">
      <c r="B13" s="612"/>
      <c r="C13" s="614"/>
      <c r="D13" s="616"/>
      <c r="E13" s="623"/>
    </row>
    <row r="14" spans="1:11" s="56" customFormat="1" ht="20.149999999999999" customHeight="1">
      <c r="B14" s="612"/>
      <c r="C14" s="619"/>
      <c r="D14" s="620" t="s">
        <v>253</v>
      </c>
      <c r="E14" s="623"/>
    </row>
    <row r="15" spans="1:11" s="56" customFormat="1" ht="20.149999999999999" customHeight="1" thickBot="1">
      <c r="B15" s="629"/>
      <c r="C15" s="613"/>
      <c r="D15" s="615"/>
      <c r="E15" s="630"/>
    </row>
    <row r="16" spans="1:11" s="56" customFormat="1" ht="20.149999999999999" customHeight="1">
      <c r="B16" s="631" t="s">
        <v>4</v>
      </c>
      <c r="C16" s="633">
        <f>様式1!B10</f>
        <v>5000000</v>
      </c>
      <c r="D16" s="635" t="s">
        <v>253</v>
      </c>
      <c r="E16" s="637"/>
    </row>
    <row r="17" spans="1:5" s="56" customFormat="1" ht="20.149999999999999" customHeight="1" thickBot="1">
      <c r="B17" s="632"/>
      <c r="C17" s="634"/>
      <c r="D17" s="636"/>
      <c r="E17" s="638"/>
    </row>
    <row r="18" spans="1:5" s="56" customFormat="1" ht="14"/>
    <row r="19" spans="1:5" s="56" customFormat="1" ht="14"/>
    <row r="20" spans="1:5" s="56" customFormat="1" ht="14">
      <c r="A20" s="56" t="s">
        <v>256</v>
      </c>
    </row>
    <row r="21" spans="1:5" s="56" customFormat="1" ht="14.5" thickBot="1"/>
    <row r="22" spans="1:5" s="56" customFormat="1" ht="40" customHeight="1" thickBot="1">
      <c r="B22" s="74" t="s">
        <v>249</v>
      </c>
      <c r="C22" s="609" t="s">
        <v>250</v>
      </c>
      <c r="D22" s="610"/>
      <c r="E22" s="75" t="s">
        <v>251</v>
      </c>
    </row>
    <row r="23" spans="1:5" s="56" customFormat="1" ht="20.149999999999999" customHeight="1">
      <c r="B23" s="624" t="s">
        <v>257</v>
      </c>
      <c r="C23" s="625">
        <f>様式1!E10</f>
        <v>5000000</v>
      </c>
      <c r="D23" s="627" t="s">
        <v>253</v>
      </c>
      <c r="E23" s="628"/>
    </row>
    <row r="24" spans="1:5" s="56" customFormat="1" ht="20.149999999999999" customHeight="1">
      <c r="B24" s="611"/>
      <c r="C24" s="626"/>
      <c r="D24" s="616"/>
      <c r="E24" s="623"/>
    </row>
    <row r="25" spans="1:5" s="56" customFormat="1" ht="20.149999999999999" customHeight="1">
      <c r="B25" s="612" t="s">
        <v>258</v>
      </c>
      <c r="C25" s="619">
        <f>C31-C23</f>
        <v>0</v>
      </c>
      <c r="D25" s="620" t="s">
        <v>253</v>
      </c>
      <c r="E25" s="623"/>
    </row>
    <row r="26" spans="1:5" s="56" customFormat="1" ht="20.149999999999999" customHeight="1">
      <c r="B26" s="612"/>
      <c r="C26" s="614"/>
      <c r="D26" s="616"/>
      <c r="E26" s="623"/>
    </row>
    <row r="27" spans="1:5" s="56" customFormat="1" ht="20.149999999999999" customHeight="1">
      <c r="B27" s="612"/>
      <c r="C27" s="619"/>
      <c r="D27" s="620" t="s">
        <v>253</v>
      </c>
      <c r="E27" s="623"/>
    </row>
    <row r="28" spans="1:5" s="56" customFormat="1" ht="20.149999999999999" customHeight="1">
      <c r="B28" s="612"/>
      <c r="C28" s="614"/>
      <c r="D28" s="616"/>
      <c r="E28" s="623"/>
    </row>
    <row r="29" spans="1:5" s="56" customFormat="1" ht="20.149999999999999" customHeight="1">
      <c r="B29" s="612"/>
      <c r="C29" s="619"/>
      <c r="D29" s="620" t="s">
        <v>253</v>
      </c>
      <c r="E29" s="623"/>
    </row>
    <row r="30" spans="1:5" s="56" customFormat="1" ht="20.149999999999999" customHeight="1" thickBot="1">
      <c r="B30" s="629"/>
      <c r="C30" s="613"/>
      <c r="D30" s="615"/>
      <c r="E30" s="630"/>
    </row>
    <row r="31" spans="1:5" s="56" customFormat="1" ht="20.149999999999999" customHeight="1">
      <c r="B31" s="631" t="s">
        <v>4</v>
      </c>
      <c r="C31" s="633">
        <f>様式1!B10</f>
        <v>5000000</v>
      </c>
      <c r="D31" s="635" t="s">
        <v>253</v>
      </c>
      <c r="E31" s="637"/>
    </row>
    <row r="32" spans="1:5" s="56" customFormat="1" ht="20.149999999999999" customHeight="1" thickBot="1">
      <c r="B32" s="632"/>
      <c r="C32" s="634"/>
      <c r="D32" s="636"/>
      <c r="E32" s="638"/>
    </row>
    <row r="33" spans="1:2" s="56" customFormat="1" ht="14"/>
    <row r="34" spans="1:2" s="56" customFormat="1" ht="14">
      <c r="A34" s="56" t="s">
        <v>259</v>
      </c>
    </row>
    <row r="36" spans="1:2" ht="22.5" customHeight="1">
      <c r="B36" s="76" t="str">
        <f>IF(C16=C31,"","収支の計が一致していません")</f>
        <v/>
      </c>
    </row>
    <row r="37" spans="1:2" ht="7.5" customHeight="1"/>
    <row r="38" spans="1:2" ht="16.5">
      <c r="B38" s="76"/>
    </row>
  </sheetData>
  <sheetProtection sheet="1" selectLockedCells="1"/>
  <mergeCells count="43">
    <mergeCell ref="D25:D26"/>
    <mergeCell ref="B31:B32"/>
    <mergeCell ref="C31:C32"/>
    <mergeCell ref="D31:D32"/>
    <mergeCell ref="E31:E32"/>
    <mergeCell ref="B27:B28"/>
    <mergeCell ref="C27:C28"/>
    <mergeCell ref="D27:D28"/>
    <mergeCell ref="E27:E28"/>
    <mergeCell ref="B29:B30"/>
    <mergeCell ref="C29:C30"/>
    <mergeCell ref="D29:D30"/>
    <mergeCell ref="E29:E30"/>
    <mergeCell ref="E25:E26"/>
    <mergeCell ref="B25:B26"/>
    <mergeCell ref="C25:C26"/>
    <mergeCell ref="B14:B15"/>
    <mergeCell ref="C14:C15"/>
    <mergeCell ref="D14:D15"/>
    <mergeCell ref="E14:E15"/>
    <mergeCell ref="B16:B17"/>
    <mergeCell ref="C16:C17"/>
    <mergeCell ref="D16:D17"/>
    <mergeCell ref="E16:E17"/>
    <mergeCell ref="C22:D22"/>
    <mergeCell ref="B23:B24"/>
    <mergeCell ref="C23:C24"/>
    <mergeCell ref="D23:D24"/>
    <mergeCell ref="E23:E24"/>
    <mergeCell ref="B10:B11"/>
    <mergeCell ref="C10:C11"/>
    <mergeCell ref="D10:D11"/>
    <mergeCell ref="E10:E11"/>
    <mergeCell ref="B12:B13"/>
    <mergeCell ref="C12:C13"/>
    <mergeCell ref="D12:D13"/>
    <mergeCell ref="E12:E13"/>
    <mergeCell ref="A3:E3"/>
    <mergeCell ref="C7:D7"/>
    <mergeCell ref="B8:B9"/>
    <mergeCell ref="C8:C9"/>
    <mergeCell ref="D8:D9"/>
    <mergeCell ref="E8:E9"/>
  </mergeCells>
  <phoneticPr fontId="2"/>
  <printOptions horizontalCentered="1" verticalCentered="1"/>
  <pageMargins left="0.62992125984251968" right="0.43307086614173229" top="0.98425196850393704" bottom="0.98425196850393704" header="0.51181102362204722" footer="0.51181102362204722"/>
  <pageSetup paperSize="9" orientation="portrait"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D0C4C-3862-4B64-AE09-3FB361F17AF3}">
  <sheetPr codeName="Sheet4">
    <tabColor theme="8" tint="0.59999389629810485"/>
  </sheetPr>
  <dimension ref="A1:J15"/>
  <sheetViews>
    <sheetView view="pageBreakPreview" zoomScaleNormal="100" zoomScaleSheetLayoutView="100" workbookViewId="0"/>
  </sheetViews>
  <sheetFormatPr defaultRowHeight="13"/>
  <cols>
    <col min="1" max="9" width="14.6328125" customWidth="1"/>
  </cols>
  <sheetData>
    <row r="1" spans="1:10">
      <c r="A1" t="s">
        <v>260</v>
      </c>
    </row>
    <row r="3" spans="1:10" ht="19.5" customHeight="1">
      <c r="A3" s="598" t="s">
        <v>261</v>
      </c>
      <c r="B3" s="598"/>
      <c r="C3" s="598"/>
      <c r="D3" s="598"/>
      <c r="E3" s="598"/>
      <c r="F3" s="598"/>
      <c r="G3" s="598"/>
      <c r="H3" s="598"/>
      <c r="I3" s="598"/>
    </row>
    <row r="4" spans="1:10" ht="19.5" customHeight="1">
      <c r="A4" s="38"/>
      <c r="B4" s="38"/>
      <c r="C4" s="38"/>
      <c r="D4" s="38"/>
      <c r="E4" s="38"/>
      <c r="F4" s="38"/>
      <c r="G4" s="38"/>
      <c r="H4" s="38"/>
      <c r="I4" s="38"/>
    </row>
    <row r="5" spans="1:10" ht="13.5" thickBot="1">
      <c r="A5" s="640" t="str">
        <f>"（補助事業者名"&amp;基本情報!C12&amp;"）"</f>
        <v>（補助事業者名○○法人 ○○会）</v>
      </c>
      <c r="B5" s="640"/>
      <c r="C5" s="640"/>
      <c r="D5" s="640"/>
      <c r="E5" s="640"/>
      <c r="F5" s="640"/>
      <c r="G5" s="640"/>
      <c r="H5" s="640"/>
      <c r="I5" s="640"/>
    </row>
    <row r="6" spans="1:10" ht="26.25" customHeight="1" thickTop="1">
      <c r="A6" s="103"/>
      <c r="B6" s="104" t="s">
        <v>262</v>
      </c>
      <c r="C6" s="104" t="s">
        <v>263</v>
      </c>
      <c r="D6" s="104" t="s">
        <v>264</v>
      </c>
      <c r="E6" s="104" t="s">
        <v>265</v>
      </c>
      <c r="F6" s="104" t="s">
        <v>266</v>
      </c>
      <c r="G6" s="104" t="s">
        <v>267</v>
      </c>
      <c r="H6" s="104" t="s">
        <v>268</v>
      </c>
      <c r="I6" s="105"/>
      <c r="J6" s="641"/>
    </row>
    <row r="7" spans="1:10" ht="26.25" customHeight="1">
      <c r="A7" s="39" t="s">
        <v>269</v>
      </c>
      <c r="B7" s="40" t="s">
        <v>58</v>
      </c>
      <c r="C7" s="40" t="s">
        <v>270</v>
      </c>
      <c r="D7" s="40" t="s">
        <v>59</v>
      </c>
      <c r="E7" s="40" t="s">
        <v>60</v>
      </c>
      <c r="F7" s="40" t="s">
        <v>271</v>
      </c>
      <c r="G7" s="40" t="s">
        <v>272</v>
      </c>
      <c r="H7" s="40" t="s">
        <v>61</v>
      </c>
      <c r="I7" s="41" t="s">
        <v>273</v>
      </c>
      <c r="J7" s="641"/>
    </row>
    <row r="8" spans="1:10" ht="26.25" customHeight="1" thickBot="1">
      <c r="A8" s="106"/>
      <c r="B8" s="107"/>
      <c r="C8" s="42" t="s">
        <v>274</v>
      </c>
      <c r="D8" s="42" t="s">
        <v>275</v>
      </c>
      <c r="E8" s="42" t="s">
        <v>276</v>
      </c>
      <c r="F8" s="107"/>
      <c r="G8" s="107"/>
      <c r="H8" s="42" t="s">
        <v>277</v>
      </c>
      <c r="I8" s="108"/>
      <c r="J8" s="641"/>
    </row>
    <row r="9" spans="1:10" ht="21.75" customHeight="1">
      <c r="A9" s="109"/>
      <c r="B9" s="43" t="s">
        <v>62</v>
      </c>
      <c r="C9" s="44" t="s">
        <v>62</v>
      </c>
      <c r="D9" s="44" t="s">
        <v>62</v>
      </c>
      <c r="E9" s="44" t="s">
        <v>62</v>
      </c>
      <c r="F9" s="43" t="s">
        <v>278</v>
      </c>
      <c r="G9" s="43" t="s">
        <v>278</v>
      </c>
      <c r="H9" s="44" t="s">
        <v>62</v>
      </c>
      <c r="I9" s="110"/>
      <c r="J9" s="641"/>
    </row>
    <row r="10" spans="1:10" ht="90.75" customHeight="1" thickBot="1">
      <c r="A10" s="173" t="str">
        <f>基本情報!C4</f>
        <v>看護師勤務環境改善施設整備事業</v>
      </c>
      <c r="B10" s="111">
        <f>'様式2-3'!I43</f>
        <v>5000000</v>
      </c>
      <c r="C10" s="112">
        <v>0</v>
      </c>
      <c r="D10" s="111">
        <f>SUM(B10-C10)</f>
        <v>5000000</v>
      </c>
      <c r="E10" s="111">
        <f>'様式2-3'!I23</f>
        <v>5000000</v>
      </c>
      <c r="F10" s="111">
        <f>基準額!E3</f>
        <v>757550</v>
      </c>
      <c r="G10" s="111">
        <f>MIN(E10:F10)</f>
        <v>757550</v>
      </c>
      <c r="H10" s="111">
        <f>ROUNDDOWN(MIN(D10,G10)*基準額!B49,-3)</f>
        <v>249000</v>
      </c>
      <c r="I10" s="113"/>
      <c r="J10" s="641"/>
    </row>
    <row r="11" spans="1:10" ht="13.5" thickTop="1">
      <c r="A11" s="45"/>
    </row>
    <row r="12" spans="1:10">
      <c r="A12" s="639" t="s">
        <v>63</v>
      </c>
      <c r="B12" s="639"/>
      <c r="C12" s="639"/>
      <c r="D12" s="639"/>
      <c r="E12" s="639"/>
      <c r="F12" s="639"/>
      <c r="G12" s="639"/>
      <c r="H12" s="639"/>
      <c r="I12" s="639"/>
    </row>
    <row r="13" spans="1:10">
      <c r="A13" s="639" t="s">
        <v>64</v>
      </c>
      <c r="B13" s="639"/>
      <c r="C13" s="639"/>
      <c r="D13" s="639"/>
      <c r="E13" s="639"/>
      <c r="F13" s="639"/>
      <c r="G13" s="639"/>
      <c r="H13" s="639"/>
      <c r="I13" s="639"/>
    </row>
    <row r="14" spans="1:10">
      <c r="A14" s="639" t="str">
        <f>"　　　　３　「県補助所要額」欄には、(C)と(F)を比較して少ない方の額に"&amp;基準額!$B$49&amp;"を乗じて得た額を記入すること。ただし、算出された額に"</f>
        <v>　　　　３　「県補助所要額」欄には、(C)と(F)を比較して少ない方の額に0.33を乗じて得た額を記入すること。ただし、算出された額に</v>
      </c>
      <c r="B14" s="639"/>
      <c r="C14" s="639"/>
      <c r="D14" s="639"/>
      <c r="E14" s="639"/>
      <c r="F14" s="639"/>
      <c r="G14" s="639"/>
      <c r="H14" s="639"/>
      <c r="I14" s="639"/>
    </row>
    <row r="15" spans="1:10">
      <c r="A15" s="639" t="s">
        <v>91</v>
      </c>
      <c r="B15" s="639"/>
      <c r="C15" s="639"/>
      <c r="D15" s="639"/>
      <c r="E15" s="639"/>
      <c r="F15" s="639"/>
      <c r="G15" s="639"/>
      <c r="H15" s="639"/>
      <c r="I15" s="639"/>
    </row>
  </sheetData>
  <sheetProtection sheet="1" objects="1" scenarios="1" selectLockedCells="1"/>
  <mergeCells count="7">
    <mergeCell ref="A15:I15"/>
    <mergeCell ref="A3:I3"/>
    <mergeCell ref="A5:I5"/>
    <mergeCell ref="J6:J10"/>
    <mergeCell ref="A12:I12"/>
    <mergeCell ref="A13:I13"/>
    <mergeCell ref="A14:I14"/>
  </mergeCells>
  <phoneticPr fontId="2"/>
  <printOptions horizontalCentered="1" verticalCentered="1"/>
  <pageMargins left="0.62992125984251968" right="0.43307086614173229" top="0.98425196850393704" bottom="0.98425196850393704" header="0.51181102362204722" footer="0.51181102362204722"/>
  <pageSetup paperSize="9" orientation="landscape"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52990-4953-4B53-B2CE-6957FE1F214D}">
  <sheetPr codeName="Sheet5">
    <tabColor theme="8" tint="0.59999389629810485"/>
  </sheetPr>
  <dimension ref="A1:R175"/>
  <sheetViews>
    <sheetView view="pageBreakPreview" topLeftCell="A72" zoomScale="85" zoomScaleNormal="100" zoomScaleSheetLayoutView="85" workbookViewId="0">
      <selection activeCell="B18" sqref="B18:C18"/>
    </sheetView>
  </sheetViews>
  <sheetFormatPr defaultRowHeight="13"/>
  <cols>
    <col min="1" max="1" width="13" customWidth="1"/>
    <col min="2" max="2" width="16.26953125" customWidth="1"/>
    <col min="3" max="10" width="12.6328125" customWidth="1"/>
    <col min="13" max="13" width="9" customWidth="1"/>
  </cols>
  <sheetData>
    <row r="1" spans="1:10">
      <c r="A1" t="s">
        <v>279</v>
      </c>
    </row>
    <row r="3" spans="1:10" ht="16.5" customHeight="1">
      <c r="I3" s="658"/>
      <c r="J3" s="658"/>
    </row>
    <row r="5" spans="1:10" ht="19">
      <c r="A5" s="659" t="s">
        <v>280</v>
      </c>
      <c r="B5" s="659"/>
      <c r="C5" s="659"/>
      <c r="D5" s="659"/>
      <c r="E5" s="659"/>
      <c r="F5" s="659"/>
      <c r="G5" s="659"/>
      <c r="H5" s="659"/>
      <c r="I5" s="659"/>
      <c r="J5" s="659"/>
    </row>
    <row r="6" spans="1:10" ht="12.75" customHeight="1">
      <c r="A6" s="2"/>
      <c r="B6" s="2"/>
      <c r="C6" s="2"/>
      <c r="D6" s="2"/>
      <c r="E6" s="2"/>
      <c r="F6" s="2"/>
      <c r="G6" s="2"/>
      <c r="H6" s="2"/>
      <c r="I6" s="2"/>
      <c r="J6" s="2"/>
    </row>
    <row r="7" spans="1:10" ht="13.5" thickBot="1"/>
    <row r="8" spans="1:10" ht="18.75" customHeight="1" thickBot="1">
      <c r="A8" s="4" t="s">
        <v>0</v>
      </c>
      <c r="B8" s="660" t="str">
        <f>基本情報!C4</f>
        <v>看護師勤務環境改善施設整備事業</v>
      </c>
      <c r="C8" s="661"/>
      <c r="H8" s="4" t="s">
        <v>281</v>
      </c>
      <c r="I8" s="662">
        <f>基本情報!C7</f>
        <v>8</v>
      </c>
      <c r="J8" s="663"/>
    </row>
    <row r="9" spans="1:10" ht="18" customHeight="1" thickBot="1"/>
    <row r="10" spans="1:10" ht="18" customHeight="1" thickBot="1">
      <c r="A10" s="664" t="s">
        <v>282</v>
      </c>
      <c r="B10" s="665"/>
      <c r="C10" s="5" t="s">
        <v>5</v>
      </c>
      <c r="D10" s="5" t="s">
        <v>6</v>
      </c>
      <c r="E10" s="666" t="s">
        <v>7</v>
      </c>
      <c r="F10" s="667"/>
      <c r="G10" s="666" t="s">
        <v>8</v>
      </c>
      <c r="H10" s="668"/>
      <c r="I10" s="668"/>
      <c r="J10" s="669"/>
    </row>
    <row r="11" spans="1:10" ht="34.5" customHeight="1" thickBot="1">
      <c r="A11" s="685" t="str">
        <f>基本情報!C15</f>
        <v>○○病院</v>
      </c>
      <c r="B11" s="686"/>
      <c r="C11" s="344" t="str">
        <f>基本情報!C11</f>
        <v>医療法人</v>
      </c>
      <c r="D11" s="344" t="str">
        <f>基本情報!C12</f>
        <v>○○法人 ○○会</v>
      </c>
      <c r="E11" s="687" t="str">
        <f>基本情報!C13</f>
        <v>理事長　○○○○</v>
      </c>
      <c r="F11" s="686"/>
      <c r="G11" s="687" t="str">
        <f>基本情報!C14</f>
        <v>兵庫県神戸市○○</v>
      </c>
      <c r="H11" s="688"/>
      <c r="I11" s="688"/>
      <c r="J11" s="689"/>
    </row>
    <row r="12" spans="1:10" ht="18" customHeight="1">
      <c r="C12" s="236" t="s">
        <v>100</v>
      </c>
    </row>
    <row r="13" spans="1:10" ht="30.75" customHeight="1" thickBot="1">
      <c r="A13" t="s">
        <v>283</v>
      </c>
    </row>
    <row r="14" spans="1:10" ht="19.5" customHeight="1" thickBot="1">
      <c r="A14" s="18" t="s">
        <v>2</v>
      </c>
      <c r="B14" s="345" t="str">
        <f>基本情報!C27</f>
        <v>新築</v>
      </c>
      <c r="C14" s="346"/>
      <c r="D14" s="346"/>
      <c r="E14" s="346"/>
      <c r="F14" s="346"/>
      <c r="G14" s="346"/>
      <c r="H14" s="346"/>
      <c r="I14" s="346"/>
      <c r="J14" s="347"/>
    </row>
    <row r="15" spans="1:10" ht="20.25" customHeight="1">
      <c r="A15" s="642" t="s">
        <v>9</v>
      </c>
      <c r="B15" s="693" t="s">
        <v>419</v>
      </c>
      <c r="C15" s="694"/>
      <c r="D15" s="694"/>
      <c r="E15" s="695"/>
      <c r="F15" s="224" t="s">
        <v>424</v>
      </c>
      <c r="G15" s="371" t="s">
        <v>479</v>
      </c>
      <c r="H15" s="219" t="s">
        <v>421</v>
      </c>
      <c r="I15" s="219" t="s">
        <v>425</v>
      </c>
      <c r="J15" s="372" t="s">
        <v>480</v>
      </c>
    </row>
    <row r="16" spans="1:10" ht="20.25" customHeight="1" thickBot="1">
      <c r="A16" s="692"/>
      <c r="B16" s="696" t="s">
        <v>420</v>
      </c>
      <c r="C16" s="697"/>
      <c r="D16" s="697"/>
      <c r="E16" s="698"/>
      <c r="F16" s="220" t="s">
        <v>422</v>
      </c>
      <c r="G16" s="221">
        <f>基本情報!C17</f>
        <v>46113</v>
      </c>
      <c r="H16" s="222" t="s">
        <v>421</v>
      </c>
      <c r="I16" s="222" t="s">
        <v>423</v>
      </c>
      <c r="J16" s="223">
        <f>基本情報!C18</f>
        <v>46477</v>
      </c>
    </row>
    <row r="17" spans="1:10" ht="20.25" customHeight="1" thickBot="1">
      <c r="A17" s="21" t="s">
        <v>3</v>
      </c>
      <c r="B17" s="348" t="s">
        <v>435</v>
      </c>
      <c r="C17" s="373">
        <v>1000</v>
      </c>
      <c r="D17" s="235" t="s">
        <v>308</v>
      </c>
      <c r="E17" s="349" t="s">
        <v>307</v>
      </c>
      <c r="F17" s="373">
        <v>0</v>
      </c>
      <c r="G17" s="350" t="s">
        <v>308</v>
      </c>
      <c r="H17" s="235" t="s">
        <v>309</v>
      </c>
      <c r="I17" s="351">
        <f>SUM(C17,F17)</f>
        <v>1000</v>
      </c>
      <c r="J17" s="102" t="s">
        <v>92</v>
      </c>
    </row>
    <row r="18" spans="1:10" ht="18.75" customHeight="1" thickBot="1">
      <c r="A18" s="33" t="s">
        <v>115</v>
      </c>
      <c r="B18" s="690" t="s">
        <v>434</v>
      </c>
      <c r="C18" s="691"/>
      <c r="D18" s="699" t="s">
        <v>437</v>
      </c>
      <c r="E18" s="691"/>
      <c r="F18" s="691"/>
      <c r="G18" s="691"/>
      <c r="H18" s="589" t="s">
        <v>436</v>
      </c>
      <c r="I18" s="101"/>
      <c r="J18" s="102"/>
    </row>
    <row r="19" spans="1:10" ht="15.75" customHeight="1">
      <c r="A19" s="670" t="s">
        <v>101</v>
      </c>
      <c r="B19" s="673" t="s">
        <v>102</v>
      </c>
      <c r="C19" s="646" t="s">
        <v>103</v>
      </c>
      <c r="D19" s="646"/>
      <c r="E19" s="646"/>
      <c r="F19" s="684" t="s">
        <v>430</v>
      </c>
      <c r="G19" s="645"/>
      <c r="H19" s="646" t="s">
        <v>105</v>
      </c>
      <c r="I19" s="646"/>
      <c r="J19" s="683"/>
    </row>
    <row r="20" spans="1:10" ht="16.5" customHeight="1">
      <c r="A20" s="671"/>
      <c r="B20" s="674"/>
      <c r="C20" s="125" t="s">
        <v>433</v>
      </c>
      <c r="D20" s="125" t="s">
        <v>107</v>
      </c>
      <c r="E20" s="125" t="s">
        <v>432</v>
      </c>
      <c r="F20" s="192" t="s">
        <v>431</v>
      </c>
      <c r="G20" s="125" t="s">
        <v>106</v>
      </c>
      <c r="H20" s="125" t="s">
        <v>107</v>
      </c>
      <c r="I20" s="675" t="s">
        <v>106</v>
      </c>
      <c r="J20" s="676"/>
    </row>
    <row r="21" spans="1:10" ht="15" customHeight="1">
      <c r="A21" s="671"/>
      <c r="B21" s="677" t="str">
        <f>基本情報!C4</f>
        <v>看護師勤務環境改善施設整備事業</v>
      </c>
      <c r="C21" s="132" t="s">
        <v>297</v>
      </c>
      <c r="D21" s="132" t="s">
        <v>297</v>
      </c>
      <c r="E21" s="130" t="s">
        <v>10</v>
      </c>
      <c r="F21" s="237" t="s">
        <v>297</v>
      </c>
      <c r="G21" s="130" t="s">
        <v>10</v>
      </c>
      <c r="H21" s="122" t="s">
        <v>297</v>
      </c>
      <c r="I21" s="127"/>
      <c r="J21" s="131" t="s">
        <v>10</v>
      </c>
    </row>
    <row r="22" spans="1:10" ht="47.25" customHeight="1">
      <c r="A22" s="671"/>
      <c r="B22" s="678"/>
      <c r="C22" s="374" t="s">
        <v>448</v>
      </c>
      <c r="D22" s="375" t="s">
        <v>449</v>
      </c>
      <c r="E22" s="591">
        <v>10000</v>
      </c>
      <c r="F22" s="375" t="s">
        <v>449</v>
      </c>
      <c r="G22" s="591">
        <v>10000</v>
      </c>
      <c r="H22" s="376" t="s">
        <v>450</v>
      </c>
      <c r="I22" s="679">
        <v>10000</v>
      </c>
      <c r="J22" s="680"/>
    </row>
    <row r="23" spans="1:10" ht="19.5" customHeight="1" thickBot="1">
      <c r="A23" s="672"/>
      <c r="B23" s="87" t="s">
        <v>4</v>
      </c>
      <c r="C23" s="29"/>
      <c r="D23" s="29"/>
      <c r="E23" s="681"/>
      <c r="F23" s="681"/>
      <c r="G23" s="29"/>
      <c r="H23" s="29"/>
      <c r="I23" s="681"/>
      <c r="J23" s="682"/>
    </row>
    <row r="24" spans="1:10" ht="18" customHeight="1">
      <c r="A24" s="642" t="s">
        <v>108</v>
      </c>
      <c r="B24" s="645" t="s">
        <v>109</v>
      </c>
      <c r="C24" s="646"/>
      <c r="D24" s="646"/>
      <c r="E24" s="646"/>
      <c r="F24" s="646" t="s">
        <v>104</v>
      </c>
      <c r="G24" s="646"/>
      <c r="H24" s="646"/>
      <c r="I24" s="646"/>
      <c r="J24" s="683"/>
    </row>
    <row r="25" spans="1:10" ht="12" customHeight="1">
      <c r="A25" s="643"/>
      <c r="B25" s="700"/>
      <c r="C25" s="701"/>
      <c r="D25" s="352"/>
      <c r="E25" s="238"/>
      <c r="F25" s="702"/>
      <c r="G25" s="703"/>
      <c r="H25" s="701"/>
      <c r="I25" s="354"/>
      <c r="J25" s="239"/>
    </row>
    <row r="26" spans="1:10" ht="12" customHeight="1">
      <c r="A26" s="643"/>
      <c r="B26" s="647" t="str">
        <f>B58</f>
        <v>ナースステーション</v>
      </c>
      <c r="C26" s="648"/>
      <c r="D26" s="276">
        <f>I58</f>
        <v>240</v>
      </c>
      <c r="E26" s="240" t="s">
        <v>92</v>
      </c>
      <c r="F26" s="649" t="str">
        <f>B68</f>
        <v>ナースステーション</v>
      </c>
      <c r="G26" s="650"/>
      <c r="H26" s="648"/>
      <c r="I26" s="355">
        <f>I68</f>
        <v>240</v>
      </c>
      <c r="J26" s="241" t="s">
        <v>10</v>
      </c>
    </row>
    <row r="27" spans="1:10" ht="12" customHeight="1">
      <c r="A27" s="643"/>
      <c r="B27" s="647" t="str">
        <f t="shared" ref="B27:B30" si="0">B59</f>
        <v>処置室</v>
      </c>
      <c r="C27" s="648"/>
      <c r="D27" s="276">
        <f t="shared" ref="D27:D30" si="1">I59</f>
        <v>150</v>
      </c>
      <c r="E27" s="240" t="s">
        <v>92</v>
      </c>
      <c r="F27" s="649" t="str">
        <f t="shared" ref="F27:F30" si="2">B69</f>
        <v>処置室</v>
      </c>
      <c r="G27" s="650"/>
      <c r="H27" s="648"/>
      <c r="I27" s="355">
        <f t="shared" ref="I27:I30" si="3">I69</f>
        <v>150</v>
      </c>
      <c r="J27" s="241" t="s">
        <v>10</v>
      </c>
    </row>
    <row r="28" spans="1:10" ht="12" customHeight="1">
      <c r="A28" s="643"/>
      <c r="B28" s="647" t="str">
        <f t="shared" si="0"/>
        <v>カンファレンス室</v>
      </c>
      <c r="C28" s="648"/>
      <c r="D28" s="276">
        <f t="shared" si="1"/>
        <v>90</v>
      </c>
      <c r="E28" s="240" t="s">
        <v>92</v>
      </c>
      <c r="F28" s="649" t="str">
        <f t="shared" si="2"/>
        <v>カンファレンス室</v>
      </c>
      <c r="G28" s="650"/>
      <c r="H28" s="648"/>
      <c r="I28" s="355">
        <f t="shared" si="3"/>
        <v>90</v>
      </c>
      <c r="J28" s="241" t="s">
        <v>10</v>
      </c>
    </row>
    <row r="29" spans="1:10" ht="12" customHeight="1">
      <c r="A29" s="643"/>
      <c r="B29" s="647" t="str">
        <f t="shared" si="0"/>
        <v>病室</v>
      </c>
      <c r="C29" s="648"/>
      <c r="D29" s="276">
        <f t="shared" si="1"/>
        <v>0</v>
      </c>
      <c r="E29" s="240" t="s">
        <v>92</v>
      </c>
      <c r="F29" s="649" t="str">
        <f t="shared" si="2"/>
        <v>病室</v>
      </c>
      <c r="G29" s="650"/>
      <c r="H29" s="648"/>
      <c r="I29" s="355">
        <f t="shared" si="3"/>
        <v>0</v>
      </c>
      <c r="J29" s="241" t="s">
        <v>10</v>
      </c>
    </row>
    <row r="30" spans="1:10" ht="12" customHeight="1">
      <c r="A30" s="643"/>
      <c r="B30" s="647" t="str">
        <f t="shared" si="0"/>
        <v>その他（）</v>
      </c>
      <c r="C30" s="648"/>
      <c r="D30" s="276">
        <f t="shared" si="1"/>
        <v>0</v>
      </c>
      <c r="E30" s="240" t="s">
        <v>92</v>
      </c>
      <c r="F30" s="649" t="str">
        <f t="shared" si="2"/>
        <v>その他（）</v>
      </c>
      <c r="G30" s="650"/>
      <c r="H30" s="648"/>
      <c r="I30" s="355">
        <f t="shared" si="3"/>
        <v>0</v>
      </c>
      <c r="J30" s="241" t="s">
        <v>10</v>
      </c>
    </row>
    <row r="31" spans="1:10" ht="12" customHeight="1">
      <c r="A31" s="643"/>
      <c r="B31" s="647"/>
      <c r="C31" s="648"/>
      <c r="D31" s="356"/>
      <c r="E31" s="240"/>
      <c r="F31" s="649"/>
      <c r="G31" s="650"/>
      <c r="H31" s="648"/>
      <c r="I31" s="355"/>
      <c r="J31" s="241"/>
    </row>
    <row r="32" spans="1:10" ht="12" customHeight="1">
      <c r="A32" s="643"/>
      <c r="B32" s="647" t="s">
        <v>117</v>
      </c>
      <c r="C32" s="648"/>
      <c r="D32" s="377" t="s">
        <v>427</v>
      </c>
      <c r="E32" s="240"/>
      <c r="F32" s="649" t="s">
        <v>117</v>
      </c>
      <c r="G32" s="650"/>
      <c r="H32" s="648"/>
      <c r="I32" s="377" t="s">
        <v>428</v>
      </c>
      <c r="J32" s="241"/>
    </row>
    <row r="33" spans="1:18" ht="12" customHeight="1">
      <c r="A33" s="643"/>
      <c r="B33" s="657"/>
      <c r="C33" s="653"/>
      <c r="D33" s="357"/>
      <c r="E33" s="240"/>
      <c r="F33" s="651"/>
      <c r="G33" s="652"/>
      <c r="H33" s="653"/>
      <c r="I33" s="359"/>
      <c r="J33" s="242"/>
    </row>
    <row r="34" spans="1:18" ht="14.25" customHeight="1" thickBot="1">
      <c r="A34" s="644"/>
      <c r="B34" s="655" t="s">
        <v>4</v>
      </c>
      <c r="C34" s="656"/>
      <c r="D34" s="360">
        <f>I63</f>
        <v>480</v>
      </c>
      <c r="E34" s="120" t="s">
        <v>10</v>
      </c>
      <c r="F34" s="654" t="s">
        <v>4</v>
      </c>
      <c r="G34" s="655"/>
      <c r="H34" s="656"/>
      <c r="I34" s="360">
        <f>I73</f>
        <v>480</v>
      </c>
      <c r="J34" s="133" t="s">
        <v>10</v>
      </c>
    </row>
    <row r="35" spans="1:18" s="236" customFormat="1" ht="22.5" customHeight="1">
      <c r="A35" s="713" t="s">
        <v>93</v>
      </c>
      <c r="B35" s="250"/>
      <c r="C35" s="251"/>
      <c r="D35" s="251"/>
      <c r="E35" s="593" t="s">
        <v>446</v>
      </c>
      <c r="F35" s="251"/>
      <c r="G35" s="251"/>
      <c r="H35" s="251"/>
      <c r="I35" s="251"/>
      <c r="J35" s="252"/>
    </row>
    <row r="36" spans="1:18" s="366" customFormat="1" ht="22.5" customHeight="1">
      <c r="A36" s="714"/>
      <c r="B36" s="361"/>
      <c r="C36" s="362">
        <f>基準額!D3</f>
        <v>50</v>
      </c>
      <c r="D36" s="361" t="s">
        <v>443</v>
      </c>
      <c r="E36" s="363">
        <f>基準額!D4</f>
        <v>15151</v>
      </c>
      <c r="F36" s="361" t="s">
        <v>443</v>
      </c>
      <c r="G36" s="364">
        <f>基準額!B49</f>
        <v>0.33</v>
      </c>
      <c r="H36" s="361" t="s">
        <v>444</v>
      </c>
      <c r="I36" s="363">
        <f>ROUNDDOWN(基準額!E3*G36,-3)</f>
        <v>249000</v>
      </c>
      <c r="J36" s="365"/>
    </row>
    <row r="37" spans="1:18" s="177" customFormat="1" ht="22.5" customHeight="1">
      <c r="A37" s="714"/>
      <c r="B37" s="594"/>
      <c r="C37" s="369" t="str">
        <f>"("&amp;基準額!H3&amp;")"</f>
        <v>(計画：330㎡&gt;基準：50㎡)</v>
      </c>
      <c r="D37" s="369"/>
      <c r="E37" s="369" t="str">
        <f>"("&amp;基準額!H4&amp;")"</f>
        <v>(計画：15,151円&lt;基準：151,900円)</v>
      </c>
      <c r="F37" s="369"/>
      <c r="G37" s="369"/>
      <c r="H37" s="369"/>
      <c r="I37" s="369"/>
      <c r="J37" s="595"/>
      <c r="K37" s="366"/>
      <c r="L37" s="366"/>
      <c r="M37" s="366"/>
      <c r="N37" s="366"/>
      <c r="O37" s="366"/>
      <c r="P37" s="366"/>
      <c r="Q37" s="366"/>
      <c r="R37" s="366"/>
    </row>
    <row r="38" spans="1:18" s="236" customFormat="1" ht="22.5" customHeight="1" thickBot="1">
      <c r="A38" s="715"/>
      <c r="B38" s="367"/>
      <c r="C38" s="592" t="s">
        <v>447</v>
      </c>
      <c r="D38" s="368"/>
      <c r="E38" s="368"/>
      <c r="F38" s="368"/>
      <c r="G38" s="138"/>
      <c r="H38" s="138" t="s">
        <v>311</v>
      </c>
      <c r="I38" s="138" t="str">
        <f>基本情報!C29</f>
        <v>鉄筋コンクリート</v>
      </c>
      <c r="J38" s="253"/>
      <c r="K38" s="369"/>
      <c r="L38" s="369"/>
      <c r="M38" s="369"/>
      <c r="N38" s="369"/>
      <c r="O38" s="369"/>
      <c r="P38" s="369"/>
      <c r="Q38" s="369"/>
      <c r="R38" s="369"/>
    </row>
    <row r="39" spans="1:18" ht="17.25" customHeight="1">
      <c r="A39" s="716" t="s">
        <v>111</v>
      </c>
      <c r="B39" s="718" t="s">
        <v>451</v>
      </c>
      <c r="C39" s="719"/>
      <c r="D39" s="719"/>
      <c r="E39" s="719"/>
      <c r="F39" s="719"/>
      <c r="G39" s="719"/>
      <c r="H39" s="719"/>
      <c r="I39" s="719"/>
      <c r="J39" s="720"/>
    </row>
    <row r="40" spans="1:18" ht="17.25" customHeight="1">
      <c r="A40" s="716"/>
      <c r="B40" s="721" t="s">
        <v>112</v>
      </c>
      <c r="C40" s="721"/>
      <c r="D40" s="721"/>
      <c r="E40" s="721"/>
      <c r="F40" s="721"/>
      <c r="G40" s="721"/>
      <c r="H40" s="721"/>
      <c r="I40" s="721"/>
      <c r="J40" s="722"/>
    </row>
    <row r="41" spans="1:18" ht="17.25" customHeight="1" thickBot="1">
      <c r="A41" s="717"/>
      <c r="B41" s="723" t="s">
        <v>113</v>
      </c>
      <c r="C41" s="723"/>
      <c r="D41" s="723"/>
      <c r="E41" s="723"/>
      <c r="F41" s="723"/>
      <c r="G41" s="723"/>
      <c r="H41" s="723"/>
      <c r="I41" s="723"/>
      <c r="J41" s="724"/>
    </row>
    <row r="42" spans="1:18" ht="18" customHeight="1">
      <c r="A42" t="s">
        <v>114</v>
      </c>
    </row>
    <row r="43" spans="1:18" ht="18" customHeight="1">
      <c r="A43" t="s">
        <v>429</v>
      </c>
      <c r="J43" s="6"/>
    </row>
    <row r="44" spans="1:18" ht="18" customHeight="1"/>
    <row r="45" spans="1:18" ht="18" customHeight="1"/>
    <row r="46" spans="1:18" ht="18" customHeight="1"/>
    <row r="47" spans="1:18" ht="18" customHeight="1"/>
    <row r="48" spans="1:18" ht="23.25" customHeight="1">
      <c r="A48" t="s">
        <v>118</v>
      </c>
    </row>
    <row r="49" spans="1:9" ht="18.75" customHeight="1">
      <c r="A49" t="s">
        <v>119</v>
      </c>
    </row>
    <row r="50" spans="1:9" ht="18.75" customHeight="1">
      <c r="A50" s="721" t="s">
        <v>120</v>
      </c>
      <c r="B50" s="721"/>
      <c r="C50" s="721"/>
      <c r="D50" s="721"/>
    </row>
    <row r="51" spans="1:9" ht="18.75" customHeight="1">
      <c r="A51" s="721" t="s">
        <v>121</v>
      </c>
      <c r="B51" s="721"/>
      <c r="C51" s="721"/>
      <c r="D51" s="721"/>
    </row>
    <row r="52" spans="1:9" ht="18.75" customHeight="1">
      <c r="A52" s="721" t="s">
        <v>122</v>
      </c>
      <c r="B52" s="721"/>
      <c r="C52" s="721"/>
      <c r="D52" s="721"/>
    </row>
    <row r="53" spans="1:9" ht="18.75" customHeight="1">
      <c r="A53" s="721" t="s">
        <v>442</v>
      </c>
      <c r="B53" s="721"/>
      <c r="C53" s="721"/>
      <c r="D53" s="721"/>
    </row>
    <row r="54" spans="1:9" ht="18.75" customHeight="1">
      <c r="A54" t="s">
        <v>123</v>
      </c>
    </row>
    <row r="55" spans="1:9" ht="14.25" customHeight="1">
      <c r="A55" s="725" t="s">
        <v>124</v>
      </c>
      <c r="B55" s="725"/>
      <c r="C55" s="378" t="s">
        <v>298</v>
      </c>
      <c r="D55" s="378" t="s">
        <v>300</v>
      </c>
      <c r="E55" s="378" t="s">
        <v>299</v>
      </c>
      <c r="F55" s="378"/>
      <c r="G55" s="378"/>
      <c r="H55" s="378"/>
      <c r="I55" s="125" t="s">
        <v>125</v>
      </c>
    </row>
    <row r="56" spans="1:9" ht="14.25" customHeight="1">
      <c r="A56" s="726" t="s">
        <v>11</v>
      </c>
      <c r="B56" s="128" t="s">
        <v>126</v>
      </c>
      <c r="C56" s="379" t="s">
        <v>301</v>
      </c>
      <c r="D56" s="379" t="s">
        <v>301</v>
      </c>
      <c r="E56" s="379" t="s">
        <v>301</v>
      </c>
      <c r="F56" s="379"/>
      <c r="G56" s="379"/>
      <c r="H56" s="379"/>
      <c r="I56" s="129" t="s">
        <v>297</v>
      </c>
    </row>
    <row r="57" spans="1:9" ht="14.25" customHeight="1">
      <c r="A57" s="726"/>
      <c r="B57" s="128" t="s">
        <v>127</v>
      </c>
      <c r="C57" s="379">
        <v>50</v>
      </c>
      <c r="D57" s="379">
        <v>50</v>
      </c>
      <c r="E57" s="379">
        <v>50</v>
      </c>
      <c r="F57" s="379"/>
      <c r="G57" s="379"/>
      <c r="H57" s="379"/>
      <c r="I57" s="370">
        <f>SUM(C57:H57)</f>
        <v>150</v>
      </c>
    </row>
    <row r="58" spans="1:9" ht="14.25" customHeight="1">
      <c r="A58" s="726"/>
      <c r="B58" s="381" t="s">
        <v>116</v>
      </c>
      <c r="C58" s="380">
        <v>80</v>
      </c>
      <c r="D58" s="380">
        <v>80</v>
      </c>
      <c r="E58" s="380">
        <v>80</v>
      </c>
      <c r="F58" s="380"/>
      <c r="G58" s="380"/>
      <c r="H58" s="380"/>
      <c r="I58" s="287">
        <f>SUM(C58:H58)</f>
        <v>240</v>
      </c>
    </row>
    <row r="59" spans="1:9" ht="14.25" customHeight="1">
      <c r="A59" s="726"/>
      <c r="B59" s="381" t="s">
        <v>438</v>
      </c>
      <c r="C59" s="380">
        <v>50</v>
      </c>
      <c r="D59" s="380">
        <v>50</v>
      </c>
      <c r="E59" s="380">
        <v>50</v>
      </c>
      <c r="F59" s="380"/>
      <c r="G59" s="380"/>
      <c r="H59" s="380"/>
      <c r="I59" s="287">
        <f>SUM(C59:H59)</f>
        <v>150</v>
      </c>
    </row>
    <row r="60" spans="1:9" ht="14.25" customHeight="1">
      <c r="A60" s="726"/>
      <c r="B60" s="381" t="s">
        <v>439</v>
      </c>
      <c r="C60" s="380">
        <v>30</v>
      </c>
      <c r="D60" s="380">
        <v>30</v>
      </c>
      <c r="E60" s="380">
        <v>30</v>
      </c>
      <c r="F60" s="380"/>
      <c r="G60" s="380"/>
      <c r="H60" s="380"/>
      <c r="I60" s="287">
        <f t="shared" ref="I60:I62" si="4">SUM(C60:H60)</f>
        <v>90</v>
      </c>
    </row>
    <row r="61" spans="1:9" ht="14.25" customHeight="1">
      <c r="A61" s="726"/>
      <c r="B61" s="381" t="s">
        <v>440</v>
      </c>
      <c r="C61" s="380"/>
      <c r="D61" s="380"/>
      <c r="E61" s="380"/>
      <c r="F61" s="380"/>
      <c r="G61" s="380"/>
      <c r="H61" s="380"/>
      <c r="I61" s="287">
        <f t="shared" si="4"/>
        <v>0</v>
      </c>
    </row>
    <row r="62" spans="1:9" ht="14.25" customHeight="1">
      <c r="A62" s="726"/>
      <c r="B62" s="381" t="s">
        <v>441</v>
      </c>
      <c r="C62" s="380"/>
      <c r="D62" s="380"/>
      <c r="E62" s="380"/>
      <c r="F62" s="380"/>
      <c r="G62" s="380"/>
      <c r="H62" s="380"/>
      <c r="I62" s="287">
        <f t="shared" si="4"/>
        <v>0</v>
      </c>
    </row>
    <row r="63" spans="1:9" ht="14.25" customHeight="1">
      <c r="A63" s="726"/>
      <c r="B63" s="128" t="s">
        <v>128</v>
      </c>
      <c r="C63" s="287">
        <f>SUM(C58:C62)</f>
        <v>160</v>
      </c>
      <c r="D63" s="287">
        <f t="shared" ref="D63:H63" si="5">SUM(D58:D62)</f>
        <v>160</v>
      </c>
      <c r="E63" s="287">
        <f t="shared" si="5"/>
        <v>160</v>
      </c>
      <c r="F63" s="287">
        <f t="shared" si="5"/>
        <v>0</v>
      </c>
      <c r="G63" s="287">
        <f t="shared" si="5"/>
        <v>0</v>
      </c>
      <c r="H63" s="287">
        <f t="shared" si="5"/>
        <v>0</v>
      </c>
      <c r="I63" s="287">
        <f>SUM(C63:H63)</f>
        <v>480</v>
      </c>
    </row>
    <row r="64" spans="1:9" ht="30.75" customHeight="1">
      <c r="A64" s="726"/>
      <c r="B64" s="128" t="s">
        <v>129</v>
      </c>
      <c r="C64" s="287">
        <f>IFERROR(INT(C63/C57),"")</f>
        <v>3</v>
      </c>
      <c r="D64" s="287">
        <f t="shared" ref="D64" si="6">IFERROR(INT(D63/D57),"")</f>
        <v>3</v>
      </c>
      <c r="E64" s="287">
        <f>IFERROR(INT(E63/E57),"")</f>
        <v>3</v>
      </c>
      <c r="F64" s="287" t="str">
        <f t="shared" ref="F64:H64" si="7">IFERROR(INT(F63/F57),"")</f>
        <v/>
      </c>
      <c r="G64" s="287" t="str">
        <f t="shared" si="7"/>
        <v/>
      </c>
      <c r="H64" s="287" t="str">
        <f t="shared" si="7"/>
        <v/>
      </c>
      <c r="I64" s="287">
        <f>IFERROR(INT(I63/I57),"")</f>
        <v>3</v>
      </c>
    </row>
    <row r="65" spans="1:10" ht="14.25" customHeight="1">
      <c r="A65" s="725" t="s">
        <v>124</v>
      </c>
      <c r="B65" s="725"/>
      <c r="C65" s="378" t="s">
        <v>298</v>
      </c>
      <c r="D65" s="378" t="s">
        <v>300</v>
      </c>
      <c r="E65" s="378" t="s">
        <v>299</v>
      </c>
      <c r="F65" s="378"/>
      <c r="G65" s="378"/>
      <c r="H65" s="378"/>
      <c r="I65" s="125" t="s">
        <v>125</v>
      </c>
    </row>
    <row r="66" spans="1:10" ht="14.25" customHeight="1">
      <c r="A66" s="726" t="s">
        <v>478</v>
      </c>
      <c r="B66" s="128" t="s">
        <v>126</v>
      </c>
      <c r="C66" s="379" t="s">
        <v>301</v>
      </c>
      <c r="D66" s="379" t="s">
        <v>301</v>
      </c>
      <c r="E66" s="379" t="s">
        <v>301</v>
      </c>
      <c r="F66" s="379"/>
      <c r="G66" s="379"/>
      <c r="H66" s="379"/>
      <c r="I66" s="129" t="s">
        <v>297</v>
      </c>
    </row>
    <row r="67" spans="1:10" ht="14.25" customHeight="1">
      <c r="A67" s="726"/>
      <c r="B67" s="128" t="s">
        <v>127</v>
      </c>
      <c r="C67" s="379">
        <v>50</v>
      </c>
      <c r="D67" s="379">
        <v>50</v>
      </c>
      <c r="E67" s="379">
        <v>50</v>
      </c>
      <c r="F67" s="379"/>
      <c r="G67" s="379"/>
      <c r="H67" s="379"/>
      <c r="I67" s="370">
        <f>SUM(C67:H67)</f>
        <v>150</v>
      </c>
    </row>
    <row r="68" spans="1:10" ht="14.25" customHeight="1">
      <c r="A68" s="726"/>
      <c r="B68" s="381" t="s">
        <v>116</v>
      </c>
      <c r="C68" s="380">
        <v>80</v>
      </c>
      <c r="D68" s="380">
        <v>80</v>
      </c>
      <c r="E68" s="380">
        <v>80</v>
      </c>
      <c r="F68" s="380"/>
      <c r="G68" s="380"/>
      <c r="H68" s="380"/>
      <c r="I68" s="287">
        <f>SUM(C68:H68)</f>
        <v>240</v>
      </c>
    </row>
    <row r="69" spans="1:10" ht="14.25" customHeight="1">
      <c r="A69" s="726"/>
      <c r="B69" s="381" t="s">
        <v>438</v>
      </c>
      <c r="C69" s="380">
        <v>50</v>
      </c>
      <c r="D69" s="380">
        <v>50</v>
      </c>
      <c r="E69" s="380">
        <v>50</v>
      </c>
      <c r="F69" s="380"/>
      <c r="G69" s="380"/>
      <c r="H69" s="380"/>
      <c r="I69" s="287">
        <f>SUM(C69:H69)</f>
        <v>150</v>
      </c>
    </row>
    <row r="70" spans="1:10" ht="14.25" customHeight="1">
      <c r="A70" s="726"/>
      <c r="B70" s="381" t="s">
        <v>439</v>
      </c>
      <c r="C70" s="380">
        <v>30</v>
      </c>
      <c r="D70" s="380">
        <v>30</v>
      </c>
      <c r="E70" s="380">
        <v>30</v>
      </c>
      <c r="F70" s="380"/>
      <c r="G70" s="380"/>
      <c r="H70" s="380"/>
      <c r="I70" s="287">
        <f t="shared" ref="I70:I72" si="8">SUM(C70:H70)</f>
        <v>90</v>
      </c>
    </row>
    <row r="71" spans="1:10" ht="14.25" customHeight="1">
      <c r="A71" s="726"/>
      <c r="B71" s="381" t="s">
        <v>440</v>
      </c>
      <c r="C71" s="380"/>
      <c r="D71" s="380"/>
      <c r="E71" s="380"/>
      <c r="F71" s="380"/>
      <c r="G71" s="380"/>
      <c r="H71" s="380"/>
      <c r="I71" s="287">
        <f t="shared" si="8"/>
        <v>0</v>
      </c>
    </row>
    <row r="72" spans="1:10" ht="14.25" customHeight="1">
      <c r="A72" s="726"/>
      <c r="B72" s="381" t="s">
        <v>441</v>
      </c>
      <c r="C72" s="380"/>
      <c r="D72" s="380"/>
      <c r="E72" s="380"/>
      <c r="F72" s="380"/>
      <c r="G72" s="380"/>
      <c r="H72" s="380"/>
      <c r="I72" s="287">
        <f t="shared" si="8"/>
        <v>0</v>
      </c>
    </row>
    <row r="73" spans="1:10" ht="14.25" customHeight="1">
      <c r="A73" s="726"/>
      <c r="B73" s="128" t="s">
        <v>128</v>
      </c>
      <c r="C73" s="287">
        <f>SUM(C68:C72)</f>
        <v>160</v>
      </c>
      <c r="D73" s="287">
        <f t="shared" ref="D73:H73" si="9">SUM(D68:D72)</f>
        <v>160</v>
      </c>
      <c r="E73" s="287">
        <f t="shared" si="9"/>
        <v>160</v>
      </c>
      <c r="F73" s="287">
        <f t="shared" si="9"/>
        <v>0</v>
      </c>
      <c r="G73" s="287">
        <f t="shared" si="9"/>
        <v>0</v>
      </c>
      <c r="H73" s="287">
        <f t="shared" si="9"/>
        <v>0</v>
      </c>
      <c r="I73" s="287">
        <f>SUM(C73:H73)</f>
        <v>480</v>
      </c>
    </row>
    <row r="74" spans="1:10" ht="30.75" customHeight="1">
      <c r="A74" s="726"/>
      <c r="B74" s="128" t="s">
        <v>129</v>
      </c>
      <c r="C74" s="287">
        <f>IFERROR(INT(C73/C67),"")</f>
        <v>3</v>
      </c>
      <c r="D74" s="287">
        <f t="shared" ref="D74:H74" si="10">IFERROR(INT(D73/D67),"")</f>
        <v>3</v>
      </c>
      <c r="E74" s="287">
        <f t="shared" si="10"/>
        <v>3</v>
      </c>
      <c r="F74" s="287" t="str">
        <f t="shared" si="10"/>
        <v/>
      </c>
      <c r="G74" s="287" t="str">
        <f t="shared" si="10"/>
        <v/>
      </c>
      <c r="H74" s="287" t="str">
        <f t="shared" si="10"/>
        <v/>
      </c>
      <c r="I74" s="287">
        <f>IFERROR(INT(I73/I67),"")</f>
        <v>3</v>
      </c>
    </row>
    <row r="75" spans="1:10" ht="18.75" customHeight="1">
      <c r="A75" s="6" t="s">
        <v>426</v>
      </c>
      <c r="B75" t="s">
        <v>130</v>
      </c>
    </row>
    <row r="76" spans="1:10" ht="18.75" customHeight="1"/>
    <row r="77" spans="1:10" ht="18.75" customHeight="1">
      <c r="A77" t="s">
        <v>131</v>
      </c>
    </row>
    <row r="78" spans="1:10" ht="18.75" customHeight="1">
      <c r="A78" t="s">
        <v>132</v>
      </c>
    </row>
    <row r="79" spans="1:10" ht="18.75" customHeight="1">
      <c r="A79" s="704"/>
      <c r="B79" s="705"/>
      <c r="C79" s="705"/>
      <c r="D79" s="705"/>
      <c r="E79" s="705"/>
      <c r="F79" s="705"/>
      <c r="G79" s="705"/>
      <c r="H79" s="705"/>
      <c r="I79" s="705"/>
      <c r="J79" s="706"/>
    </row>
    <row r="80" spans="1:10" ht="18.75" customHeight="1">
      <c r="A80" s="707"/>
      <c r="B80" s="708"/>
      <c r="C80" s="708"/>
      <c r="D80" s="708"/>
      <c r="E80" s="708"/>
      <c r="F80" s="708"/>
      <c r="G80" s="708"/>
      <c r="H80" s="708"/>
      <c r="I80" s="708"/>
      <c r="J80" s="709"/>
    </row>
    <row r="81" spans="1:10" ht="18.75" customHeight="1">
      <c r="A81" s="707"/>
      <c r="B81" s="708"/>
      <c r="C81" s="708"/>
      <c r="D81" s="708"/>
      <c r="E81" s="708"/>
      <c r="F81" s="708"/>
      <c r="G81" s="708"/>
      <c r="H81" s="708"/>
      <c r="I81" s="708"/>
      <c r="J81" s="709"/>
    </row>
    <row r="82" spans="1:10" ht="18.75" customHeight="1">
      <c r="A82" s="707"/>
      <c r="B82" s="708"/>
      <c r="C82" s="708"/>
      <c r="D82" s="708"/>
      <c r="E82" s="708"/>
      <c r="F82" s="708"/>
      <c r="G82" s="708"/>
      <c r="H82" s="708"/>
      <c r="I82" s="708"/>
      <c r="J82" s="709"/>
    </row>
    <row r="83" spans="1:10" ht="18.75" customHeight="1">
      <c r="A83" s="707"/>
      <c r="B83" s="708"/>
      <c r="C83" s="708"/>
      <c r="D83" s="708"/>
      <c r="E83" s="708"/>
      <c r="F83" s="708"/>
      <c r="G83" s="708"/>
      <c r="H83" s="708"/>
      <c r="I83" s="708"/>
      <c r="J83" s="709"/>
    </row>
    <row r="84" spans="1:10" ht="18.75" customHeight="1">
      <c r="A84" s="707"/>
      <c r="B84" s="708"/>
      <c r="C84" s="708"/>
      <c r="D84" s="708"/>
      <c r="E84" s="708"/>
      <c r="F84" s="708"/>
      <c r="G84" s="708"/>
      <c r="H84" s="708"/>
      <c r="I84" s="708"/>
      <c r="J84" s="709"/>
    </row>
    <row r="85" spans="1:10" ht="18.75" customHeight="1">
      <c r="A85" s="710"/>
      <c r="B85" s="711"/>
      <c r="C85" s="711"/>
      <c r="D85" s="711"/>
      <c r="E85" s="711"/>
      <c r="F85" s="711"/>
      <c r="G85" s="711"/>
      <c r="H85" s="711"/>
      <c r="I85" s="711"/>
      <c r="J85" s="712"/>
    </row>
    <row r="86" spans="1:10" ht="18.75" customHeight="1">
      <c r="A86" s="244"/>
      <c r="B86" s="244"/>
      <c r="C86" s="244"/>
      <c r="D86" s="244"/>
      <c r="E86" s="244"/>
      <c r="F86" s="244"/>
      <c r="G86" s="244"/>
      <c r="H86" s="244"/>
      <c r="I86" s="244"/>
      <c r="J86" s="244"/>
    </row>
    <row r="87" spans="1:10" ht="18.75" customHeight="1">
      <c r="A87" t="s">
        <v>284</v>
      </c>
    </row>
    <row r="88" spans="1:10" ht="18.75" customHeight="1">
      <c r="A88" s="704"/>
      <c r="B88" s="705"/>
      <c r="C88" s="705"/>
      <c r="D88" s="705"/>
      <c r="E88" s="705"/>
      <c r="F88" s="705"/>
      <c r="G88" s="705"/>
      <c r="H88" s="705"/>
      <c r="I88" s="705"/>
      <c r="J88" s="706"/>
    </row>
    <row r="89" spans="1:10" ht="18.75" customHeight="1">
      <c r="A89" s="707"/>
      <c r="B89" s="708"/>
      <c r="C89" s="708"/>
      <c r="D89" s="708"/>
      <c r="E89" s="708"/>
      <c r="F89" s="708"/>
      <c r="G89" s="708"/>
      <c r="H89" s="708"/>
      <c r="I89" s="708"/>
      <c r="J89" s="709"/>
    </row>
    <row r="90" spans="1:10" ht="18.75" customHeight="1">
      <c r="A90" s="707"/>
      <c r="B90" s="708"/>
      <c r="C90" s="708"/>
      <c r="D90" s="708"/>
      <c r="E90" s="708"/>
      <c r="F90" s="708"/>
      <c r="G90" s="708"/>
      <c r="H90" s="708"/>
      <c r="I90" s="708"/>
      <c r="J90" s="709"/>
    </row>
    <row r="91" spans="1:10" ht="18.75" customHeight="1">
      <c r="A91" s="707"/>
      <c r="B91" s="708"/>
      <c r="C91" s="708"/>
      <c r="D91" s="708"/>
      <c r="E91" s="708"/>
      <c r="F91" s="708"/>
      <c r="G91" s="708"/>
      <c r="H91" s="708"/>
      <c r="I91" s="708"/>
      <c r="J91" s="709"/>
    </row>
    <row r="92" spans="1:10" ht="18.75" customHeight="1">
      <c r="A92" s="707"/>
      <c r="B92" s="708"/>
      <c r="C92" s="708"/>
      <c r="D92" s="708"/>
      <c r="E92" s="708"/>
      <c r="F92" s="708"/>
      <c r="G92" s="708"/>
      <c r="H92" s="708"/>
      <c r="I92" s="708"/>
      <c r="J92" s="709"/>
    </row>
    <row r="93" spans="1:10" ht="18.75" customHeight="1">
      <c r="A93" s="707"/>
      <c r="B93" s="708"/>
      <c r="C93" s="708"/>
      <c r="D93" s="708"/>
      <c r="E93" s="708"/>
      <c r="F93" s="708"/>
      <c r="G93" s="708"/>
      <c r="H93" s="708"/>
      <c r="I93" s="708"/>
      <c r="J93" s="709"/>
    </row>
    <row r="94" spans="1:10" ht="18.75" customHeight="1">
      <c r="A94" s="710"/>
      <c r="B94" s="711"/>
      <c r="C94" s="711"/>
      <c r="D94" s="711"/>
      <c r="E94" s="711"/>
      <c r="F94" s="711"/>
      <c r="G94" s="711"/>
      <c r="H94" s="711"/>
      <c r="I94" s="711"/>
      <c r="J94" s="712"/>
    </row>
    <row r="95" spans="1:10" ht="18.75" customHeight="1"/>
    <row r="96" spans="1:10"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sheetData>
  <sheetProtection sheet="1" objects="1" scenarios="1" selectLockedCells="1"/>
  <mergeCells count="63">
    <mergeCell ref="A88:J94"/>
    <mergeCell ref="A35:A38"/>
    <mergeCell ref="A39:A41"/>
    <mergeCell ref="B39:J39"/>
    <mergeCell ref="B40:J40"/>
    <mergeCell ref="B41:J41"/>
    <mergeCell ref="A55:B55"/>
    <mergeCell ref="A56:A64"/>
    <mergeCell ref="A65:B65"/>
    <mergeCell ref="A66:A74"/>
    <mergeCell ref="A79:J85"/>
    <mergeCell ref="A53:D53"/>
    <mergeCell ref="A50:D50"/>
    <mergeCell ref="A51:D51"/>
    <mergeCell ref="A52:D52"/>
    <mergeCell ref="F24:J24"/>
    <mergeCell ref="B25:C25"/>
    <mergeCell ref="B26:C26"/>
    <mergeCell ref="B27:C27"/>
    <mergeCell ref="F25:H25"/>
    <mergeCell ref="F26:H26"/>
    <mergeCell ref="F27:H27"/>
    <mergeCell ref="A11:B11"/>
    <mergeCell ref="E11:F11"/>
    <mergeCell ref="G11:J11"/>
    <mergeCell ref="B18:C18"/>
    <mergeCell ref="A15:A16"/>
    <mergeCell ref="B15:E15"/>
    <mergeCell ref="B16:E16"/>
    <mergeCell ref="D18:G18"/>
    <mergeCell ref="A19:A23"/>
    <mergeCell ref="B19:B20"/>
    <mergeCell ref="I20:J20"/>
    <mergeCell ref="B21:B22"/>
    <mergeCell ref="I22:J22"/>
    <mergeCell ref="E23:F23"/>
    <mergeCell ref="I23:J23"/>
    <mergeCell ref="H19:J19"/>
    <mergeCell ref="C19:E19"/>
    <mergeCell ref="F19:G19"/>
    <mergeCell ref="I3:J3"/>
    <mergeCell ref="A5:J5"/>
    <mergeCell ref="B8:C8"/>
    <mergeCell ref="I8:J8"/>
    <mergeCell ref="A10:B10"/>
    <mergeCell ref="E10:F10"/>
    <mergeCell ref="G10:J10"/>
    <mergeCell ref="A24:A34"/>
    <mergeCell ref="B24:E24"/>
    <mergeCell ref="B29:C29"/>
    <mergeCell ref="B30:C30"/>
    <mergeCell ref="F31:H31"/>
    <mergeCell ref="F32:H32"/>
    <mergeCell ref="F33:H33"/>
    <mergeCell ref="F34:H34"/>
    <mergeCell ref="B31:C31"/>
    <mergeCell ref="B33:C33"/>
    <mergeCell ref="B34:C34"/>
    <mergeCell ref="F29:H29"/>
    <mergeCell ref="F30:H30"/>
    <mergeCell ref="B32:C32"/>
    <mergeCell ref="B28:C28"/>
    <mergeCell ref="F28:H28"/>
  </mergeCells>
  <phoneticPr fontId="2"/>
  <dataValidations count="3">
    <dataValidation type="list" allowBlank="1" showInputMessage="1" showErrorMessage="1" sqref="D32" xr:uid="{BD55207E-13F7-4B90-8812-81CAECC5DC9A}">
      <formula1>"既設,未設"</formula1>
    </dataValidation>
    <dataValidation type="list" allowBlank="1" showInputMessage="1" showErrorMessage="1" sqref="I32" xr:uid="{6B0C4F5C-2268-4BE2-8A21-A67941CE5731}">
      <formula1>"新設,更新,－"</formula1>
    </dataValidation>
    <dataValidation type="list" allowBlank="1" showInputMessage="1" showErrorMessage="1" sqref="B18" xr:uid="{E3896EAE-E0CA-467C-8984-84890F9F77BF}">
      <formula1>"ア　既存病院の１看護単位（病棟）,イ　既存病院の全看護単位（病棟）,ウ　その他"</formula1>
    </dataValidation>
  </dataValidations>
  <printOptions horizontalCentered="1" verticalCentered="1"/>
  <pageMargins left="0.62992125984251968" right="0.43307086614173229" top="0.98425196850393704" bottom="0.98425196850393704" header="0.51181102362204722" footer="0.51181102362204722"/>
  <pageSetup paperSize="9" scale="72" orientation="portrait" blackAndWhite="1" r:id="rId1"/>
  <headerFooter alignWithMargins="0"/>
  <rowBreaks count="1" manualBreakCount="1">
    <brk id="47"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A7AD5-611B-4ED6-99CD-E2A73DEF9C4F}">
  <sheetPr codeName="Sheet6">
    <tabColor theme="8" tint="0.59999389629810485"/>
  </sheetPr>
  <dimension ref="A1:J47"/>
  <sheetViews>
    <sheetView view="pageBreakPreview" topLeftCell="A17" zoomScaleNormal="100" zoomScaleSheetLayoutView="100" workbookViewId="0"/>
  </sheetViews>
  <sheetFormatPr defaultRowHeight="13"/>
  <cols>
    <col min="1" max="1" width="3.36328125" customWidth="1"/>
    <col min="2" max="2" width="3.36328125" style="177" customWidth="1"/>
    <col min="3" max="3" width="17.6328125" style="243" customWidth="1"/>
    <col min="4" max="4" width="9.7265625" style="255" customWidth="1"/>
    <col min="5" max="5" width="17.6328125" style="243" customWidth="1"/>
    <col min="6" max="6" width="9.6328125" style="255" customWidth="1"/>
    <col min="7" max="7" width="9.6328125" customWidth="1"/>
    <col min="8" max="8" width="9.08984375" style="177" customWidth="1"/>
    <col min="9" max="9" width="17.6328125" style="243" customWidth="1"/>
    <col min="10" max="10" width="9.6328125" style="255" customWidth="1"/>
  </cols>
  <sheetData>
    <row r="1" spans="1:10">
      <c r="A1" t="s">
        <v>285</v>
      </c>
    </row>
    <row r="2" spans="1:10" ht="21.75" customHeight="1">
      <c r="A2" t="s">
        <v>134</v>
      </c>
    </row>
    <row r="3" spans="1:10" ht="7.5" customHeight="1" thickBot="1"/>
    <row r="4" spans="1:10" ht="16" customHeight="1">
      <c r="A4" s="18" t="s">
        <v>20</v>
      </c>
      <c r="B4" s="25" t="s">
        <v>18</v>
      </c>
      <c r="C4" s="729" t="s">
        <v>11</v>
      </c>
      <c r="D4" s="730"/>
      <c r="E4" s="731" t="s">
        <v>286</v>
      </c>
      <c r="F4" s="732"/>
      <c r="G4" s="732"/>
      <c r="H4" s="733"/>
      <c r="I4" s="729" t="s">
        <v>17</v>
      </c>
      <c r="J4" s="733"/>
    </row>
    <row r="5" spans="1:10" ht="16" customHeight="1" thickBot="1">
      <c r="A5" s="19" t="s">
        <v>21</v>
      </c>
      <c r="B5" s="26" t="s">
        <v>19</v>
      </c>
      <c r="C5" s="382" t="s">
        <v>12</v>
      </c>
      <c r="D5" s="275" t="s">
        <v>13</v>
      </c>
      <c r="E5" s="383" t="s">
        <v>12</v>
      </c>
      <c r="F5" s="269" t="s">
        <v>13</v>
      </c>
      <c r="G5" s="15" t="s">
        <v>14</v>
      </c>
      <c r="H5" s="308" t="s">
        <v>15</v>
      </c>
      <c r="I5" s="384" t="s">
        <v>16</v>
      </c>
      <c r="J5" s="278" t="s">
        <v>13</v>
      </c>
    </row>
    <row r="6" spans="1:10">
      <c r="A6" s="734"/>
      <c r="B6" s="27"/>
      <c r="C6" s="385"/>
      <c r="D6" s="276" t="s">
        <v>10</v>
      </c>
      <c r="E6" s="386"/>
      <c r="F6" s="270" t="s">
        <v>10</v>
      </c>
      <c r="G6" s="8"/>
      <c r="H6" s="309"/>
      <c r="I6" s="240"/>
      <c r="J6" s="279" t="s">
        <v>10</v>
      </c>
    </row>
    <row r="7" spans="1:10" ht="16" customHeight="1">
      <c r="A7" s="735"/>
      <c r="B7" s="741" t="s">
        <v>474</v>
      </c>
      <c r="C7" s="392" t="s">
        <v>116</v>
      </c>
      <c r="D7" s="393">
        <v>240</v>
      </c>
      <c r="E7" s="394" t="s">
        <v>116</v>
      </c>
      <c r="F7" s="393">
        <v>240</v>
      </c>
      <c r="G7" s="395"/>
      <c r="H7" s="396"/>
      <c r="I7" s="229" t="str">
        <f>E7&amp;""</f>
        <v>ナースステーション</v>
      </c>
      <c r="J7" s="280">
        <f>F7</f>
        <v>240</v>
      </c>
    </row>
    <row r="8" spans="1:10" ht="16" customHeight="1">
      <c r="A8" s="735"/>
      <c r="B8" s="742"/>
      <c r="C8" s="397" t="s">
        <v>438</v>
      </c>
      <c r="D8" s="398">
        <v>60</v>
      </c>
      <c r="E8" s="399" t="s">
        <v>438</v>
      </c>
      <c r="F8" s="398">
        <v>60</v>
      </c>
      <c r="G8" s="378"/>
      <c r="H8" s="400" t="s">
        <v>473</v>
      </c>
      <c r="I8" s="82" t="str">
        <f t="shared" ref="I8:I18" si="0">E8&amp;""</f>
        <v>処置室</v>
      </c>
      <c r="J8" s="282">
        <f t="shared" ref="J8:J18" si="1">F8</f>
        <v>60</v>
      </c>
    </row>
    <row r="9" spans="1:10" ht="16" customHeight="1">
      <c r="A9" s="735"/>
      <c r="B9" s="742"/>
      <c r="C9" s="397" t="s">
        <v>439</v>
      </c>
      <c r="D9" s="398">
        <v>90</v>
      </c>
      <c r="E9" s="399" t="s">
        <v>439</v>
      </c>
      <c r="F9" s="398">
        <v>90</v>
      </c>
      <c r="G9" s="378"/>
      <c r="H9" s="400"/>
      <c r="I9" s="82" t="str">
        <f t="shared" si="0"/>
        <v>カンファレンス室</v>
      </c>
      <c r="J9" s="282">
        <f t="shared" si="1"/>
        <v>90</v>
      </c>
    </row>
    <row r="10" spans="1:10" ht="16" customHeight="1">
      <c r="A10" s="735"/>
      <c r="B10" s="742"/>
      <c r="C10" s="397"/>
      <c r="D10" s="398"/>
      <c r="E10" s="399"/>
      <c r="F10" s="398"/>
      <c r="G10" s="378"/>
      <c r="H10" s="400"/>
      <c r="I10" s="82" t="str">
        <f t="shared" si="0"/>
        <v/>
      </c>
      <c r="J10" s="282">
        <f t="shared" si="1"/>
        <v>0</v>
      </c>
    </row>
    <row r="11" spans="1:10" ht="16" customHeight="1">
      <c r="A11" s="735"/>
      <c r="B11" s="742"/>
      <c r="C11" s="397"/>
      <c r="D11" s="398"/>
      <c r="E11" s="401"/>
      <c r="F11" s="398"/>
      <c r="G11" s="378"/>
      <c r="H11" s="400"/>
      <c r="I11" s="82" t="str">
        <f t="shared" si="0"/>
        <v/>
      </c>
      <c r="J11" s="282">
        <f t="shared" si="1"/>
        <v>0</v>
      </c>
    </row>
    <row r="12" spans="1:10" ht="16" customHeight="1">
      <c r="A12" s="735"/>
      <c r="B12" s="742"/>
      <c r="C12" s="397"/>
      <c r="D12" s="398"/>
      <c r="E12" s="399"/>
      <c r="F12" s="398"/>
      <c r="G12" s="378"/>
      <c r="H12" s="400"/>
      <c r="I12" s="82" t="str">
        <f t="shared" si="0"/>
        <v/>
      </c>
      <c r="J12" s="282">
        <f t="shared" si="1"/>
        <v>0</v>
      </c>
    </row>
    <row r="13" spans="1:10" ht="16" customHeight="1">
      <c r="A13" s="735"/>
      <c r="B13" s="742"/>
      <c r="C13" s="397"/>
      <c r="D13" s="398"/>
      <c r="E13" s="399"/>
      <c r="F13" s="398"/>
      <c r="G13" s="378"/>
      <c r="H13" s="400"/>
      <c r="I13" s="82" t="str">
        <f t="shared" si="0"/>
        <v/>
      </c>
      <c r="J13" s="282">
        <f t="shared" si="1"/>
        <v>0</v>
      </c>
    </row>
    <row r="14" spans="1:10" ht="16" customHeight="1">
      <c r="A14" s="735"/>
      <c r="B14" s="742"/>
      <c r="C14" s="397"/>
      <c r="D14" s="398"/>
      <c r="E14" s="399"/>
      <c r="F14" s="398"/>
      <c r="G14" s="378"/>
      <c r="H14" s="400"/>
      <c r="I14" s="82" t="str">
        <f t="shared" si="0"/>
        <v/>
      </c>
      <c r="J14" s="282">
        <f t="shared" si="1"/>
        <v>0</v>
      </c>
    </row>
    <row r="15" spans="1:10" ht="16" customHeight="1">
      <c r="A15" s="735"/>
      <c r="B15" s="742"/>
      <c r="C15" s="397"/>
      <c r="D15" s="398"/>
      <c r="E15" s="399"/>
      <c r="F15" s="398"/>
      <c r="G15" s="378"/>
      <c r="H15" s="400"/>
      <c r="I15" s="82" t="str">
        <f t="shared" si="0"/>
        <v/>
      </c>
      <c r="J15" s="282">
        <f t="shared" si="1"/>
        <v>0</v>
      </c>
    </row>
    <row r="16" spans="1:10" ht="16" customHeight="1">
      <c r="A16" s="735"/>
      <c r="B16" s="742"/>
      <c r="C16" s="397"/>
      <c r="D16" s="398"/>
      <c r="E16" s="399"/>
      <c r="F16" s="398"/>
      <c r="G16" s="378"/>
      <c r="H16" s="400"/>
      <c r="I16" s="82" t="str">
        <f t="shared" si="0"/>
        <v/>
      </c>
      <c r="J16" s="282">
        <f t="shared" si="1"/>
        <v>0</v>
      </c>
    </row>
    <row r="17" spans="1:10" ht="16" customHeight="1">
      <c r="A17" s="735"/>
      <c r="B17" s="742"/>
      <c r="C17" s="397"/>
      <c r="D17" s="398"/>
      <c r="E17" s="399"/>
      <c r="F17" s="398"/>
      <c r="G17" s="378"/>
      <c r="H17" s="400"/>
      <c r="I17" s="82" t="str">
        <f t="shared" si="0"/>
        <v/>
      </c>
      <c r="J17" s="282">
        <f t="shared" si="1"/>
        <v>0</v>
      </c>
    </row>
    <row r="18" spans="1:10" ht="16" customHeight="1" thickBot="1">
      <c r="A18" s="735"/>
      <c r="B18" s="742"/>
      <c r="C18" s="397"/>
      <c r="D18" s="398"/>
      <c r="E18" s="401"/>
      <c r="F18" s="398"/>
      <c r="G18" s="378"/>
      <c r="H18" s="400"/>
      <c r="I18" s="82" t="str">
        <f t="shared" si="0"/>
        <v/>
      </c>
      <c r="J18" s="282">
        <f t="shared" si="1"/>
        <v>0</v>
      </c>
    </row>
    <row r="19" spans="1:10" ht="16" customHeight="1" thickBot="1">
      <c r="A19" s="735"/>
      <c r="B19" s="26"/>
      <c r="C19" s="387" t="s">
        <v>55</v>
      </c>
      <c r="D19" s="271">
        <f>SUM(D7:D18)</f>
        <v>390</v>
      </c>
      <c r="E19" s="387"/>
      <c r="F19" s="271">
        <f>SUM(F7:F18)</f>
        <v>390</v>
      </c>
      <c r="G19" s="5"/>
      <c r="H19" s="85"/>
      <c r="I19" s="388"/>
      <c r="J19" s="389">
        <f>SUM(J7:J18)</f>
        <v>390</v>
      </c>
    </row>
    <row r="20" spans="1:10" ht="16" customHeight="1">
      <c r="A20" s="735"/>
      <c r="B20" s="737" t="s">
        <v>22</v>
      </c>
      <c r="C20" s="738"/>
      <c r="D20" s="284"/>
      <c r="E20" s="310"/>
      <c r="F20" s="272">
        <f>SUMIF($H$7:$H$18,"対象外",F7:F18)</f>
        <v>60</v>
      </c>
      <c r="G20" s="79"/>
      <c r="H20" s="80"/>
      <c r="I20" s="193"/>
      <c r="J20" s="266">
        <f>SUMIF($H$7:$H$18,"対象外",J7:J18)</f>
        <v>60</v>
      </c>
    </row>
    <row r="21" spans="1:10" ht="16" customHeight="1" thickBot="1">
      <c r="A21" s="736"/>
      <c r="B21" s="739" t="s">
        <v>23</v>
      </c>
      <c r="C21" s="728"/>
      <c r="D21" s="285"/>
      <c r="E21" s="311"/>
      <c r="F21" s="273">
        <f>F19-F20</f>
        <v>330</v>
      </c>
      <c r="G21" s="29"/>
      <c r="H21" s="81"/>
      <c r="I21" s="120"/>
      <c r="J21" s="267">
        <f>J19-J20</f>
        <v>330</v>
      </c>
    </row>
    <row r="22" spans="1:10" ht="16" customHeight="1">
      <c r="A22" s="734"/>
      <c r="B22" s="743" t="s">
        <v>474</v>
      </c>
      <c r="C22" s="402"/>
      <c r="D22" s="403"/>
      <c r="E22" s="404"/>
      <c r="F22" s="403"/>
      <c r="G22" s="405"/>
      <c r="H22" s="406"/>
      <c r="I22" s="229" t="str">
        <f>E22&amp;""</f>
        <v/>
      </c>
      <c r="J22" s="280">
        <f>F22</f>
        <v>0</v>
      </c>
    </row>
    <row r="23" spans="1:10" ht="16" customHeight="1">
      <c r="A23" s="735"/>
      <c r="B23" s="742"/>
      <c r="C23" s="407"/>
      <c r="D23" s="398"/>
      <c r="E23" s="401"/>
      <c r="F23" s="398"/>
      <c r="G23" s="378"/>
      <c r="H23" s="408"/>
      <c r="I23" s="82" t="str">
        <f t="shared" ref="I23:I29" si="2">E23&amp;""</f>
        <v/>
      </c>
      <c r="J23" s="282">
        <f t="shared" ref="J23:J29" si="3">F23</f>
        <v>0</v>
      </c>
    </row>
    <row r="24" spans="1:10" ht="16" customHeight="1">
      <c r="A24" s="735"/>
      <c r="B24" s="742"/>
      <c r="C24" s="407"/>
      <c r="D24" s="398"/>
      <c r="E24" s="401"/>
      <c r="F24" s="398"/>
      <c r="G24" s="378"/>
      <c r="H24" s="408"/>
      <c r="I24" s="82" t="str">
        <f t="shared" si="2"/>
        <v/>
      </c>
      <c r="J24" s="282">
        <f t="shared" si="3"/>
        <v>0</v>
      </c>
    </row>
    <row r="25" spans="1:10" ht="16" customHeight="1">
      <c r="A25" s="735"/>
      <c r="B25" s="742"/>
      <c r="C25" s="407"/>
      <c r="D25" s="398"/>
      <c r="E25" s="401"/>
      <c r="F25" s="398"/>
      <c r="G25" s="378"/>
      <c r="H25" s="408"/>
      <c r="I25" s="82" t="str">
        <f t="shared" si="2"/>
        <v/>
      </c>
      <c r="J25" s="282">
        <f t="shared" si="3"/>
        <v>0</v>
      </c>
    </row>
    <row r="26" spans="1:10" ht="16" customHeight="1">
      <c r="A26" s="735"/>
      <c r="B26" s="742"/>
      <c r="C26" s="407"/>
      <c r="D26" s="398"/>
      <c r="E26" s="401"/>
      <c r="F26" s="398"/>
      <c r="G26" s="378"/>
      <c r="H26" s="408"/>
      <c r="I26" s="82" t="str">
        <f t="shared" si="2"/>
        <v/>
      </c>
      <c r="J26" s="282">
        <f t="shared" si="3"/>
        <v>0</v>
      </c>
    </row>
    <row r="27" spans="1:10" ht="16" customHeight="1">
      <c r="A27" s="735"/>
      <c r="B27" s="742"/>
      <c r="C27" s="407"/>
      <c r="D27" s="398"/>
      <c r="E27" s="401"/>
      <c r="F27" s="398"/>
      <c r="G27" s="378"/>
      <c r="H27" s="408"/>
      <c r="I27" s="82" t="str">
        <f t="shared" si="2"/>
        <v/>
      </c>
      <c r="J27" s="282">
        <f t="shared" si="3"/>
        <v>0</v>
      </c>
    </row>
    <row r="28" spans="1:10" ht="16" customHeight="1">
      <c r="A28" s="735"/>
      <c r="B28" s="742"/>
      <c r="C28" s="407"/>
      <c r="D28" s="398"/>
      <c r="E28" s="401"/>
      <c r="F28" s="398"/>
      <c r="G28" s="378"/>
      <c r="H28" s="408"/>
      <c r="I28" s="82" t="str">
        <f t="shared" si="2"/>
        <v/>
      </c>
      <c r="J28" s="282">
        <f t="shared" si="3"/>
        <v>0</v>
      </c>
    </row>
    <row r="29" spans="1:10" ht="16" customHeight="1" thickBot="1">
      <c r="A29" s="735"/>
      <c r="B29" s="742"/>
      <c r="C29" s="409"/>
      <c r="D29" s="410"/>
      <c r="E29" s="411"/>
      <c r="F29" s="410"/>
      <c r="G29" s="412"/>
      <c r="H29" s="413"/>
      <c r="I29" s="238" t="str">
        <f t="shared" si="2"/>
        <v/>
      </c>
      <c r="J29" s="390">
        <f t="shared" si="3"/>
        <v>0</v>
      </c>
    </row>
    <row r="30" spans="1:10" ht="16" customHeight="1" thickBot="1">
      <c r="A30" s="735"/>
      <c r="B30" s="26"/>
      <c r="C30" s="387" t="s">
        <v>55</v>
      </c>
      <c r="D30" s="274">
        <f>SUM(D22:D29)</f>
        <v>0</v>
      </c>
      <c r="E30" s="387"/>
      <c r="F30" s="274">
        <f>SUM(F22:F29)</f>
        <v>0</v>
      </c>
      <c r="G30" s="5"/>
      <c r="H30" s="78"/>
      <c r="I30" s="388"/>
      <c r="J30" s="283">
        <f>SUM(J22:J29)</f>
        <v>0</v>
      </c>
    </row>
    <row r="31" spans="1:10" ht="16" customHeight="1">
      <c r="A31" s="735"/>
      <c r="B31" s="743" t="s">
        <v>474</v>
      </c>
      <c r="C31" s="402"/>
      <c r="D31" s="403"/>
      <c r="E31" s="404"/>
      <c r="F31" s="403"/>
      <c r="G31" s="405"/>
      <c r="H31" s="406"/>
      <c r="I31" s="229" t="str">
        <f>E31&amp;""</f>
        <v/>
      </c>
      <c r="J31" s="280">
        <f>F31</f>
        <v>0</v>
      </c>
    </row>
    <row r="32" spans="1:10" ht="16" customHeight="1">
      <c r="A32" s="735"/>
      <c r="B32" s="742"/>
      <c r="C32" s="407"/>
      <c r="D32" s="398"/>
      <c r="E32" s="401"/>
      <c r="F32" s="398"/>
      <c r="G32" s="378"/>
      <c r="H32" s="408"/>
      <c r="I32" s="82" t="str">
        <f t="shared" ref="I32:I38" si="4">E32&amp;""</f>
        <v/>
      </c>
      <c r="J32" s="282">
        <f t="shared" ref="J32:J38" si="5">F32</f>
        <v>0</v>
      </c>
    </row>
    <row r="33" spans="1:10" ht="16" customHeight="1">
      <c r="A33" s="735"/>
      <c r="B33" s="742"/>
      <c r="C33" s="407"/>
      <c r="D33" s="398"/>
      <c r="E33" s="401"/>
      <c r="F33" s="398"/>
      <c r="G33" s="378"/>
      <c r="H33" s="408"/>
      <c r="I33" s="82" t="str">
        <f t="shared" si="4"/>
        <v/>
      </c>
      <c r="J33" s="282">
        <f t="shared" si="5"/>
        <v>0</v>
      </c>
    </row>
    <row r="34" spans="1:10" ht="16" customHeight="1">
      <c r="A34" s="735"/>
      <c r="B34" s="742"/>
      <c r="C34" s="407"/>
      <c r="D34" s="398"/>
      <c r="E34" s="401"/>
      <c r="F34" s="398"/>
      <c r="G34" s="378"/>
      <c r="H34" s="408"/>
      <c r="I34" s="82" t="str">
        <f t="shared" si="4"/>
        <v/>
      </c>
      <c r="J34" s="282">
        <f t="shared" si="5"/>
        <v>0</v>
      </c>
    </row>
    <row r="35" spans="1:10" ht="16" customHeight="1">
      <c r="A35" s="735"/>
      <c r="B35" s="742"/>
      <c r="C35" s="407"/>
      <c r="D35" s="398"/>
      <c r="E35" s="401"/>
      <c r="F35" s="398"/>
      <c r="G35" s="378"/>
      <c r="H35" s="408"/>
      <c r="I35" s="82" t="str">
        <f t="shared" si="4"/>
        <v/>
      </c>
      <c r="J35" s="282">
        <f t="shared" si="5"/>
        <v>0</v>
      </c>
    </row>
    <row r="36" spans="1:10" ht="16" customHeight="1">
      <c r="A36" s="735"/>
      <c r="B36" s="742"/>
      <c r="C36" s="407"/>
      <c r="D36" s="398"/>
      <c r="E36" s="401"/>
      <c r="F36" s="398"/>
      <c r="G36" s="378"/>
      <c r="H36" s="408"/>
      <c r="I36" s="82" t="str">
        <f t="shared" si="4"/>
        <v/>
      </c>
      <c r="J36" s="282">
        <f t="shared" si="5"/>
        <v>0</v>
      </c>
    </row>
    <row r="37" spans="1:10" ht="16" customHeight="1">
      <c r="A37" s="735"/>
      <c r="B37" s="742"/>
      <c r="C37" s="407"/>
      <c r="D37" s="398"/>
      <c r="E37" s="401"/>
      <c r="F37" s="398"/>
      <c r="G37" s="378"/>
      <c r="H37" s="408"/>
      <c r="I37" s="82" t="str">
        <f t="shared" si="4"/>
        <v/>
      </c>
      <c r="J37" s="282">
        <f t="shared" si="5"/>
        <v>0</v>
      </c>
    </row>
    <row r="38" spans="1:10" ht="16" customHeight="1" thickBot="1">
      <c r="A38" s="735"/>
      <c r="B38" s="742"/>
      <c r="C38" s="409"/>
      <c r="D38" s="410"/>
      <c r="E38" s="411"/>
      <c r="F38" s="410"/>
      <c r="G38" s="412"/>
      <c r="H38" s="413"/>
      <c r="I38" s="238" t="str">
        <f t="shared" si="4"/>
        <v/>
      </c>
      <c r="J38" s="390">
        <f t="shared" si="5"/>
        <v>0</v>
      </c>
    </row>
    <row r="39" spans="1:10" ht="16" customHeight="1" thickBot="1">
      <c r="A39" s="736"/>
      <c r="B39" s="26"/>
      <c r="C39" s="387" t="s">
        <v>55</v>
      </c>
      <c r="D39" s="274">
        <f>SUM(D31:D38)</f>
        <v>0</v>
      </c>
      <c r="E39" s="387"/>
      <c r="F39" s="274">
        <f>SUM(F31:F38)</f>
        <v>0</v>
      </c>
      <c r="G39" s="5"/>
      <c r="H39" s="78"/>
      <c r="I39" s="388"/>
      <c r="J39" s="283">
        <f>SUM(J31:J38)</f>
        <v>0</v>
      </c>
    </row>
    <row r="40" spans="1:10" ht="16" customHeight="1">
      <c r="A40" s="18" t="s">
        <v>24</v>
      </c>
      <c r="B40" s="740" t="s">
        <v>22</v>
      </c>
      <c r="C40" s="738"/>
      <c r="D40" s="284"/>
      <c r="E40" s="310"/>
      <c r="F40" s="272">
        <f>F20+F30+F39</f>
        <v>60</v>
      </c>
      <c r="G40" s="79"/>
      <c r="H40" s="80"/>
      <c r="I40" s="193"/>
      <c r="J40" s="266">
        <f>J20+J30+J39</f>
        <v>60</v>
      </c>
    </row>
    <row r="41" spans="1:10" ht="16" customHeight="1" thickBot="1">
      <c r="A41" s="19" t="s">
        <v>4</v>
      </c>
      <c r="B41" s="727" t="s">
        <v>23</v>
      </c>
      <c r="C41" s="728"/>
      <c r="D41" s="285"/>
      <c r="E41" s="311"/>
      <c r="F41" s="273">
        <f>F21</f>
        <v>330</v>
      </c>
      <c r="G41" s="29"/>
      <c r="H41" s="81"/>
      <c r="I41" s="120"/>
      <c r="J41" s="267">
        <f>J21</f>
        <v>330</v>
      </c>
    </row>
    <row r="42" spans="1:10" ht="4.5" customHeight="1"/>
    <row r="43" spans="1:10" s="9" customFormat="1" ht="15" customHeight="1">
      <c r="A43" s="9" t="s">
        <v>135</v>
      </c>
      <c r="B43" s="190"/>
      <c r="C43" s="391"/>
      <c r="D43" s="268"/>
      <c r="E43" s="391"/>
      <c r="F43" s="268"/>
      <c r="H43" s="190"/>
      <c r="I43" s="391"/>
      <c r="J43" s="268"/>
    </row>
    <row r="44" spans="1:10" s="9" customFormat="1" ht="15" customHeight="1">
      <c r="A44" s="9" t="s">
        <v>287</v>
      </c>
      <c r="B44" s="190"/>
      <c r="C44" s="391"/>
      <c r="D44" s="268"/>
      <c r="E44" s="391"/>
      <c r="F44" s="268"/>
      <c r="H44" s="190"/>
      <c r="I44" s="391"/>
      <c r="J44" s="268"/>
    </row>
    <row r="45" spans="1:10" s="9" customFormat="1" ht="15" customHeight="1">
      <c r="A45" s="9" t="s">
        <v>94</v>
      </c>
      <c r="B45" s="190"/>
      <c r="C45" s="391"/>
      <c r="D45" s="268"/>
      <c r="E45" s="391"/>
      <c r="F45" s="268"/>
      <c r="H45" s="190"/>
      <c r="I45" s="391"/>
      <c r="J45" s="268"/>
    </row>
    <row r="46" spans="1:10" ht="15" customHeight="1"/>
    <row r="47" spans="1:10" ht="15" customHeight="1"/>
  </sheetData>
  <sheetProtection sheet="1" objects="1" scenarios="1" selectLockedCells="1"/>
  <mergeCells count="12">
    <mergeCell ref="B41:C41"/>
    <mergeCell ref="C4:D4"/>
    <mergeCell ref="E4:H4"/>
    <mergeCell ref="I4:J4"/>
    <mergeCell ref="A6:A21"/>
    <mergeCell ref="B20:C20"/>
    <mergeCell ref="B21:C21"/>
    <mergeCell ref="A22:A39"/>
    <mergeCell ref="B40:C40"/>
    <mergeCell ref="B7:B18"/>
    <mergeCell ref="B22:B29"/>
    <mergeCell ref="B31:B38"/>
  </mergeCells>
  <phoneticPr fontId="2"/>
  <dataValidations count="1">
    <dataValidation type="list" allowBlank="1" showInputMessage="1" showErrorMessage="1" sqref="H7:H18 H22:H29 H31:H38" xr:uid="{91B2991C-CFA8-4C53-9355-84AC7CFC2967}">
      <formula1>"対象外,"</formula1>
    </dataValidation>
  </dataValidations>
  <printOptions horizontalCentered="1" verticalCentered="1"/>
  <pageMargins left="0.62992125984251968" right="0.43307086614173229" top="0.98425196850393704" bottom="0.98425196850393704" header="0.51181102362204722" footer="0.51181102362204722"/>
  <pageSetup paperSize="9" scale="87"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FD46E-CB24-4093-8BE4-146D5F69A9C4}">
  <sheetPr codeName="Sheet7">
    <tabColor theme="8" tint="0.59999389629810485"/>
  </sheetPr>
  <dimension ref="A1:Q43"/>
  <sheetViews>
    <sheetView view="pageBreakPreview" topLeftCell="A15" zoomScaleNormal="100" zoomScaleSheetLayoutView="100" workbookViewId="0">
      <selection activeCell="G10" sqref="G10:I10"/>
    </sheetView>
  </sheetViews>
  <sheetFormatPr defaultRowHeight="13"/>
  <cols>
    <col min="1" max="2" width="4.08984375" customWidth="1"/>
    <col min="3" max="3" width="13.36328125" customWidth="1"/>
    <col min="4" max="4" width="8.26953125" style="255" customWidth="1"/>
    <col min="5" max="5" width="8" style="414" customWidth="1"/>
    <col min="6" max="6" width="11.6328125" style="414" customWidth="1"/>
    <col min="7" max="7" width="8.26953125" style="255" customWidth="1"/>
    <col min="8" max="8" width="8" style="414" customWidth="1"/>
    <col min="9" max="9" width="10.26953125" style="414" customWidth="1"/>
    <col min="10" max="10" width="7.453125" customWidth="1"/>
    <col min="11" max="11" width="8" customWidth="1"/>
    <col min="12" max="12" width="8.36328125" customWidth="1"/>
    <col min="13" max="13" width="12.90625" customWidth="1"/>
    <col min="15" max="15" width="12.90625" style="414" bestFit="1" customWidth="1"/>
    <col min="16" max="16" width="11.6328125" style="414" bestFit="1" customWidth="1"/>
    <col min="17" max="17" width="11.6328125" bestFit="1" customWidth="1"/>
  </cols>
  <sheetData>
    <row r="1" spans="1:13">
      <c r="A1" t="s">
        <v>288</v>
      </c>
    </row>
    <row r="3" spans="1:13" ht="19.5" customHeight="1">
      <c r="K3" s="6"/>
      <c r="L3" s="55"/>
    </row>
    <row r="5" spans="1:13" ht="23.25" customHeight="1">
      <c r="A5" s="744" t="s">
        <v>289</v>
      </c>
      <c r="B5" s="744"/>
      <c r="C5" s="744"/>
      <c r="D5" s="744"/>
      <c r="E5" s="744"/>
      <c r="F5" s="744"/>
      <c r="G5" s="744"/>
      <c r="H5" s="744"/>
      <c r="I5" s="744"/>
      <c r="J5" s="744"/>
      <c r="K5" s="744"/>
      <c r="L5" s="744"/>
      <c r="M5" s="744"/>
    </row>
    <row r="6" spans="1:13" ht="13.5" thickBot="1"/>
    <row r="7" spans="1:13" ht="19.5" customHeight="1" thickBot="1">
      <c r="A7" s="745" t="s">
        <v>0</v>
      </c>
      <c r="B7" s="669"/>
      <c r="C7" s="660" t="str">
        <f>基本情報!C4</f>
        <v>看護師勤務環境改善施設整備事業</v>
      </c>
      <c r="D7" s="661"/>
    </row>
    <row r="8" spans="1:13" ht="16" customHeight="1" thickBot="1">
      <c r="M8" s="6" t="s">
        <v>26</v>
      </c>
    </row>
    <row r="9" spans="1:13" ht="18" customHeight="1">
      <c r="A9" s="642" t="s">
        <v>27</v>
      </c>
      <c r="B9" s="746" t="s">
        <v>28</v>
      </c>
      <c r="C9" s="746"/>
      <c r="D9" s="749" t="s">
        <v>29</v>
      </c>
      <c r="E9" s="750"/>
      <c r="F9" s="751"/>
      <c r="G9" s="752" t="s">
        <v>30</v>
      </c>
      <c r="H9" s="752"/>
      <c r="I9" s="752"/>
      <c r="J9" s="752"/>
      <c r="K9" s="752"/>
      <c r="L9" s="752"/>
      <c r="M9" s="753" t="s">
        <v>25</v>
      </c>
    </row>
    <row r="10" spans="1:13" ht="18" customHeight="1">
      <c r="A10" s="643"/>
      <c r="B10" s="747"/>
      <c r="C10" s="747"/>
      <c r="D10" s="754" t="s">
        <v>13</v>
      </c>
      <c r="E10" s="756" t="s">
        <v>31</v>
      </c>
      <c r="F10" s="758" t="s">
        <v>32</v>
      </c>
      <c r="G10" s="760">
        <f>基本情報!C7</f>
        <v>8</v>
      </c>
      <c r="H10" s="760"/>
      <c r="I10" s="761"/>
      <c r="J10" s="675" t="s">
        <v>296</v>
      </c>
      <c r="K10" s="762"/>
      <c r="L10" s="676"/>
      <c r="M10" s="643"/>
    </row>
    <row r="11" spans="1:13" ht="18" customHeight="1" thickBot="1">
      <c r="A11" s="644"/>
      <c r="B11" s="748"/>
      <c r="C11" s="748"/>
      <c r="D11" s="755"/>
      <c r="E11" s="757"/>
      <c r="F11" s="759"/>
      <c r="G11" s="256" t="s">
        <v>13</v>
      </c>
      <c r="H11" s="415" t="s">
        <v>31</v>
      </c>
      <c r="I11" s="415" t="s">
        <v>32</v>
      </c>
      <c r="J11" s="29" t="s">
        <v>13</v>
      </c>
      <c r="K11" s="29" t="s">
        <v>31</v>
      </c>
      <c r="L11" s="7" t="s">
        <v>32</v>
      </c>
      <c r="M11" s="644"/>
    </row>
    <row r="12" spans="1:13" ht="18" customHeight="1">
      <c r="A12" s="763" t="s">
        <v>35</v>
      </c>
      <c r="B12" s="642" t="s">
        <v>34</v>
      </c>
      <c r="D12" s="261" t="s">
        <v>10</v>
      </c>
      <c r="E12" s="416"/>
      <c r="F12" s="417"/>
      <c r="G12" s="257" t="s">
        <v>10</v>
      </c>
      <c r="H12" s="416"/>
      <c r="I12" s="416"/>
      <c r="J12" s="84"/>
      <c r="K12" s="8"/>
      <c r="L12" s="202"/>
      <c r="M12" s="20"/>
    </row>
    <row r="13" spans="1:13" ht="18" customHeight="1">
      <c r="A13" s="764"/>
      <c r="B13" s="643"/>
      <c r="C13" s="358" t="s">
        <v>412</v>
      </c>
      <c r="D13" s="443"/>
      <c r="E13" s="418" t="str">
        <f>IFERROR((F13/D13),"")</f>
        <v/>
      </c>
      <c r="F13" s="452"/>
      <c r="G13" s="453">
        <f>D13</f>
        <v>0</v>
      </c>
      <c r="H13" s="418" t="str">
        <f>IFERROR((I13/G13),"")</f>
        <v/>
      </c>
      <c r="I13" s="462">
        <f>F13</f>
        <v>0</v>
      </c>
      <c r="J13" s="203"/>
      <c r="K13" s="419"/>
      <c r="L13" s="204"/>
      <c r="M13" s="20"/>
    </row>
    <row r="14" spans="1:13" ht="18" customHeight="1">
      <c r="A14" s="764"/>
      <c r="B14" s="643"/>
      <c r="C14" s="28" t="s">
        <v>413</v>
      </c>
      <c r="D14" s="444"/>
      <c r="E14" s="418" t="str">
        <f t="shared" ref="E14:E30" si="0">IFERROR((F14/D14),"")</f>
        <v/>
      </c>
      <c r="F14" s="454"/>
      <c r="G14" s="455">
        <f t="shared" ref="G14:G21" si="1">D14</f>
        <v>0</v>
      </c>
      <c r="H14" s="420" t="str">
        <f t="shared" ref="H14:H30" si="2">IFERROR((I14/G14),"")</f>
        <v/>
      </c>
      <c r="I14" s="463">
        <f t="shared" ref="I14:I21" si="3">F14</f>
        <v>0</v>
      </c>
      <c r="J14" s="1"/>
      <c r="K14" s="421"/>
      <c r="L14" s="206"/>
      <c r="M14" s="20"/>
    </row>
    <row r="15" spans="1:13" ht="18" customHeight="1">
      <c r="A15" s="764"/>
      <c r="B15" s="643"/>
      <c r="C15" s="28" t="s">
        <v>414</v>
      </c>
      <c r="D15" s="444">
        <v>330</v>
      </c>
      <c r="E15" s="418">
        <f t="shared" si="0"/>
        <v>15151.515151515152</v>
      </c>
      <c r="F15" s="456">
        <v>5000000</v>
      </c>
      <c r="G15" s="455">
        <f t="shared" si="1"/>
        <v>330</v>
      </c>
      <c r="H15" s="420">
        <f t="shared" si="2"/>
        <v>15151.515151515152</v>
      </c>
      <c r="I15" s="463">
        <f t="shared" si="3"/>
        <v>5000000</v>
      </c>
      <c r="J15" s="1"/>
      <c r="K15" s="421"/>
      <c r="L15" s="206"/>
      <c r="M15" s="20"/>
    </row>
    <row r="16" spans="1:13" ht="18" customHeight="1" thickBot="1">
      <c r="A16" s="764"/>
      <c r="B16" s="643"/>
      <c r="C16" s="353" t="s">
        <v>415</v>
      </c>
      <c r="D16" s="445"/>
      <c r="E16" s="418" t="str">
        <f t="shared" si="0"/>
        <v/>
      </c>
      <c r="F16" s="457"/>
      <c r="G16" s="458">
        <f t="shared" si="1"/>
        <v>0</v>
      </c>
      <c r="H16" s="422" t="str">
        <f t="shared" si="2"/>
        <v/>
      </c>
      <c r="I16" s="464">
        <f t="shared" si="3"/>
        <v>0</v>
      </c>
      <c r="J16" s="114"/>
      <c r="K16" s="423"/>
      <c r="L16" s="208"/>
      <c r="M16" s="20"/>
    </row>
    <row r="17" spans="1:17" ht="18" customHeight="1">
      <c r="A17" s="764"/>
      <c r="B17" s="642" t="s">
        <v>56</v>
      </c>
      <c r="C17" s="188" t="s">
        <v>417</v>
      </c>
      <c r="D17" s="446"/>
      <c r="E17" s="424" t="str">
        <f t="shared" si="0"/>
        <v/>
      </c>
      <c r="F17" s="459"/>
      <c r="G17" s="446">
        <f t="shared" si="1"/>
        <v>0</v>
      </c>
      <c r="H17" s="424" t="str">
        <f t="shared" si="2"/>
        <v/>
      </c>
      <c r="I17" s="465">
        <f t="shared" si="3"/>
        <v>0</v>
      </c>
      <c r="J17" s="12"/>
      <c r="K17" s="12"/>
      <c r="L17" s="13"/>
      <c r="M17" s="20"/>
    </row>
    <row r="18" spans="1:17" ht="18" customHeight="1">
      <c r="A18" s="764"/>
      <c r="B18" s="766"/>
      <c r="C18" s="189" t="s">
        <v>416</v>
      </c>
      <c r="D18" s="444"/>
      <c r="E18" s="420" t="str">
        <f t="shared" si="0"/>
        <v/>
      </c>
      <c r="F18" s="454"/>
      <c r="G18" s="444">
        <f t="shared" si="1"/>
        <v>0</v>
      </c>
      <c r="H18" s="420" t="str">
        <f t="shared" si="2"/>
        <v/>
      </c>
      <c r="I18" s="466">
        <f t="shared" si="3"/>
        <v>0</v>
      </c>
      <c r="J18" s="1"/>
      <c r="K18" s="1"/>
      <c r="L18" s="209"/>
      <c r="M18" s="20"/>
    </row>
    <row r="19" spans="1:17" ht="18" customHeight="1">
      <c r="A19" s="764"/>
      <c r="B19" s="766"/>
      <c r="C19" s="189" t="s">
        <v>418</v>
      </c>
      <c r="D19" s="444"/>
      <c r="E19" s="420" t="str">
        <f t="shared" si="0"/>
        <v/>
      </c>
      <c r="F19" s="454"/>
      <c r="G19" s="444">
        <f t="shared" si="1"/>
        <v>0</v>
      </c>
      <c r="H19" s="420" t="str">
        <f t="shared" si="2"/>
        <v/>
      </c>
      <c r="I19" s="466">
        <f t="shared" si="3"/>
        <v>0</v>
      </c>
      <c r="J19" s="1"/>
      <c r="K19" s="1"/>
      <c r="L19" s="209"/>
      <c r="M19" s="32" t="s">
        <v>53</v>
      </c>
    </row>
    <row r="20" spans="1:17" ht="18" customHeight="1">
      <c r="A20" s="764"/>
      <c r="B20" s="766"/>
      <c r="C20" s="425"/>
      <c r="D20" s="444"/>
      <c r="E20" s="420" t="str">
        <f t="shared" si="0"/>
        <v/>
      </c>
      <c r="F20" s="454"/>
      <c r="G20" s="444">
        <f t="shared" si="1"/>
        <v>0</v>
      </c>
      <c r="H20" s="420" t="str">
        <f t="shared" si="2"/>
        <v/>
      </c>
      <c r="I20" s="466">
        <f t="shared" si="3"/>
        <v>0</v>
      </c>
      <c r="J20" s="1"/>
      <c r="K20" s="1"/>
      <c r="L20" s="209"/>
      <c r="M20" s="32" t="s">
        <v>54</v>
      </c>
    </row>
    <row r="21" spans="1:17" ht="18" customHeight="1">
      <c r="A21" s="764"/>
      <c r="B21" s="766"/>
      <c r="C21" s="28"/>
      <c r="D21" s="444"/>
      <c r="E21" s="420" t="str">
        <f t="shared" si="0"/>
        <v/>
      </c>
      <c r="F21" s="454"/>
      <c r="G21" s="444">
        <f t="shared" si="1"/>
        <v>0</v>
      </c>
      <c r="H21" s="420" t="str">
        <f t="shared" si="2"/>
        <v/>
      </c>
      <c r="I21" s="466">
        <f t="shared" si="3"/>
        <v>0</v>
      </c>
      <c r="J21" s="1"/>
      <c r="K21" s="1"/>
      <c r="L21" s="209"/>
      <c r="M21" s="20"/>
      <c r="Q21" s="34"/>
    </row>
    <row r="22" spans="1:17" ht="18" customHeight="1" thickBot="1">
      <c r="A22" s="764"/>
      <c r="B22" s="692"/>
      <c r="C22" s="31" t="s">
        <v>36</v>
      </c>
      <c r="D22" s="447">
        <f>SUM(D13:D21)</f>
        <v>330</v>
      </c>
      <c r="E22" s="426">
        <f>IFERROR(F22/D22,0)</f>
        <v>15151.515151515152</v>
      </c>
      <c r="F22" s="460">
        <f>SUM(F13:F21)</f>
        <v>5000000</v>
      </c>
      <c r="G22" s="447">
        <f>SUM(G13:G21)</f>
        <v>330</v>
      </c>
      <c r="H22" s="426">
        <f>IFERROR(I22/G22,0)</f>
        <v>15151.515151515152</v>
      </c>
      <c r="I22" s="467">
        <f>SUM(I13:I21)</f>
        <v>5000000</v>
      </c>
      <c r="J22" s="89"/>
      <c r="K22" s="89"/>
      <c r="L22" s="11"/>
      <c r="M22" s="20"/>
    </row>
    <row r="23" spans="1:17" ht="18" customHeight="1" thickBot="1">
      <c r="A23" s="765"/>
      <c r="B23" s="668" t="s">
        <v>37</v>
      </c>
      <c r="C23" s="668"/>
      <c r="D23" s="448">
        <f>SUM(D22)</f>
        <v>330</v>
      </c>
      <c r="E23" s="427">
        <f>IFERROR(INT(F23/D23),0)</f>
        <v>15151</v>
      </c>
      <c r="F23" s="461">
        <f>SUM(F22)</f>
        <v>5000000</v>
      </c>
      <c r="G23" s="448">
        <f>SUM(G22)</f>
        <v>330</v>
      </c>
      <c r="H23" s="427">
        <f>IFERROR(INT(I23/G23),0)</f>
        <v>15151</v>
      </c>
      <c r="I23" s="468">
        <f>SUM(I22)</f>
        <v>5000000</v>
      </c>
      <c r="J23" s="23"/>
      <c r="K23" s="92"/>
      <c r="L23" s="24"/>
      <c r="M23" s="20"/>
    </row>
    <row r="24" spans="1:17" ht="18" customHeight="1">
      <c r="A24" s="767" t="s">
        <v>38</v>
      </c>
      <c r="B24" s="769" t="s">
        <v>33</v>
      </c>
      <c r="C24" s="770"/>
      <c r="D24" s="449"/>
      <c r="E24" s="419" t="str">
        <f t="shared" si="0"/>
        <v/>
      </c>
      <c r="F24" s="452"/>
      <c r="G24" s="453">
        <f>D24</f>
        <v>0</v>
      </c>
      <c r="H24" s="419" t="str">
        <f t="shared" si="2"/>
        <v/>
      </c>
      <c r="I24" s="462">
        <f>F24</f>
        <v>0</v>
      </c>
      <c r="J24" s="203"/>
      <c r="K24" s="419"/>
      <c r="L24" s="204"/>
      <c r="M24" s="20"/>
    </row>
    <row r="25" spans="1:17" ht="18" customHeight="1">
      <c r="A25" s="764"/>
      <c r="B25" s="771" t="s">
        <v>39</v>
      </c>
      <c r="C25" s="772"/>
      <c r="D25" s="450"/>
      <c r="E25" s="420" t="str">
        <f t="shared" si="0"/>
        <v/>
      </c>
      <c r="F25" s="454"/>
      <c r="G25" s="455">
        <f t="shared" ref="G25:G30" si="4">D25</f>
        <v>0</v>
      </c>
      <c r="H25" s="420" t="str">
        <f t="shared" si="2"/>
        <v/>
      </c>
      <c r="I25" s="462">
        <f t="shared" ref="I25:I30" si="5">F25</f>
        <v>0</v>
      </c>
      <c r="J25" s="1"/>
      <c r="K25" s="421"/>
      <c r="L25" s="206"/>
      <c r="M25" s="20"/>
    </row>
    <row r="26" spans="1:17" ht="18" customHeight="1">
      <c r="A26" s="764"/>
      <c r="B26" s="771" t="s">
        <v>40</v>
      </c>
      <c r="C26" s="772"/>
      <c r="D26" s="450"/>
      <c r="E26" s="420" t="str">
        <f t="shared" si="0"/>
        <v/>
      </c>
      <c r="F26" s="454"/>
      <c r="G26" s="455">
        <f t="shared" si="4"/>
        <v>0</v>
      </c>
      <c r="H26" s="420" t="str">
        <f t="shared" si="2"/>
        <v/>
      </c>
      <c r="I26" s="462">
        <f t="shared" si="5"/>
        <v>0</v>
      </c>
      <c r="J26" s="1"/>
      <c r="K26" s="421"/>
      <c r="L26" s="206"/>
      <c r="M26" s="20"/>
    </row>
    <row r="27" spans="1:17" ht="18" customHeight="1">
      <c r="A27" s="764"/>
      <c r="B27" s="771" t="s">
        <v>41</v>
      </c>
      <c r="C27" s="772"/>
      <c r="D27" s="450"/>
      <c r="E27" s="420" t="str">
        <f t="shared" si="0"/>
        <v/>
      </c>
      <c r="F27" s="454"/>
      <c r="G27" s="455">
        <f t="shared" si="4"/>
        <v>0</v>
      </c>
      <c r="H27" s="420" t="str">
        <f t="shared" si="2"/>
        <v/>
      </c>
      <c r="I27" s="462">
        <f t="shared" si="5"/>
        <v>0</v>
      </c>
      <c r="J27" s="1"/>
      <c r="K27" s="421"/>
      <c r="L27" s="206"/>
      <c r="M27" s="20"/>
    </row>
    <row r="28" spans="1:17" ht="18" customHeight="1">
      <c r="A28" s="764"/>
      <c r="B28" s="771"/>
      <c r="C28" s="772"/>
      <c r="D28" s="450"/>
      <c r="E28" s="420" t="str">
        <f t="shared" si="0"/>
        <v/>
      </c>
      <c r="F28" s="454"/>
      <c r="G28" s="455">
        <f t="shared" si="4"/>
        <v>0</v>
      </c>
      <c r="H28" s="420" t="str">
        <f t="shared" si="2"/>
        <v/>
      </c>
      <c r="I28" s="462">
        <f t="shared" si="5"/>
        <v>0</v>
      </c>
      <c r="J28" s="1"/>
      <c r="K28" s="421"/>
      <c r="L28" s="206"/>
      <c r="M28" s="20"/>
    </row>
    <row r="29" spans="1:17" ht="18" customHeight="1">
      <c r="A29" s="764"/>
      <c r="B29" s="771"/>
      <c r="C29" s="772"/>
      <c r="D29" s="450"/>
      <c r="E29" s="420" t="str">
        <f t="shared" si="0"/>
        <v/>
      </c>
      <c r="F29" s="454"/>
      <c r="G29" s="455">
        <f t="shared" si="4"/>
        <v>0</v>
      </c>
      <c r="H29" s="420" t="str">
        <f t="shared" si="2"/>
        <v/>
      </c>
      <c r="I29" s="462">
        <f t="shared" si="5"/>
        <v>0</v>
      </c>
      <c r="J29" s="1"/>
      <c r="K29" s="421"/>
      <c r="L29" s="206"/>
      <c r="M29" s="20"/>
    </row>
    <row r="30" spans="1:17" ht="18" customHeight="1" thickBot="1">
      <c r="A30" s="764"/>
      <c r="B30" s="773"/>
      <c r="C30" s="773"/>
      <c r="D30" s="451"/>
      <c r="E30" s="422" t="str">
        <f t="shared" si="0"/>
        <v/>
      </c>
      <c r="F30" s="457"/>
      <c r="G30" s="458">
        <f t="shared" si="4"/>
        <v>0</v>
      </c>
      <c r="H30" s="422" t="str">
        <f t="shared" si="2"/>
        <v/>
      </c>
      <c r="I30" s="462">
        <f t="shared" si="5"/>
        <v>0</v>
      </c>
      <c r="J30" s="114"/>
      <c r="K30" s="423"/>
      <c r="L30" s="208"/>
      <c r="M30" s="20"/>
    </row>
    <row r="31" spans="1:17" ht="18" customHeight="1" thickBot="1">
      <c r="A31" s="768"/>
      <c r="B31" s="745" t="s">
        <v>42</v>
      </c>
      <c r="C31" s="668"/>
      <c r="D31" s="259">
        <f>SUM(D24:D30)</f>
        <v>0</v>
      </c>
      <c r="E31" s="427">
        <f>IFERROR((F31/D31),0)</f>
        <v>0</v>
      </c>
      <c r="F31" s="428">
        <f>SUM(F24:F30)</f>
        <v>0</v>
      </c>
      <c r="G31" s="260">
        <f>SUM(G24:G30)</f>
        <v>0</v>
      </c>
      <c r="H31" s="427">
        <f>IFERROR((I31/G31),0)</f>
        <v>0</v>
      </c>
      <c r="I31" s="429">
        <f>SUM(I24:I30)</f>
        <v>0</v>
      </c>
      <c r="J31" s="23"/>
      <c r="K31" s="429"/>
      <c r="L31" s="24"/>
      <c r="M31" s="20"/>
    </row>
    <row r="32" spans="1:17" ht="18" customHeight="1" thickBot="1">
      <c r="A32" s="30" t="s">
        <v>43</v>
      </c>
      <c r="B32" s="101"/>
      <c r="C32" s="102"/>
      <c r="D32" s="260">
        <f>D23+D31</f>
        <v>330</v>
      </c>
      <c r="E32" s="427">
        <f>IFERROR(INT(F32/D32),0)</f>
        <v>15151</v>
      </c>
      <c r="F32" s="430">
        <f>F23+F31</f>
        <v>5000000</v>
      </c>
      <c r="G32" s="260">
        <f>G23+G31</f>
        <v>330</v>
      </c>
      <c r="H32" s="427">
        <f>IFERROR(INT(I32/G32),0)</f>
        <v>15151</v>
      </c>
      <c r="I32" s="427">
        <f>I23+I31</f>
        <v>5000000</v>
      </c>
      <c r="J32" s="210"/>
      <c r="K32" s="23"/>
      <c r="L32" s="428"/>
      <c r="M32" s="20"/>
    </row>
    <row r="33" spans="1:13" ht="18" customHeight="1">
      <c r="A33" s="767" t="s">
        <v>45</v>
      </c>
      <c r="B33" s="769" t="s">
        <v>50</v>
      </c>
      <c r="C33" s="770"/>
      <c r="D33" s="262"/>
      <c r="E33" s="431"/>
      <c r="F33" s="452">
        <v>0</v>
      </c>
      <c r="G33" s="432"/>
      <c r="H33" s="431"/>
      <c r="I33" s="462">
        <f>F33</f>
        <v>0</v>
      </c>
      <c r="J33" s="194"/>
      <c r="K33" s="194"/>
      <c r="L33" s="204"/>
      <c r="M33" s="20"/>
    </row>
    <row r="34" spans="1:13" ht="18" customHeight="1">
      <c r="A34" s="764"/>
      <c r="B34" s="771" t="s">
        <v>51</v>
      </c>
      <c r="C34" s="772"/>
      <c r="D34" s="263"/>
      <c r="E34" s="433"/>
      <c r="F34" s="434">
        <f>様式1!H10</f>
        <v>249000</v>
      </c>
      <c r="G34" s="435"/>
      <c r="H34" s="433"/>
      <c r="I34" s="420">
        <f>F34</f>
        <v>249000</v>
      </c>
      <c r="J34" s="436"/>
      <c r="K34" s="195"/>
      <c r="L34" s="437"/>
      <c r="M34" s="20"/>
    </row>
    <row r="35" spans="1:13" ht="18" customHeight="1">
      <c r="A35" s="764"/>
      <c r="B35" s="771" t="s">
        <v>52</v>
      </c>
      <c r="C35" s="772"/>
      <c r="D35" s="263"/>
      <c r="E35" s="433"/>
      <c r="F35" s="454">
        <v>0</v>
      </c>
      <c r="G35" s="435"/>
      <c r="H35" s="433"/>
      <c r="I35" s="463">
        <f>F35</f>
        <v>0</v>
      </c>
      <c r="J35" s="436"/>
      <c r="K35" s="195"/>
      <c r="L35" s="437"/>
      <c r="M35" s="20"/>
    </row>
    <row r="36" spans="1:13" ht="18" customHeight="1">
      <c r="A36" s="764"/>
      <c r="B36" s="82" t="s">
        <v>46</v>
      </c>
      <c r="C36" s="83"/>
      <c r="D36" s="263"/>
      <c r="E36" s="433"/>
      <c r="F36" s="454">
        <v>0</v>
      </c>
      <c r="G36" s="435"/>
      <c r="H36" s="433"/>
      <c r="I36" s="463">
        <f t="shared" ref="I36:I38" si="6">F36</f>
        <v>0</v>
      </c>
      <c r="J36" s="436"/>
      <c r="K36" s="195"/>
      <c r="L36" s="437"/>
      <c r="M36" s="20"/>
    </row>
    <row r="37" spans="1:13" ht="18" customHeight="1">
      <c r="A37" s="764"/>
      <c r="B37" s="82" t="s">
        <v>47</v>
      </c>
      <c r="C37" s="83"/>
      <c r="D37" s="263"/>
      <c r="E37" s="433"/>
      <c r="F37" s="454">
        <f>様式1!C10</f>
        <v>0</v>
      </c>
      <c r="G37" s="435"/>
      <c r="H37" s="433"/>
      <c r="I37" s="463">
        <f t="shared" si="6"/>
        <v>0</v>
      </c>
      <c r="J37" s="436"/>
      <c r="K37" s="195"/>
      <c r="L37" s="437"/>
      <c r="M37" s="20"/>
    </row>
    <row r="38" spans="1:13" ht="18" customHeight="1">
      <c r="A38" s="764"/>
      <c r="B38" s="3" t="s">
        <v>48</v>
      </c>
      <c r="C38" s="3"/>
      <c r="D38" s="263"/>
      <c r="E38" s="433"/>
      <c r="F38" s="454">
        <v>0</v>
      </c>
      <c r="G38" s="435"/>
      <c r="H38" s="433"/>
      <c r="I38" s="463">
        <f t="shared" si="6"/>
        <v>0</v>
      </c>
      <c r="J38" s="436"/>
      <c r="K38" s="195"/>
      <c r="L38" s="437"/>
      <c r="M38" s="20"/>
    </row>
    <row r="39" spans="1:13" ht="18" customHeight="1">
      <c r="A39" s="764"/>
      <c r="B39" s="771" t="s">
        <v>49</v>
      </c>
      <c r="C39" s="772"/>
      <c r="D39" s="263"/>
      <c r="E39" s="433"/>
      <c r="F39" s="434">
        <f>F43-SUM(F33:F38)</f>
        <v>4751000</v>
      </c>
      <c r="G39" s="435"/>
      <c r="H39" s="433"/>
      <c r="I39" s="434">
        <f>I43-SUM(I33:I38)</f>
        <v>4751000</v>
      </c>
      <c r="J39" s="436"/>
      <c r="K39" s="195"/>
      <c r="L39" s="437"/>
      <c r="M39" s="20"/>
    </row>
    <row r="40" spans="1:13" ht="18" customHeight="1">
      <c r="A40" s="764"/>
      <c r="B40" s="771"/>
      <c r="C40" s="772"/>
      <c r="D40" s="263"/>
      <c r="E40" s="433"/>
      <c r="F40" s="434"/>
      <c r="G40" s="435"/>
      <c r="H40" s="433"/>
      <c r="I40" s="420"/>
      <c r="J40" s="195"/>
      <c r="K40" s="195"/>
      <c r="L40" s="206"/>
      <c r="M40" s="20"/>
    </row>
    <row r="41" spans="1:13" ht="18" customHeight="1">
      <c r="A41" s="764"/>
      <c r="B41" s="771"/>
      <c r="C41" s="772"/>
      <c r="D41" s="263"/>
      <c r="E41" s="433"/>
      <c r="F41" s="434"/>
      <c r="G41" s="435"/>
      <c r="H41" s="433"/>
      <c r="I41" s="420"/>
      <c r="J41" s="195"/>
      <c r="K41" s="195"/>
      <c r="L41" s="206"/>
      <c r="M41" s="20"/>
    </row>
    <row r="42" spans="1:13" ht="18" customHeight="1" thickBot="1">
      <c r="A42" s="764"/>
      <c r="B42" s="773"/>
      <c r="C42" s="773"/>
      <c r="D42" s="264"/>
      <c r="E42" s="438"/>
      <c r="F42" s="439"/>
      <c r="G42" s="440"/>
      <c r="H42" s="438"/>
      <c r="I42" s="422"/>
      <c r="J42" s="196"/>
      <c r="K42" s="196"/>
      <c r="L42" s="208"/>
      <c r="M42" s="20"/>
    </row>
    <row r="43" spans="1:13" ht="18" customHeight="1" thickBot="1">
      <c r="A43" s="768"/>
      <c r="B43" s="745" t="s">
        <v>4</v>
      </c>
      <c r="C43" s="668"/>
      <c r="D43" s="265"/>
      <c r="E43" s="441"/>
      <c r="F43" s="430">
        <f>SUM(F32)</f>
        <v>5000000</v>
      </c>
      <c r="G43" s="442"/>
      <c r="H43" s="441"/>
      <c r="I43" s="427">
        <f>SUM(I32)</f>
        <v>5000000</v>
      </c>
      <c r="J43" s="197"/>
      <c r="K43" s="197"/>
      <c r="L43" s="428"/>
      <c r="M43" s="22"/>
    </row>
  </sheetData>
  <sheetProtection sheet="1" objects="1" scenarios="1" selectLockedCells="1"/>
  <mergeCells count="35">
    <mergeCell ref="A33:A43"/>
    <mergeCell ref="B33:C33"/>
    <mergeCell ref="B34:C34"/>
    <mergeCell ref="B35:C35"/>
    <mergeCell ref="B39:C39"/>
    <mergeCell ref="B40:C40"/>
    <mergeCell ref="B41:C41"/>
    <mergeCell ref="B42:C42"/>
    <mergeCell ref="B43:C43"/>
    <mergeCell ref="A12:A23"/>
    <mergeCell ref="B12:B16"/>
    <mergeCell ref="B17:B22"/>
    <mergeCell ref="B23:C23"/>
    <mergeCell ref="A24:A31"/>
    <mergeCell ref="B24:C24"/>
    <mergeCell ref="B25:C25"/>
    <mergeCell ref="B26:C26"/>
    <mergeCell ref="B27:C27"/>
    <mergeCell ref="B28:C28"/>
    <mergeCell ref="B29:C29"/>
    <mergeCell ref="B30:C30"/>
    <mergeCell ref="B31:C31"/>
    <mergeCell ref="A5:M5"/>
    <mergeCell ref="A7:B7"/>
    <mergeCell ref="A9:A11"/>
    <mergeCell ref="B9:C11"/>
    <mergeCell ref="D9:F9"/>
    <mergeCell ref="G9:L9"/>
    <mergeCell ref="M9:M11"/>
    <mergeCell ref="D10:D11"/>
    <mergeCell ref="E10:E11"/>
    <mergeCell ref="F10:F11"/>
    <mergeCell ref="C7:D7"/>
    <mergeCell ref="G10:I10"/>
    <mergeCell ref="J10:L10"/>
  </mergeCells>
  <phoneticPr fontId="2"/>
  <printOptions horizontalCentered="1" verticalCentered="1"/>
  <pageMargins left="0.62992125984251968" right="0.43307086614173229" top="0.98425196850393704" bottom="0.98425196850393704" header="0.51181102362204722" footer="0.51181102362204722"/>
  <pageSetup paperSize="9" scale="83" orientation="portrait" blackAndWhite="1" r:id="rId1"/>
  <headerFooter alignWithMargins="0"/>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20C84-684A-4600-9ABF-751A6A417DAB}">
  <sheetPr>
    <tabColor theme="8" tint="0.59999389629810485"/>
  </sheetPr>
  <dimension ref="A1:K36"/>
  <sheetViews>
    <sheetView view="pageBreakPreview" zoomScale="70" zoomScaleNormal="100" zoomScaleSheetLayoutView="70" workbookViewId="0"/>
  </sheetViews>
  <sheetFormatPr defaultColWidth="9" defaultRowHeight="13"/>
  <cols>
    <col min="1" max="3" width="3.26953125" style="575" customWidth="1"/>
    <col min="4" max="8" width="20" style="575" customWidth="1"/>
    <col min="9" max="11" width="3.26953125" style="575" customWidth="1"/>
    <col min="12" max="16384" width="9" style="575"/>
  </cols>
  <sheetData>
    <row r="1" spans="1:11" s="570" customFormat="1" ht="23.25" customHeight="1">
      <c r="A1" s="569" t="s">
        <v>331</v>
      </c>
      <c r="K1" s="571"/>
    </row>
    <row r="2" spans="1:11" s="573" customFormat="1" ht="16.5">
      <c r="A2" s="572"/>
      <c r="B2" s="572"/>
      <c r="C2" s="572"/>
      <c r="D2" s="572"/>
      <c r="E2" s="572"/>
      <c r="F2" s="572"/>
      <c r="G2" s="572"/>
      <c r="H2" s="572"/>
    </row>
    <row r="3" spans="1:11" ht="30" customHeight="1">
      <c r="A3" s="574" t="s">
        <v>332</v>
      </c>
    </row>
    <row r="4" spans="1:11" ht="30" customHeight="1">
      <c r="A4" s="780" t="s">
        <v>333</v>
      </c>
      <c r="B4" s="780"/>
      <c r="C4" s="780"/>
      <c r="D4" s="780"/>
      <c r="E4" s="780"/>
      <c r="F4" s="780"/>
      <c r="G4" s="780"/>
      <c r="H4" s="780"/>
      <c r="I4" s="780"/>
      <c r="J4" s="780"/>
    </row>
    <row r="5" spans="1:11" ht="15" customHeight="1">
      <c r="A5" s="576"/>
    </row>
    <row r="6" spans="1:11" ht="34.5" customHeight="1">
      <c r="B6" s="781" t="s">
        <v>334</v>
      </c>
      <c r="C6" s="782"/>
      <c r="D6" s="782"/>
      <c r="E6" s="782"/>
      <c r="F6" s="782"/>
      <c r="G6" s="782"/>
      <c r="H6" s="782"/>
      <c r="I6" s="782"/>
      <c r="J6" s="782"/>
    </row>
    <row r="7" spans="1:11" ht="15" customHeight="1"/>
    <row r="8" spans="1:11" ht="27.75" customHeight="1">
      <c r="A8" s="783" t="s">
        <v>178</v>
      </c>
      <c r="B8" s="783"/>
      <c r="C8" s="783"/>
      <c r="D8" s="783"/>
      <c r="E8" s="783"/>
      <c r="F8" s="783"/>
      <c r="G8" s="783"/>
      <c r="H8" s="783"/>
      <c r="I8" s="783"/>
      <c r="J8" s="783"/>
    </row>
    <row r="9" spans="1:11" ht="15" customHeight="1"/>
    <row r="10" spans="1:11" ht="15" customHeight="1">
      <c r="B10" s="575" t="s">
        <v>476</v>
      </c>
    </row>
    <row r="11" spans="1:11" ht="27.75" customHeight="1">
      <c r="A11" s="577"/>
      <c r="B11" s="779" t="s">
        <v>335</v>
      </c>
      <c r="C11" s="779"/>
      <c r="D11" s="779"/>
      <c r="E11" s="779"/>
      <c r="F11" s="779"/>
      <c r="G11" s="779"/>
      <c r="H11" s="779"/>
      <c r="I11" s="779"/>
      <c r="J11" s="779"/>
    </row>
    <row r="12" spans="1:11" ht="30" customHeight="1">
      <c r="A12" s="577"/>
      <c r="B12" s="578"/>
      <c r="C12" s="779" t="s">
        <v>336</v>
      </c>
      <c r="D12" s="779"/>
      <c r="E12" s="779"/>
      <c r="F12" s="779"/>
      <c r="G12" s="779"/>
      <c r="H12" s="779"/>
      <c r="I12" s="779"/>
      <c r="J12" s="779"/>
    </row>
    <row r="13" spans="1:11" ht="30" customHeight="1">
      <c r="A13" s="579"/>
      <c r="B13" s="578"/>
      <c r="C13" s="779" t="s">
        <v>337</v>
      </c>
      <c r="D13" s="779"/>
      <c r="E13" s="779"/>
      <c r="F13" s="779"/>
      <c r="G13" s="779"/>
      <c r="H13" s="779"/>
      <c r="I13" s="779"/>
      <c r="J13" s="779"/>
    </row>
    <row r="14" spans="1:11" ht="30" customHeight="1">
      <c r="A14" s="580"/>
      <c r="B14" s="578"/>
      <c r="C14" s="779" t="s">
        <v>338</v>
      </c>
      <c r="D14" s="779"/>
      <c r="E14" s="779"/>
      <c r="F14" s="779"/>
      <c r="G14" s="779"/>
      <c r="H14" s="779"/>
      <c r="I14" s="779"/>
      <c r="J14" s="779"/>
    </row>
    <row r="15" spans="1:11" ht="60" customHeight="1">
      <c r="A15" s="580"/>
      <c r="B15" s="578"/>
      <c r="C15" s="779" t="s">
        <v>339</v>
      </c>
      <c r="D15" s="779"/>
      <c r="E15" s="779"/>
      <c r="F15" s="779"/>
      <c r="G15" s="779"/>
      <c r="H15" s="779"/>
      <c r="I15" s="779"/>
      <c r="J15" s="779"/>
    </row>
    <row r="16" spans="1:11" ht="15" customHeight="1">
      <c r="A16" s="579"/>
      <c r="B16" s="578"/>
      <c r="C16" s="578"/>
      <c r="D16" s="578"/>
      <c r="E16" s="578"/>
      <c r="F16" s="578"/>
      <c r="G16" s="578"/>
      <c r="H16" s="578"/>
      <c r="I16" s="578"/>
      <c r="J16" s="578"/>
    </row>
    <row r="17" spans="1:11" ht="15" customHeight="1">
      <c r="A17" s="579"/>
      <c r="B17" s="575" t="s">
        <v>475</v>
      </c>
      <c r="C17" s="578"/>
      <c r="D17" s="578"/>
      <c r="E17" s="578"/>
      <c r="F17" s="578"/>
      <c r="G17" s="578"/>
      <c r="H17" s="578"/>
      <c r="I17" s="578"/>
      <c r="J17" s="578"/>
    </row>
    <row r="18" spans="1:11" ht="27.75" customHeight="1">
      <c r="B18" s="779" t="s">
        <v>477</v>
      </c>
      <c r="C18" s="776"/>
      <c r="D18" s="776"/>
      <c r="E18" s="776"/>
      <c r="F18" s="776"/>
      <c r="G18" s="776"/>
      <c r="H18" s="776"/>
      <c r="I18" s="776"/>
      <c r="J18" s="776"/>
    </row>
    <row r="19" spans="1:11" ht="28.5" customHeight="1">
      <c r="B19" s="578"/>
      <c r="C19" s="779" t="s">
        <v>340</v>
      </c>
      <c r="D19" s="776"/>
      <c r="E19" s="776"/>
      <c r="F19" s="776"/>
      <c r="G19" s="776"/>
      <c r="H19" s="776"/>
      <c r="I19" s="776"/>
      <c r="J19" s="776"/>
    </row>
    <row r="20" spans="1:11" ht="183.75" customHeight="1">
      <c r="B20" s="578"/>
      <c r="C20" s="578"/>
      <c r="D20" s="776" t="s">
        <v>341</v>
      </c>
      <c r="E20" s="776"/>
      <c r="F20" s="776"/>
      <c r="G20" s="776"/>
      <c r="H20" s="776"/>
      <c r="I20" s="776"/>
      <c r="J20" s="581"/>
    </row>
    <row r="21" spans="1:11" ht="27.75" customHeight="1">
      <c r="B21" s="578"/>
      <c r="C21" s="779" t="s">
        <v>342</v>
      </c>
      <c r="D21" s="776"/>
      <c r="E21" s="776"/>
      <c r="F21" s="776"/>
      <c r="G21" s="776"/>
      <c r="H21" s="776"/>
      <c r="I21" s="776"/>
      <c r="J21" s="776"/>
    </row>
    <row r="22" spans="1:11" ht="62.25" customHeight="1">
      <c r="B22" s="578"/>
      <c r="C22" s="578"/>
      <c r="D22" s="776" t="s">
        <v>343</v>
      </c>
      <c r="E22" s="776"/>
      <c r="F22" s="776"/>
      <c r="G22" s="776"/>
      <c r="H22" s="776"/>
      <c r="I22" s="776"/>
      <c r="J22" s="581"/>
    </row>
    <row r="23" spans="1:11" ht="15" customHeight="1">
      <c r="A23" s="582"/>
    </row>
    <row r="24" spans="1:11" ht="24.75" customHeight="1">
      <c r="A24" s="583"/>
      <c r="B24" s="777">
        <f>基本情報!C8</f>
        <v>46113</v>
      </c>
      <c r="C24" s="777"/>
      <c r="D24" s="777"/>
      <c r="E24" s="777"/>
      <c r="F24" s="777"/>
      <c r="G24" s="777"/>
      <c r="H24" s="777"/>
      <c r="I24" s="777"/>
      <c r="J24" s="777"/>
    </row>
    <row r="25" spans="1:11" ht="15" customHeight="1">
      <c r="A25" s="577"/>
    </row>
    <row r="26" spans="1:11" ht="24.75" customHeight="1">
      <c r="A26" s="577" t="s">
        <v>344</v>
      </c>
      <c r="B26" s="575" t="s">
        <v>345</v>
      </c>
    </row>
    <row r="27" spans="1:11" ht="15" customHeight="1">
      <c r="A27" s="584"/>
    </row>
    <row r="28" spans="1:11" ht="40.5" customHeight="1">
      <c r="A28" s="585"/>
      <c r="E28" s="586" t="s">
        <v>346</v>
      </c>
      <c r="F28" s="775" t="str">
        <f>基本情報!C10</f>
        <v>兵庫県神戸市○○</v>
      </c>
      <c r="G28" s="775"/>
      <c r="H28" s="775"/>
      <c r="I28" s="775"/>
      <c r="J28" s="775"/>
      <c r="K28" s="775"/>
    </row>
    <row r="29" spans="1:11" ht="40.5" customHeight="1">
      <c r="A29" s="585"/>
      <c r="E29" s="586" t="s">
        <v>347</v>
      </c>
      <c r="F29" s="775" t="str">
        <f>基本情報!C12</f>
        <v>○○法人 ○○会</v>
      </c>
      <c r="G29" s="775"/>
      <c r="H29" s="775"/>
      <c r="I29" s="775"/>
      <c r="J29" s="775"/>
      <c r="K29" s="775"/>
    </row>
    <row r="30" spans="1:11" ht="40.5" customHeight="1">
      <c r="A30" s="585"/>
      <c r="E30" s="586"/>
      <c r="F30" s="775" t="str">
        <f>基本情報!C15</f>
        <v>○○病院</v>
      </c>
      <c r="G30" s="775"/>
      <c r="H30" s="775"/>
      <c r="I30" s="775"/>
      <c r="J30" s="775"/>
      <c r="K30" s="775"/>
    </row>
    <row r="31" spans="1:11" ht="40.5" customHeight="1">
      <c r="E31" s="586" t="s">
        <v>348</v>
      </c>
      <c r="F31" s="775" t="str">
        <f>基本情報!C13</f>
        <v>理事長　○○○○</v>
      </c>
      <c r="G31" s="775"/>
      <c r="H31" s="775"/>
      <c r="I31" s="775"/>
      <c r="J31" s="775"/>
      <c r="K31" s="775"/>
    </row>
    <row r="32" spans="1:11" ht="40.5" customHeight="1">
      <c r="E32" s="587" t="s">
        <v>174</v>
      </c>
      <c r="F32" s="778" t="str">
        <f>基本情報!C25</f>
        <v>0123-456-789</v>
      </c>
      <c r="G32" s="778"/>
      <c r="H32" s="778"/>
      <c r="I32" s="778"/>
      <c r="J32" s="778"/>
      <c r="K32" s="778"/>
    </row>
    <row r="33" spans="5:11" ht="40.5" customHeight="1">
      <c r="E33" s="587" t="s">
        <v>232</v>
      </c>
      <c r="F33" s="774" t="str">
        <f>基本情報!C26</f>
        <v>sample@pref.hyogo.lg.jp</v>
      </c>
      <c r="G33" s="774"/>
      <c r="H33" s="774"/>
      <c r="I33" s="774"/>
      <c r="J33" s="774"/>
      <c r="K33" s="774"/>
    </row>
    <row r="34" spans="5:11" ht="30" customHeight="1"/>
    <row r="35" spans="5:11" ht="30" customHeight="1"/>
    <row r="36" spans="5:11" ht="30" customHeight="1"/>
  </sheetData>
  <sheetProtection sheet="1" selectLockedCells="1"/>
  <mergeCells count="20">
    <mergeCell ref="C21:J21"/>
    <mergeCell ref="A4:J4"/>
    <mergeCell ref="B6:J6"/>
    <mergeCell ref="A8:J8"/>
    <mergeCell ref="B11:J11"/>
    <mergeCell ref="C12:J12"/>
    <mergeCell ref="C13:J13"/>
    <mergeCell ref="C14:J14"/>
    <mergeCell ref="C15:J15"/>
    <mergeCell ref="B18:J18"/>
    <mergeCell ref="C19:J19"/>
    <mergeCell ref="D20:I20"/>
    <mergeCell ref="F33:K33"/>
    <mergeCell ref="F30:K30"/>
    <mergeCell ref="D22:I22"/>
    <mergeCell ref="B24:J24"/>
    <mergeCell ref="F28:K28"/>
    <mergeCell ref="F29:K29"/>
    <mergeCell ref="F31:K31"/>
    <mergeCell ref="F32:K32"/>
  </mergeCells>
  <phoneticPr fontId="2"/>
  <printOptions horizontalCentered="1" verticalCentered="1"/>
  <pageMargins left="0.62992125984251968" right="0.43307086614173229" top="0.98425196850393704" bottom="0.98425196850393704" header="0.51181102362204722" footer="0.51181102362204722"/>
  <pageSetup paperSize="9" scale="75" orientation="portrait" blackAndWhite="1" r:id="rId1"/>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669B-C516-4583-9D01-1B6DB7866D2F}">
  <sheetPr>
    <tabColor theme="8" tint="0.59999389629810485"/>
  </sheetPr>
  <dimension ref="A1:N59"/>
  <sheetViews>
    <sheetView view="pageBreakPreview" zoomScaleNormal="100" zoomScaleSheetLayoutView="100" workbookViewId="0">
      <selection sqref="A1:L1"/>
    </sheetView>
  </sheetViews>
  <sheetFormatPr defaultColWidth="9" defaultRowHeight="13"/>
  <cols>
    <col min="1" max="1" width="19.6328125" style="148" customWidth="1"/>
    <col min="2" max="2" width="9" style="148"/>
    <col min="3" max="3" width="3.36328125" style="148" customWidth="1"/>
    <col min="4" max="4" width="9" style="148"/>
    <col min="5" max="5" width="8.7265625" style="148" customWidth="1"/>
    <col min="6" max="6" width="9" style="148"/>
    <col min="7" max="7" width="11.26953125" style="148" customWidth="1"/>
    <col min="8" max="8" width="4.6328125" style="148" customWidth="1"/>
    <col min="9" max="9" width="9" style="148"/>
    <col min="10" max="10" width="4.7265625" style="148" customWidth="1"/>
    <col min="11" max="12" width="9" style="148"/>
    <col min="13" max="13" width="4.36328125" style="148" customWidth="1"/>
    <col min="14" max="16384" width="9" style="148"/>
  </cols>
  <sheetData>
    <row r="1" spans="1:13" ht="23.5">
      <c r="A1" s="872" t="s">
        <v>349</v>
      </c>
      <c r="B1" s="872"/>
      <c r="C1" s="872"/>
      <c r="D1" s="872"/>
      <c r="E1" s="872"/>
      <c r="F1" s="872"/>
      <c r="G1" s="872"/>
      <c r="H1" s="872"/>
      <c r="I1" s="872"/>
      <c r="J1" s="872"/>
      <c r="K1" s="872"/>
      <c r="L1" s="872"/>
    </row>
    <row r="3" spans="1:13" ht="19.5" customHeight="1">
      <c r="A3" s="149"/>
      <c r="B3" s="873" t="s">
        <v>350</v>
      </c>
      <c r="C3" s="874"/>
      <c r="D3" s="874"/>
      <c r="E3" s="874"/>
      <c r="F3" s="874"/>
      <c r="G3" s="874"/>
      <c r="H3" s="874"/>
      <c r="I3" s="875"/>
      <c r="J3" s="149"/>
      <c r="K3" s="149"/>
      <c r="L3" s="149"/>
      <c r="M3" s="149"/>
    </row>
    <row r="4" spans="1:13" ht="27.75" customHeight="1" thickBot="1">
      <c r="A4" s="150"/>
      <c r="B4" s="876" t="s">
        <v>351</v>
      </c>
      <c r="C4" s="876"/>
      <c r="D4" s="876"/>
      <c r="E4" s="876"/>
      <c r="F4" s="876"/>
      <c r="G4" s="876"/>
      <c r="H4" s="876"/>
      <c r="I4" s="876"/>
      <c r="J4" s="877" t="s">
        <v>352</v>
      </c>
      <c r="K4" s="877"/>
      <c r="L4" s="877"/>
    </row>
    <row r="5" spans="1:13" ht="18" customHeight="1">
      <c r="A5" s="151"/>
      <c r="B5" s="878" t="s">
        <v>353</v>
      </c>
      <c r="C5" s="879"/>
      <c r="D5" s="879"/>
      <c r="E5" s="879"/>
      <c r="F5" s="879"/>
      <c r="G5" s="879"/>
      <c r="H5" s="879"/>
      <c r="I5" s="879"/>
      <c r="J5" s="879"/>
      <c r="K5" s="879"/>
      <c r="L5" s="880"/>
    </row>
    <row r="6" spans="1:13" ht="18" customHeight="1">
      <c r="A6" s="470" t="s">
        <v>354</v>
      </c>
      <c r="B6" s="881" t="s">
        <v>355</v>
      </c>
      <c r="C6" s="882"/>
      <c r="D6" s="882"/>
      <c r="E6" s="882"/>
      <c r="F6" s="882"/>
      <c r="G6" s="882"/>
      <c r="H6" s="882"/>
      <c r="I6" s="882"/>
      <c r="J6" s="882"/>
      <c r="K6" s="882"/>
      <c r="L6" s="883"/>
    </row>
    <row r="7" spans="1:13" ht="18" customHeight="1">
      <c r="A7" s="230" t="s">
        <v>356</v>
      </c>
      <c r="B7" s="881" t="s">
        <v>357</v>
      </c>
      <c r="C7" s="882"/>
      <c r="D7" s="882"/>
      <c r="E7" s="882"/>
      <c r="F7" s="882"/>
      <c r="G7" s="882"/>
      <c r="H7" s="882"/>
      <c r="I7" s="882"/>
      <c r="J7" s="882"/>
      <c r="K7" s="882"/>
      <c r="L7" s="883"/>
    </row>
    <row r="8" spans="1:13" ht="18" customHeight="1" thickBot="1">
      <c r="A8" s="152"/>
      <c r="B8" s="884" t="s">
        <v>358</v>
      </c>
      <c r="C8" s="885"/>
      <c r="D8" s="885"/>
      <c r="E8" s="885"/>
      <c r="F8" s="885"/>
      <c r="G8" s="885"/>
      <c r="H8" s="885"/>
      <c r="I8" s="885"/>
      <c r="J8" s="885"/>
      <c r="K8" s="885"/>
      <c r="L8" s="886"/>
    </row>
    <row r="9" spans="1:13" ht="13.5" thickBot="1">
      <c r="A9" s="153" t="s">
        <v>163</v>
      </c>
      <c r="B9" s="887"/>
      <c r="C9" s="888"/>
      <c r="D9" s="888"/>
      <c r="E9" s="888"/>
      <c r="F9" s="888"/>
      <c r="G9" s="888"/>
      <c r="H9" s="888"/>
      <c r="I9" s="888"/>
      <c r="J9" s="888"/>
      <c r="K9" s="888"/>
      <c r="L9" s="889"/>
    </row>
    <row r="10" spans="1:13">
      <c r="A10" s="153"/>
      <c r="B10" s="890" t="str">
        <f>基本情報!C10&amp;""</f>
        <v>兵庫県神戸市○○</v>
      </c>
      <c r="C10" s="891"/>
      <c r="D10" s="891"/>
      <c r="E10" s="891"/>
      <c r="F10" s="891"/>
      <c r="G10" s="891"/>
      <c r="H10" s="891"/>
      <c r="I10" s="891"/>
      <c r="J10" s="891"/>
      <c r="K10" s="891"/>
      <c r="L10" s="892"/>
    </row>
    <row r="11" spans="1:13">
      <c r="A11" s="154" t="s">
        <v>359</v>
      </c>
      <c r="B11" s="893"/>
      <c r="C11" s="894"/>
      <c r="D11" s="894"/>
      <c r="E11" s="894"/>
      <c r="F11" s="894"/>
      <c r="G11" s="894"/>
      <c r="H11" s="894"/>
      <c r="I11" s="894"/>
      <c r="J11" s="894"/>
      <c r="K11" s="894"/>
      <c r="L11" s="895"/>
    </row>
    <row r="12" spans="1:13" ht="13.5" thickBot="1">
      <c r="A12" s="155"/>
      <c r="B12" s="896"/>
      <c r="C12" s="897"/>
      <c r="D12" s="897"/>
      <c r="E12" s="897"/>
      <c r="F12" s="897"/>
      <c r="G12" s="897"/>
      <c r="H12" s="897"/>
      <c r="I12" s="897"/>
      <c r="J12" s="897"/>
      <c r="K12" s="897"/>
      <c r="L12" s="898"/>
    </row>
    <row r="13" spans="1:13" ht="18.75" customHeight="1" thickBot="1">
      <c r="A13" s="153" t="s">
        <v>163</v>
      </c>
      <c r="B13" s="899"/>
      <c r="C13" s="900"/>
      <c r="D13" s="900"/>
      <c r="E13" s="900"/>
      <c r="F13" s="900"/>
      <c r="G13" s="900"/>
      <c r="H13" s="900"/>
      <c r="I13" s="900"/>
      <c r="J13" s="900"/>
      <c r="K13" s="900"/>
      <c r="L13" s="901"/>
    </row>
    <row r="14" spans="1:13" ht="18.75" customHeight="1">
      <c r="A14" s="870" t="s">
        <v>360</v>
      </c>
      <c r="B14" s="813" t="str">
        <f>基本情報!C12&amp;""</f>
        <v>○○法人 ○○会</v>
      </c>
      <c r="C14" s="814"/>
      <c r="D14" s="814"/>
      <c r="E14" s="814"/>
      <c r="F14" s="814"/>
      <c r="G14" s="814"/>
      <c r="H14" s="814"/>
      <c r="I14" s="814"/>
      <c r="J14" s="814"/>
      <c r="K14" s="814"/>
      <c r="L14" s="815"/>
    </row>
    <row r="15" spans="1:13" ht="18.75" customHeight="1" thickBot="1">
      <c r="A15" s="871"/>
      <c r="B15" s="793"/>
      <c r="C15" s="794"/>
      <c r="D15" s="794"/>
      <c r="E15" s="794"/>
      <c r="F15" s="794"/>
      <c r="G15" s="794"/>
      <c r="H15" s="794"/>
      <c r="I15" s="794"/>
      <c r="J15" s="794"/>
      <c r="K15" s="794"/>
      <c r="L15" s="795"/>
    </row>
    <row r="16" spans="1:13" ht="24.75" customHeight="1" thickBot="1">
      <c r="A16" s="156" t="s">
        <v>361</v>
      </c>
      <c r="B16" s="157"/>
      <c r="C16" s="158" t="s">
        <v>297</v>
      </c>
      <c r="D16" s="159"/>
      <c r="E16" s="807" t="s">
        <v>362</v>
      </c>
      <c r="F16" s="809"/>
      <c r="G16" s="867"/>
      <c r="H16" s="868"/>
      <c r="I16" s="868"/>
      <c r="J16" s="868"/>
      <c r="K16" s="868"/>
      <c r="L16" s="869"/>
    </row>
    <row r="17" spans="1:14" ht="24.75" customHeight="1" thickBot="1">
      <c r="A17" s="156" t="s">
        <v>363</v>
      </c>
      <c r="B17" s="807" t="str">
        <f>基本情報!C24&amp;""</f>
        <v>兵庫　太郎</v>
      </c>
      <c r="C17" s="808"/>
      <c r="D17" s="809"/>
      <c r="E17" s="807" t="s">
        <v>364</v>
      </c>
      <c r="F17" s="809"/>
      <c r="G17" s="807" t="str">
        <f>基本情報!C25&amp;""</f>
        <v>0123-456-789</v>
      </c>
      <c r="H17" s="808"/>
      <c r="I17" s="808"/>
      <c r="J17" s="808"/>
      <c r="K17" s="808"/>
      <c r="L17" s="809"/>
    </row>
    <row r="18" spans="1:14" ht="24.75" customHeight="1" thickBot="1">
      <c r="A18" s="861" t="s">
        <v>365</v>
      </c>
      <c r="B18" s="863" t="str">
        <f>基本情報!C24&amp;""</f>
        <v>兵庫　太郎</v>
      </c>
      <c r="C18" s="864"/>
      <c r="D18" s="865"/>
      <c r="E18" s="807" t="s">
        <v>364</v>
      </c>
      <c r="F18" s="809"/>
      <c r="G18" s="807" t="str">
        <f>基本情報!C25&amp;""</f>
        <v>0123-456-789</v>
      </c>
      <c r="H18" s="808"/>
      <c r="I18" s="808"/>
      <c r="J18" s="808"/>
      <c r="K18" s="808"/>
      <c r="L18" s="809"/>
    </row>
    <row r="19" spans="1:14" ht="24.75" customHeight="1" thickBot="1">
      <c r="A19" s="862"/>
      <c r="B19" s="866"/>
      <c r="C19" s="825"/>
      <c r="D19" s="826"/>
      <c r="E19" s="807" t="s">
        <v>366</v>
      </c>
      <c r="F19" s="809"/>
      <c r="G19" s="807" t="str">
        <f>基本情報!C26&amp;""</f>
        <v>sample@pref.hyogo.lg.jp</v>
      </c>
      <c r="H19" s="808"/>
      <c r="I19" s="808"/>
      <c r="J19" s="808"/>
      <c r="K19" s="808"/>
      <c r="L19" s="809"/>
    </row>
    <row r="20" spans="1:14" ht="21.75" customHeight="1">
      <c r="A20" s="153" t="s">
        <v>367</v>
      </c>
      <c r="B20" s="841" t="s">
        <v>368</v>
      </c>
      <c r="C20" s="842"/>
      <c r="D20" s="842"/>
      <c r="E20" s="842"/>
      <c r="F20" s="842"/>
      <c r="G20" s="842"/>
      <c r="H20" s="842"/>
      <c r="I20" s="842"/>
      <c r="J20" s="842"/>
      <c r="K20" s="842"/>
      <c r="L20" s="843"/>
    </row>
    <row r="21" spans="1:14" ht="24.75" customHeight="1" thickBot="1">
      <c r="A21" s="161" t="s">
        <v>369</v>
      </c>
      <c r="B21" s="844"/>
      <c r="C21" s="845"/>
      <c r="D21" s="845"/>
      <c r="E21" s="845"/>
      <c r="F21" s="845"/>
      <c r="G21" s="845"/>
      <c r="H21" s="845"/>
      <c r="I21" s="845"/>
      <c r="J21" s="845"/>
      <c r="K21" s="845"/>
      <c r="L21" s="846"/>
    </row>
    <row r="22" spans="1:14" ht="19.5" customHeight="1" thickBot="1">
      <c r="A22" s="164" t="s">
        <v>163</v>
      </c>
      <c r="B22" s="847"/>
      <c r="C22" s="848"/>
      <c r="D22" s="848"/>
      <c r="E22" s="848"/>
      <c r="F22" s="848"/>
      <c r="G22" s="848"/>
      <c r="H22" s="848"/>
      <c r="I22" s="848"/>
      <c r="J22" s="848"/>
      <c r="K22" s="849"/>
      <c r="L22" s="850" t="s">
        <v>370</v>
      </c>
    </row>
    <row r="23" spans="1:14">
      <c r="A23" s="853" t="s">
        <v>371</v>
      </c>
      <c r="B23" s="854" t="str">
        <f>基本情報!C36&amp;""</f>
        <v>○○銀行</v>
      </c>
      <c r="C23" s="855"/>
      <c r="D23" s="855"/>
      <c r="E23" s="855"/>
      <c r="F23" s="858"/>
      <c r="G23" s="855" t="str">
        <f>基本情報!C37&amp;""</f>
        <v>○○支店</v>
      </c>
      <c r="H23" s="855"/>
      <c r="I23" s="855"/>
      <c r="J23" s="858"/>
      <c r="K23" s="859"/>
      <c r="L23" s="851"/>
      <c r="N23" s="149"/>
    </row>
    <row r="24" spans="1:14" ht="15" customHeight="1" thickBot="1">
      <c r="A24" s="853"/>
      <c r="B24" s="856"/>
      <c r="C24" s="857"/>
      <c r="D24" s="857"/>
      <c r="E24" s="857"/>
      <c r="F24" s="857"/>
      <c r="G24" s="857"/>
      <c r="H24" s="857"/>
      <c r="I24" s="857"/>
      <c r="J24" s="857"/>
      <c r="K24" s="860"/>
      <c r="L24" s="852"/>
    </row>
    <row r="25" spans="1:14" ht="15.75" customHeight="1">
      <c r="A25" s="153" t="s">
        <v>372</v>
      </c>
      <c r="B25" s="835" t="str">
        <f>基本情報!C38&amp;""</f>
        <v>普通預金</v>
      </c>
      <c r="C25" s="836"/>
      <c r="D25" s="836"/>
      <c r="E25" s="836"/>
      <c r="F25" s="836"/>
      <c r="G25" s="836"/>
      <c r="H25" s="836"/>
      <c r="I25" s="836"/>
      <c r="J25" s="836"/>
      <c r="K25" s="837"/>
      <c r="L25" s="804" t="s">
        <v>373</v>
      </c>
    </row>
    <row r="26" spans="1:14" ht="13.5" thickBot="1">
      <c r="A26" s="161" t="s">
        <v>369</v>
      </c>
      <c r="B26" s="838"/>
      <c r="C26" s="839"/>
      <c r="D26" s="839"/>
      <c r="E26" s="839"/>
      <c r="F26" s="839"/>
      <c r="G26" s="839"/>
      <c r="H26" s="839"/>
      <c r="I26" s="839"/>
      <c r="J26" s="839"/>
      <c r="K26" s="840"/>
      <c r="L26" s="805"/>
    </row>
    <row r="27" spans="1:14" ht="22.5" customHeight="1" thickBot="1">
      <c r="A27" s="165" t="s">
        <v>374</v>
      </c>
      <c r="B27" s="162"/>
      <c r="C27" s="160" t="s">
        <v>375</v>
      </c>
      <c r="D27" s="163"/>
      <c r="E27" s="166" t="s">
        <v>376</v>
      </c>
      <c r="F27" s="807" t="str">
        <f>基本情報!C39&amp;""</f>
        <v>12345678</v>
      </c>
      <c r="G27" s="808"/>
      <c r="H27" s="808"/>
      <c r="I27" s="808"/>
      <c r="J27" s="808"/>
      <c r="K27" s="809"/>
      <c r="L27" s="805"/>
    </row>
    <row r="28" spans="1:14" ht="16.5" customHeight="1" thickBot="1">
      <c r="A28" s="153" t="s">
        <v>163</v>
      </c>
      <c r="B28" s="810" t="str">
        <f>基本情報!C40&amp;""</f>
        <v>○○ホウジン　○○カイ</v>
      </c>
      <c r="C28" s="811"/>
      <c r="D28" s="811"/>
      <c r="E28" s="811"/>
      <c r="F28" s="811"/>
      <c r="G28" s="811"/>
      <c r="H28" s="811"/>
      <c r="I28" s="811"/>
      <c r="J28" s="811"/>
      <c r="K28" s="812"/>
      <c r="L28" s="805"/>
    </row>
    <row r="29" spans="1:14" ht="16.5" customHeight="1">
      <c r="A29" s="153" t="s">
        <v>377</v>
      </c>
      <c r="B29" s="813" t="str">
        <f>基本情報!C41&amp;""</f>
        <v>○○法人　○○会</v>
      </c>
      <c r="C29" s="814"/>
      <c r="D29" s="814"/>
      <c r="E29" s="814"/>
      <c r="F29" s="814"/>
      <c r="G29" s="814"/>
      <c r="H29" s="814"/>
      <c r="I29" s="814"/>
      <c r="J29" s="814"/>
      <c r="K29" s="815"/>
      <c r="L29" s="805"/>
    </row>
    <row r="30" spans="1:14" ht="16.5" customHeight="1" thickBot="1">
      <c r="A30" s="155"/>
      <c r="B30" s="801"/>
      <c r="C30" s="802"/>
      <c r="D30" s="802"/>
      <c r="E30" s="802"/>
      <c r="F30" s="802"/>
      <c r="G30" s="802"/>
      <c r="H30" s="802"/>
      <c r="I30" s="802"/>
      <c r="J30" s="802"/>
      <c r="K30" s="803"/>
      <c r="L30" s="806"/>
    </row>
    <row r="31" spans="1:14" s="167" customFormat="1" ht="23.25" customHeight="1" thickBot="1">
      <c r="A31" s="832" t="s">
        <v>378</v>
      </c>
      <c r="B31" s="833"/>
      <c r="C31" s="833"/>
      <c r="D31" s="833"/>
      <c r="E31" s="833"/>
      <c r="F31" s="833"/>
      <c r="G31" s="833"/>
      <c r="H31" s="833"/>
      <c r="I31" s="833"/>
      <c r="J31" s="833"/>
      <c r="K31" s="833"/>
      <c r="L31" s="834"/>
    </row>
    <row r="32" spans="1:14" ht="20.25" customHeight="1" thickBot="1">
      <c r="A32" s="153" t="s">
        <v>163</v>
      </c>
      <c r="B32" s="816"/>
      <c r="C32" s="817"/>
      <c r="D32" s="817"/>
      <c r="E32" s="817"/>
      <c r="F32" s="817"/>
      <c r="G32" s="817"/>
      <c r="H32" s="817"/>
      <c r="I32" s="817"/>
      <c r="J32" s="817"/>
      <c r="K32" s="818"/>
      <c r="L32" s="804" t="s">
        <v>379</v>
      </c>
    </row>
    <row r="33" spans="1:12" ht="24" customHeight="1">
      <c r="A33" s="153" t="s">
        <v>380</v>
      </c>
      <c r="B33" s="819"/>
      <c r="C33" s="820"/>
      <c r="D33" s="820"/>
      <c r="E33" s="820"/>
      <c r="F33" s="231" t="s">
        <v>381</v>
      </c>
      <c r="G33" s="820"/>
      <c r="H33" s="820"/>
      <c r="I33" s="820"/>
      <c r="J33" s="823" t="s">
        <v>382</v>
      </c>
      <c r="K33" s="824"/>
      <c r="L33" s="805"/>
    </row>
    <row r="34" spans="1:12" ht="24" customHeight="1" thickBot="1">
      <c r="A34" s="155"/>
      <c r="B34" s="821"/>
      <c r="C34" s="822"/>
      <c r="D34" s="822"/>
      <c r="E34" s="822"/>
      <c r="F34" s="234" t="s">
        <v>383</v>
      </c>
      <c r="G34" s="822"/>
      <c r="H34" s="822"/>
      <c r="I34" s="822"/>
      <c r="J34" s="825"/>
      <c r="K34" s="826"/>
      <c r="L34" s="805"/>
    </row>
    <row r="35" spans="1:12" ht="18.75" customHeight="1" thickBot="1">
      <c r="A35" s="165" t="s">
        <v>374</v>
      </c>
      <c r="B35" s="232"/>
      <c r="C35" s="160" t="s">
        <v>375</v>
      </c>
      <c r="D35" s="233"/>
      <c r="E35" s="166" t="s">
        <v>376</v>
      </c>
      <c r="F35" s="471" t="s">
        <v>384</v>
      </c>
      <c r="G35" s="827"/>
      <c r="H35" s="827"/>
      <c r="I35" s="827"/>
      <c r="J35" s="827"/>
      <c r="K35" s="828"/>
      <c r="L35" s="805"/>
    </row>
    <row r="36" spans="1:12" ht="20.25" customHeight="1" thickBot="1">
      <c r="A36" s="153" t="s">
        <v>163</v>
      </c>
      <c r="B36" s="816"/>
      <c r="C36" s="817"/>
      <c r="D36" s="817"/>
      <c r="E36" s="817"/>
      <c r="F36" s="817"/>
      <c r="G36" s="817"/>
      <c r="H36" s="817"/>
      <c r="I36" s="817"/>
      <c r="J36" s="817"/>
      <c r="K36" s="818"/>
      <c r="L36" s="805"/>
    </row>
    <row r="37" spans="1:12" ht="40.5" customHeight="1" thickBot="1">
      <c r="A37" s="161" t="s">
        <v>377</v>
      </c>
      <c r="B37" s="829"/>
      <c r="C37" s="830"/>
      <c r="D37" s="830"/>
      <c r="E37" s="830"/>
      <c r="F37" s="830"/>
      <c r="G37" s="830"/>
      <c r="H37" s="830"/>
      <c r="I37" s="830"/>
      <c r="J37" s="830"/>
      <c r="K37" s="831"/>
      <c r="L37" s="806"/>
    </row>
    <row r="38" spans="1:12" ht="21.75" customHeight="1" thickBot="1">
      <c r="A38" s="161" t="s">
        <v>385</v>
      </c>
      <c r="B38" s="787"/>
      <c r="C38" s="788"/>
      <c r="D38" s="788"/>
      <c r="E38" s="788"/>
      <c r="F38" s="788"/>
      <c r="G38" s="788"/>
      <c r="H38" s="788"/>
      <c r="I38" s="788"/>
      <c r="J38" s="788"/>
      <c r="K38" s="788"/>
      <c r="L38" s="789"/>
    </row>
    <row r="39" spans="1:12">
      <c r="A39" s="790" t="s">
        <v>386</v>
      </c>
      <c r="B39" s="791"/>
      <c r="C39" s="791"/>
      <c r="D39" s="791"/>
      <c r="E39" s="791"/>
      <c r="F39" s="791"/>
      <c r="G39" s="791"/>
      <c r="H39" s="791"/>
      <c r="I39" s="791"/>
      <c r="J39" s="791"/>
      <c r="K39" s="791"/>
      <c r="L39" s="792"/>
    </row>
    <row r="40" spans="1:12">
      <c r="A40" s="793"/>
      <c r="B40" s="794"/>
      <c r="C40" s="794"/>
      <c r="D40" s="794"/>
      <c r="E40" s="794"/>
      <c r="F40" s="794"/>
      <c r="G40" s="794"/>
      <c r="H40" s="794"/>
      <c r="I40" s="794"/>
      <c r="J40" s="794"/>
      <c r="K40" s="794"/>
      <c r="L40" s="795"/>
    </row>
    <row r="41" spans="1:12" ht="27" customHeight="1">
      <c r="A41" s="796">
        <f>基本情報!C8</f>
        <v>46113</v>
      </c>
      <c r="B41" s="797"/>
      <c r="C41" s="168"/>
      <c r="D41" s="168"/>
      <c r="E41" s="168"/>
      <c r="F41" s="168"/>
      <c r="G41" s="168"/>
      <c r="H41" s="168"/>
      <c r="I41" s="168"/>
      <c r="J41" s="168"/>
      <c r="K41" s="168"/>
      <c r="L41" s="169"/>
    </row>
    <row r="42" spans="1:12">
      <c r="A42" s="793" t="s">
        <v>387</v>
      </c>
      <c r="B42" s="794"/>
      <c r="C42" s="794"/>
      <c r="D42" s="794"/>
      <c r="E42" s="794"/>
      <c r="F42" s="794"/>
      <c r="G42" s="794"/>
      <c r="H42" s="794"/>
      <c r="I42" s="794"/>
      <c r="J42" s="794"/>
      <c r="K42" s="794"/>
      <c r="L42" s="795"/>
    </row>
    <row r="43" spans="1:12" ht="18.75" customHeight="1">
      <c r="A43" s="170"/>
      <c r="B43" s="798" t="s">
        <v>359</v>
      </c>
      <c r="C43" s="798"/>
      <c r="D43" s="798"/>
      <c r="E43" s="799" t="str">
        <f>基本情報!C10</f>
        <v>兵庫県神戸市○○</v>
      </c>
      <c r="F43" s="799"/>
      <c r="G43" s="799"/>
      <c r="H43" s="799"/>
      <c r="I43" s="799"/>
      <c r="J43" s="799"/>
      <c r="K43" s="168"/>
      <c r="L43" s="169"/>
    </row>
    <row r="44" spans="1:12" ht="18.75" customHeight="1">
      <c r="A44" s="170"/>
      <c r="B44" s="798" t="s">
        <v>388</v>
      </c>
      <c r="C44" s="798"/>
      <c r="D44" s="798"/>
      <c r="E44" s="800" t="str">
        <f>基本情報!C12</f>
        <v>○○法人 ○○会</v>
      </c>
      <c r="F44" s="800"/>
      <c r="G44" s="800"/>
      <c r="H44" s="800"/>
      <c r="I44" s="800"/>
      <c r="J44" s="800"/>
      <c r="K44" s="168"/>
      <c r="L44" s="169"/>
    </row>
    <row r="45" spans="1:12" ht="18.75" customHeight="1">
      <c r="A45" s="170"/>
      <c r="B45" s="798" t="s">
        <v>389</v>
      </c>
      <c r="C45" s="798"/>
      <c r="D45" s="798"/>
      <c r="E45" s="799" t="str">
        <f>基本情報!C13</f>
        <v>理事長　○○○○</v>
      </c>
      <c r="F45" s="799"/>
      <c r="G45" s="799"/>
      <c r="H45" s="799"/>
      <c r="I45" s="799"/>
      <c r="J45" s="171"/>
      <c r="K45" s="168"/>
      <c r="L45" s="169"/>
    </row>
    <row r="46" spans="1:12" ht="13.5" thickBot="1">
      <c r="A46" s="801" t="s">
        <v>390</v>
      </c>
      <c r="B46" s="802"/>
      <c r="C46" s="802"/>
      <c r="D46" s="802"/>
      <c r="E46" s="802"/>
      <c r="F46" s="802"/>
      <c r="G46" s="802"/>
      <c r="H46" s="802"/>
      <c r="I46" s="802"/>
      <c r="J46" s="802"/>
      <c r="K46" s="802"/>
      <c r="L46" s="803"/>
    </row>
    <row r="47" spans="1:12" ht="18.75" customHeight="1">
      <c r="A47" s="172"/>
      <c r="B47" s="172"/>
      <c r="C47" s="172"/>
      <c r="D47" s="172"/>
      <c r="E47" s="172"/>
      <c r="F47" s="172"/>
      <c r="G47" s="172"/>
      <c r="H47" s="172"/>
      <c r="I47" s="172"/>
      <c r="J47" s="172"/>
      <c r="K47" s="172"/>
      <c r="L47" s="172"/>
    </row>
    <row r="48" spans="1:12" ht="90" customHeight="1">
      <c r="A48" s="172"/>
      <c r="B48" s="172"/>
      <c r="C48" s="172"/>
      <c r="D48" s="172"/>
      <c r="E48" s="172"/>
      <c r="F48" s="172"/>
      <c r="G48" s="172"/>
      <c r="H48" s="172"/>
      <c r="I48" s="172"/>
      <c r="J48" s="172"/>
      <c r="K48" s="172"/>
      <c r="L48" s="172"/>
    </row>
    <row r="49" spans="1:13" ht="35.25" customHeight="1">
      <c r="A49" s="784" t="s">
        <v>391</v>
      </c>
      <c r="B49" s="784"/>
      <c r="C49" s="784"/>
      <c r="D49" s="784"/>
      <c r="E49" s="784"/>
      <c r="F49" s="784"/>
      <c r="G49" s="784"/>
      <c r="H49" s="784"/>
      <c r="I49" s="784"/>
      <c r="J49" s="784"/>
      <c r="K49" s="784"/>
      <c r="L49" s="784"/>
      <c r="M49" s="784"/>
    </row>
    <row r="50" spans="1:13" ht="35.25" customHeight="1">
      <c r="A50" s="784" t="s">
        <v>392</v>
      </c>
      <c r="B50" s="784"/>
      <c r="C50" s="784"/>
      <c r="D50" s="784"/>
      <c r="E50" s="784"/>
      <c r="F50" s="784"/>
      <c r="G50" s="784"/>
      <c r="H50" s="784"/>
      <c r="I50" s="784"/>
      <c r="J50" s="784"/>
      <c r="K50" s="784"/>
      <c r="L50" s="784"/>
      <c r="M50" s="487"/>
    </row>
    <row r="51" spans="1:13" ht="35.25" customHeight="1">
      <c r="A51" s="784" t="s">
        <v>393</v>
      </c>
      <c r="B51" s="784"/>
      <c r="C51" s="784"/>
      <c r="D51" s="784"/>
      <c r="E51" s="784"/>
      <c r="F51" s="784"/>
      <c r="G51" s="784"/>
      <c r="H51" s="784"/>
      <c r="I51" s="784"/>
      <c r="J51" s="784"/>
      <c r="K51" s="784"/>
      <c r="L51" s="784"/>
      <c r="M51" s="487"/>
    </row>
    <row r="52" spans="1:13" ht="35.25" customHeight="1">
      <c r="A52" s="784" t="s">
        <v>394</v>
      </c>
      <c r="B52" s="784"/>
      <c r="C52" s="784"/>
      <c r="D52" s="784"/>
      <c r="E52" s="784"/>
      <c r="F52" s="784"/>
      <c r="G52" s="784"/>
      <c r="H52" s="784"/>
      <c r="I52" s="784"/>
      <c r="J52" s="784"/>
      <c r="K52" s="784"/>
      <c r="L52" s="784"/>
      <c r="M52" s="487"/>
    </row>
    <row r="53" spans="1:13" ht="35.25" customHeight="1">
      <c r="A53" s="784" t="s">
        <v>395</v>
      </c>
      <c r="B53" s="784"/>
      <c r="C53" s="784"/>
      <c r="D53" s="784"/>
      <c r="E53" s="784"/>
      <c r="F53" s="784"/>
      <c r="G53" s="784"/>
      <c r="H53" s="784"/>
      <c r="I53" s="784"/>
      <c r="J53" s="784"/>
      <c r="K53" s="784"/>
      <c r="L53" s="784"/>
      <c r="M53" s="487"/>
    </row>
    <row r="54" spans="1:13" ht="35.25" customHeight="1">
      <c r="A54" s="784" t="s">
        <v>396</v>
      </c>
      <c r="B54" s="785"/>
      <c r="C54" s="785"/>
      <c r="D54" s="785"/>
      <c r="E54" s="785"/>
      <c r="F54" s="785"/>
      <c r="G54" s="785"/>
      <c r="H54" s="785"/>
      <c r="I54" s="785"/>
      <c r="J54" s="785"/>
      <c r="K54" s="785"/>
      <c r="L54" s="785"/>
      <c r="M54" s="487"/>
    </row>
    <row r="55" spans="1:13" ht="35.25" customHeight="1">
      <c r="A55" s="784" t="s">
        <v>397</v>
      </c>
      <c r="B55" s="785"/>
      <c r="C55" s="785"/>
      <c r="D55" s="785"/>
      <c r="E55" s="785"/>
      <c r="F55" s="785"/>
      <c r="G55" s="785"/>
      <c r="H55" s="785"/>
      <c r="I55" s="785"/>
      <c r="J55" s="785"/>
      <c r="K55" s="785"/>
      <c r="L55" s="785"/>
      <c r="M55" s="487"/>
    </row>
    <row r="56" spans="1:13" ht="35.25" customHeight="1">
      <c r="A56" s="784" t="s">
        <v>398</v>
      </c>
      <c r="B56" s="785"/>
      <c r="C56" s="785"/>
      <c r="D56" s="785"/>
      <c r="E56" s="785"/>
      <c r="F56" s="785"/>
      <c r="G56" s="785"/>
      <c r="H56" s="785"/>
      <c r="I56" s="785"/>
      <c r="J56" s="785"/>
      <c r="K56" s="785"/>
      <c r="L56" s="785"/>
      <c r="M56" s="487"/>
    </row>
    <row r="57" spans="1:13" ht="35.25" customHeight="1">
      <c r="A57" s="784" t="s">
        <v>399</v>
      </c>
      <c r="B57" s="785"/>
      <c r="C57" s="785"/>
      <c r="D57" s="785"/>
      <c r="E57" s="785"/>
      <c r="F57" s="785"/>
      <c r="G57" s="785"/>
      <c r="H57" s="785"/>
      <c r="I57" s="785"/>
      <c r="J57" s="785"/>
      <c r="K57" s="785"/>
      <c r="L57" s="785"/>
      <c r="M57" s="487"/>
    </row>
    <row r="58" spans="1:13" ht="35.25" customHeight="1">
      <c r="A58" s="784" t="s">
        <v>400</v>
      </c>
      <c r="B58" s="785"/>
      <c r="C58" s="785"/>
      <c r="D58" s="785"/>
      <c r="E58" s="785"/>
      <c r="F58" s="785"/>
      <c r="G58" s="785"/>
      <c r="H58" s="785"/>
      <c r="I58" s="785"/>
      <c r="J58" s="785"/>
      <c r="K58" s="785"/>
      <c r="L58" s="785"/>
      <c r="M58" s="487"/>
    </row>
    <row r="59" spans="1:13" ht="35.25" customHeight="1">
      <c r="A59" s="786" t="s">
        <v>401</v>
      </c>
      <c r="B59" s="785"/>
      <c r="C59" s="785"/>
      <c r="D59" s="785"/>
      <c r="E59" s="785"/>
      <c r="F59" s="785"/>
      <c r="G59" s="785"/>
      <c r="H59" s="785"/>
      <c r="I59" s="785"/>
      <c r="J59" s="785"/>
      <c r="K59" s="785"/>
      <c r="L59" s="785"/>
      <c r="M59" s="488"/>
    </row>
  </sheetData>
  <sheetProtection sheet="1" objects="1" scenarios="1" selectLockedCells="1"/>
  <mergeCells count="69">
    <mergeCell ref="A14:A15"/>
    <mergeCell ref="B14:L15"/>
    <mergeCell ref="A1:L1"/>
    <mergeCell ref="B3:I3"/>
    <mergeCell ref="B4:I4"/>
    <mergeCell ref="J4:L4"/>
    <mergeCell ref="B5:L5"/>
    <mergeCell ref="B6:L6"/>
    <mergeCell ref="B7:L7"/>
    <mergeCell ref="B8:L8"/>
    <mergeCell ref="B9:L9"/>
    <mergeCell ref="B10:L12"/>
    <mergeCell ref="B13:L13"/>
    <mergeCell ref="E16:F16"/>
    <mergeCell ref="G16:L16"/>
    <mergeCell ref="B17:D17"/>
    <mergeCell ref="E17:F17"/>
    <mergeCell ref="G17:L17"/>
    <mergeCell ref="G19:L19"/>
    <mergeCell ref="B20:L21"/>
    <mergeCell ref="B22:K22"/>
    <mergeCell ref="L22:L24"/>
    <mergeCell ref="A23:A24"/>
    <mergeCell ref="B23:E24"/>
    <mergeCell ref="F23:F24"/>
    <mergeCell ref="G23:I24"/>
    <mergeCell ref="J23:K24"/>
    <mergeCell ref="A18:A19"/>
    <mergeCell ref="B18:D19"/>
    <mergeCell ref="E18:F18"/>
    <mergeCell ref="G18:L18"/>
    <mergeCell ref="E19:F19"/>
    <mergeCell ref="L25:L30"/>
    <mergeCell ref="F27:K27"/>
    <mergeCell ref="B28:K28"/>
    <mergeCell ref="B29:K30"/>
    <mergeCell ref="B32:K32"/>
    <mergeCell ref="L32:L37"/>
    <mergeCell ref="B33:E34"/>
    <mergeCell ref="G33:I34"/>
    <mergeCell ref="J33:K34"/>
    <mergeCell ref="G35:K35"/>
    <mergeCell ref="B36:K36"/>
    <mergeCell ref="B37:K37"/>
    <mergeCell ref="A31:L31"/>
    <mergeCell ref="B25:K26"/>
    <mergeCell ref="A49:M49"/>
    <mergeCell ref="B38:L38"/>
    <mergeCell ref="A39:L39"/>
    <mergeCell ref="A40:L40"/>
    <mergeCell ref="A41:B41"/>
    <mergeCell ref="A42:L42"/>
    <mergeCell ref="B43:D43"/>
    <mergeCell ref="E43:J43"/>
    <mergeCell ref="B44:D44"/>
    <mergeCell ref="E44:J44"/>
    <mergeCell ref="B45:D45"/>
    <mergeCell ref="E45:I45"/>
    <mergeCell ref="A46:L46"/>
    <mergeCell ref="A56:L56"/>
    <mergeCell ref="A57:L57"/>
    <mergeCell ref="A58:L58"/>
    <mergeCell ref="A59:L59"/>
    <mergeCell ref="A50:L50"/>
    <mergeCell ref="A51:L51"/>
    <mergeCell ref="A52:L52"/>
    <mergeCell ref="A53:L53"/>
    <mergeCell ref="A54:L54"/>
    <mergeCell ref="A55:L55"/>
  </mergeCells>
  <phoneticPr fontId="2"/>
  <printOptions horizontalCentered="1" verticalCentered="1"/>
  <pageMargins left="0.62992125984251968" right="0.43307086614173229" top="0.98425196850393704" bottom="0.98425196850393704" header="0.51181102362204722" footer="0.51181102362204722"/>
  <pageSetup paperSize="9" scale="88" orientation="portrait" blackAndWhite="1"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16</vt:i4>
      </vt:variant>
    </vt:vector>
  </HeadingPairs>
  <TitlesOfParts>
    <vt:vector size="33" baseType="lpstr">
      <vt:lpstr>基本情報</vt:lpstr>
      <vt:lpstr>交付申請書</vt:lpstr>
      <vt:lpstr>収支予算書</vt:lpstr>
      <vt:lpstr>様式1</vt:lpstr>
      <vt:lpstr>様式2-1-⑥</vt:lpstr>
      <vt:lpstr>様式2-2</vt:lpstr>
      <vt:lpstr>様式2-3</vt:lpstr>
      <vt:lpstr>誓約書</vt:lpstr>
      <vt:lpstr>債権者登録書</vt:lpstr>
      <vt:lpstr>実績報告書</vt:lpstr>
      <vt:lpstr>収支決算書</vt:lpstr>
      <vt:lpstr>様式3</vt:lpstr>
      <vt:lpstr>様式4-1-⑥</vt:lpstr>
      <vt:lpstr>様式4-2</vt:lpstr>
      <vt:lpstr>様式4-3</vt:lpstr>
      <vt:lpstr>基準額</vt:lpstr>
      <vt:lpstr>記入上の注意</vt:lpstr>
      <vt:lpstr>基準額!Print_Area</vt:lpstr>
      <vt:lpstr>基本情報!Print_Area</vt:lpstr>
      <vt:lpstr>交付申請書!Print_Area</vt:lpstr>
      <vt:lpstr>債権者登録書!Print_Area</vt:lpstr>
      <vt:lpstr>実績報告書!Print_Area</vt:lpstr>
      <vt:lpstr>収支決算書!Print_Area</vt:lpstr>
      <vt:lpstr>収支予算書!Print_Area</vt:lpstr>
      <vt:lpstr>誓約書!Print_Area</vt:lpstr>
      <vt:lpstr>様式1!Print_Area</vt:lpstr>
      <vt:lpstr>'様式2-1-⑥'!Print_Area</vt:lpstr>
      <vt:lpstr>'様式2-2'!Print_Area</vt:lpstr>
      <vt:lpstr>'様式2-3'!Print_Area</vt:lpstr>
      <vt:lpstr>様式3!Print_Area</vt:lpstr>
      <vt:lpstr>'様式4-1-⑥'!Print_Area</vt:lpstr>
      <vt:lpstr>'様式4-2'!Print_Area</vt:lpstr>
      <vt:lpstr>'様式4-3'!Print_Area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谷頭　良典</cp:lastModifiedBy>
  <cp:lastPrinted>2025-06-06T07:00:42Z</cp:lastPrinted>
  <dcterms:created xsi:type="dcterms:W3CDTF">2009-06-03T02:25:20Z</dcterms:created>
  <dcterms:modified xsi:type="dcterms:W3CDTF">2026-06-08T06:28:07Z</dcterms:modified>
</cp:coreProperties>
</file>