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8 看護職員確保対策総合施設整備事業（H30～ハード系統合）\R08\01 申請依頼\"/>
    </mc:Choice>
  </mc:AlternateContent>
  <xr:revisionPtr revIDLastSave="0" documentId="13_ncr:1_{71CE9D4A-5024-4949-968A-27038117D980}" xr6:coauthVersionLast="47" xr6:coauthVersionMax="47" xr10:uidLastSave="{00000000-0000-0000-0000-000000000000}"/>
  <bookViews>
    <workbookView xWindow="-28920" yWindow="960" windowWidth="29040" windowHeight="15720" tabRatio="745" xr2:uid="{00000000-000D-0000-FFFF-FFFF00000000}"/>
  </bookViews>
  <sheets>
    <sheet name="基本情報" sheetId="22" r:id="rId1"/>
    <sheet name="交付申請書" sheetId="27" r:id="rId2"/>
    <sheet name="収支予算書" sheetId="28" r:id="rId3"/>
    <sheet name="様式1" sheetId="29" r:id="rId4"/>
    <sheet name="様式2-1-④" sheetId="35" r:id="rId5"/>
    <sheet name="様式2-2" sheetId="31" r:id="rId6"/>
    <sheet name="様式2-3" sheetId="32" r:id="rId7"/>
    <sheet name="誓約書" sheetId="33" r:id="rId8"/>
    <sheet name="債権者登録書" sheetId="34" r:id="rId9"/>
    <sheet name="実績報告書" sheetId="23" r:id="rId10"/>
    <sheet name="収支決算書" sheetId="24" r:id="rId11"/>
    <sheet name="様式3" sheetId="8" r:id="rId12"/>
    <sheet name="様式4-1-④" sheetId="37" r:id="rId13"/>
    <sheet name="様式4-3" sheetId="6" r:id="rId14"/>
    <sheet name="様式4-2" sheetId="10" r:id="rId15"/>
    <sheet name="基準額" sheetId="25" r:id="rId16"/>
    <sheet name="記入上の注意" sheetId="26" r:id="rId17"/>
  </sheets>
  <definedNames>
    <definedName name="_Key1" localSheetId="8" hidden="1">#REF!</definedName>
    <definedName name="_Key1" localSheetId="7" hidden="1">#REF!</definedName>
    <definedName name="_Key1" hidden="1">#REF!</definedName>
    <definedName name="_Key2" localSheetId="8" hidden="1">#REF!</definedName>
    <definedName name="_Key2" localSheetId="7" hidden="1">#REF!</definedName>
    <definedName name="_Key2" hidden="1">#REF!</definedName>
    <definedName name="_Order1" hidden="1">255</definedName>
    <definedName name="_Order2" hidden="1">255</definedName>
    <definedName name="_Sort" localSheetId="8" hidden="1">#REF!</definedName>
    <definedName name="_Sort" localSheetId="7" hidden="1">#REF!</definedName>
    <definedName name="_Sort" hidden="1">#REF!</definedName>
    <definedName name="_xlnm.Print_Area" localSheetId="15">基準額!$A$1:$F$50</definedName>
    <definedName name="_xlnm.Print_Area" localSheetId="0">基本情報!$A$1:$D$41</definedName>
    <definedName name="_xlnm.Print_Area" localSheetId="1">交付申請書!$A$1:$L$42</definedName>
    <definedName name="_xlnm.Print_Area" localSheetId="8">債権者登録書!$A$2:$L$60</definedName>
    <definedName name="_xlnm.Print_Area" localSheetId="9">実績報告書!$A$1:$J$52</definedName>
    <definedName name="_xlnm.Print_Area" localSheetId="10">収支決算書!$A$1:$F$36</definedName>
    <definedName name="_xlnm.Print_Area" localSheetId="2">収支予算書!$A$1:$F$36</definedName>
    <definedName name="_xlnm.Print_Area" localSheetId="7">誓約書!$A$3:$K$33</definedName>
    <definedName name="_xlnm.Print_Area" localSheetId="3">様式1!$A$1:$I$22</definedName>
    <definedName name="_xlnm.Print_Area" localSheetId="4">'様式2-1-④'!$A$1:$J$50</definedName>
    <definedName name="_xlnm.Print_Area" localSheetId="5">'様式2-2'!$A$1:$J$46</definedName>
    <definedName name="_xlnm.Print_Area" localSheetId="6">'様式2-3'!$A$1:$M$44</definedName>
    <definedName name="_xlnm.Print_Area" localSheetId="11">様式3!$A$1:$K$16</definedName>
    <definedName name="_xlnm.Print_Area" localSheetId="12">'様式4-1-④'!$A$1:$J$50</definedName>
    <definedName name="_xlnm.Print_Area" localSheetId="14">'様式4-2'!$A$1:$J$46</definedName>
    <definedName name="_xlnm.Print_Area" localSheetId="13">'様式4-3'!$A$1:$M$44</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37" l="1"/>
  <c r="I32" i="35"/>
  <c r="E33" i="35" l="1"/>
  <c r="C33" i="35"/>
  <c r="G32" i="35"/>
  <c r="E32" i="35"/>
  <c r="C32" i="35"/>
  <c r="E3" i="25"/>
  <c r="E26" i="25"/>
  <c r="H26" i="25"/>
  <c r="H3" i="25"/>
  <c r="B19" i="37"/>
  <c r="J16" i="37"/>
  <c r="G16" i="37"/>
  <c r="I34" i="37"/>
  <c r="G32" i="37"/>
  <c r="D30" i="37"/>
  <c r="I21" i="37"/>
  <c r="I17" i="37"/>
  <c r="B14" i="37"/>
  <c r="G11" i="37"/>
  <c r="E11" i="37"/>
  <c r="D11" i="37"/>
  <c r="C11" i="37"/>
  <c r="A11" i="37"/>
  <c r="I8" i="37"/>
  <c r="B8" i="37"/>
  <c r="I34" i="35"/>
  <c r="D30" i="35" l="1"/>
  <c r="I21" i="35" s="1"/>
  <c r="I17" i="35"/>
  <c r="J16" i="35"/>
  <c r="G16" i="35"/>
  <c r="B14" i="35"/>
  <c r="G11" i="35"/>
  <c r="E11" i="35"/>
  <c r="D11" i="35"/>
  <c r="C11" i="35"/>
  <c r="A11" i="35"/>
  <c r="B8" i="35"/>
  <c r="I8" i="35"/>
  <c r="A14" i="8"/>
  <c r="A14" i="29"/>
  <c r="F27" i="34"/>
  <c r="F20" i="31"/>
  <c r="F40" i="31" s="1"/>
  <c r="F19" i="31"/>
  <c r="J39" i="10"/>
  <c r="J30" i="10"/>
  <c r="F30" i="10"/>
  <c r="F20" i="10"/>
  <c r="F40" i="10" s="1"/>
  <c r="C14" i="25"/>
  <c r="D14" i="25" s="1"/>
  <c r="C4" i="25" s="1"/>
  <c r="C15" i="25"/>
  <c r="D15" i="25" s="1"/>
  <c r="C16" i="25"/>
  <c r="D16" i="25" s="1"/>
  <c r="F21" i="31" l="1"/>
  <c r="F41" i="31" s="1"/>
  <c r="B29" i="34"/>
  <c r="B28" i="34"/>
  <c r="G23" i="34"/>
  <c r="B25" i="34"/>
  <c r="B23" i="34"/>
  <c r="B18" i="34"/>
  <c r="B17" i="34"/>
  <c r="G19" i="34"/>
  <c r="G18" i="34"/>
  <c r="G17" i="34"/>
  <c r="B14" i="34"/>
  <c r="B10" i="34"/>
  <c r="C31" i="25"/>
  <c r="C37" i="25"/>
  <c r="D37" i="25" s="1"/>
  <c r="C27" i="25" s="1"/>
  <c r="C39" i="25"/>
  <c r="D39" i="25" s="1"/>
  <c r="C38" i="25"/>
  <c r="D38" i="25" s="1"/>
  <c r="D31" i="25" l="1"/>
  <c r="C26" i="25" s="1"/>
  <c r="I36" i="32"/>
  <c r="I37" i="32"/>
  <c r="I38" i="32"/>
  <c r="I35" i="32"/>
  <c r="I33" i="32"/>
  <c r="I38" i="6"/>
  <c r="I37" i="6"/>
  <c r="I36" i="6"/>
  <c r="I35" i="6"/>
  <c r="I33" i="6"/>
  <c r="I30" i="6"/>
  <c r="F37" i="32"/>
  <c r="A5" i="29"/>
  <c r="I32" i="10" l="1"/>
  <c r="J32" i="10"/>
  <c r="I33" i="10"/>
  <c r="J33" i="10"/>
  <c r="I34" i="10"/>
  <c r="J34" i="10"/>
  <c r="I35" i="10"/>
  <c r="J35" i="10"/>
  <c r="I36" i="10"/>
  <c r="J36" i="10"/>
  <c r="I37" i="10"/>
  <c r="J37" i="10"/>
  <c r="I38" i="10"/>
  <c r="J38" i="10"/>
  <c r="J31" i="10"/>
  <c r="I31" i="10"/>
  <c r="J7" i="10"/>
  <c r="J22" i="10"/>
  <c r="I22" i="10"/>
  <c r="I23" i="10"/>
  <c r="J23" i="10"/>
  <c r="I24" i="10"/>
  <c r="J24" i="10"/>
  <c r="I25" i="10"/>
  <c r="J25" i="10"/>
  <c r="I26" i="10"/>
  <c r="J26" i="10"/>
  <c r="I27" i="10"/>
  <c r="J27" i="10"/>
  <c r="I28" i="10"/>
  <c r="J28" i="10"/>
  <c r="I29" i="10"/>
  <c r="J29" i="10"/>
  <c r="I8" i="10"/>
  <c r="J8" i="10"/>
  <c r="J20" i="10" s="1"/>
  <c r="J40" i="10" s="1"/>
  <c r="I9" i="10"/>
  <c r="J9" i="10"/>
  <c r="I10" i="10"/>
  <c r="J10" i="10"/>
  <c r="I11" i="10"/>
  <c r="J11" i="10"/>
  <c r="I12" i="10"/>
  <c r="J12" i="10"/>
  <c r="I13" i="10"/>
  <c r="J13" i="10"/>
  <c r="I14" i="10"/>
  <c r="J14" i="10"/>
  <c r="I15" i="10"/>
  <c r="J15" i="10"/>
  <c r="I16" i="10"/>
  <c r="J16" i="10"/>
  <c r="I17" i="10"/>
  <c r="J17" i="10"/>
  <c r="I18" i="10"/>
  <c r="J18" i="10"/>
  <c r="I7" i="10"/>
  <c r="J39" i="31"/>
  <c r="I32" i="31"/>
  <c r="I33" i="31"/>
  <c r="I34" i="31"/>
  <c r="I35" i="31"/>
  <c r="I36" i="31"/>
  <c r="I37" i="31"/>
  <c r="I38" i="31"/>
  <c r="I31" i="31"/>
  <c r="I23" i="31"/>
  <c r="I24" i="31"/>
  <c r="I25" i="31"/>
  <c r="I26" i="31"/>
  <c r="I27" i="31"/>
  <c r="I28" i="31"/>
  <c r="I29" i="31"/>
  <c r="I22" i="31"/>
  <c r="I8" i="31"/>
  <c r="I9" i="31"/>
  <c r="I10" i="31"/>
  <c r="I11" i="31"/>
  <c r="I12" i="31"/>
  <c r="I13" i="31"/>
  <c r="I14" i="31"/>
  <c r="I15" i="31"/>
  <c r="I16" i="31"/>
  <c r="I17" i="31"/>
  <c r="I18" i="31"/>
  <c r="I7" i="31"/>
  <c r="J32" i="31"/>
  <c r="J33" i="31"/>
  <c r="J34" i="31"/>
  <c r="J35" i="31"/>
  <c r="J36" i="31"/>
  <c r="J37" i="31"/>
  <c r="J38" i="31"/>
  <c r="J31" i="31"/>
  <c r="J23" i="31"/>
  <c r="J24" i="31"/>
  <c r="J25" i="31"/>
  <c r="J26" i="31"/>
  <c r="J27" i="31"/>
  <c r="J28" i="31"/>
  <c r="J29" i="31"/>
  <c r="J22" i="31"/>
  <c r="J8" i="31"/>
  <c r="J9" i="31"/>
  <c r="J10" i="31"/>
  <c r="J11" i="31"/>
  <c r="J12" i="31"/>
  <c r="J13" i="31"/>
  <c r="J14" i="31"/>
  <c r="J15" i="31"/>
  <c r="J16" i="31"/>
  <c r="J17" i="31"/>
  <c r="J18" i="31"/>
  <c r="J7" i="31"/>
  <c r="G10" i="6"/>
  <c r="I25" i="6"/>
  <c r="I26" i="6"/>
  <c r="I27" i="6"/>
  <c r="I28" i="6"/>
  <c r="I29" i="6"/>
  <c r="G25" i="6"/>
  <c r="G26" i="6"/>
  <c r="G27" i="6"/>
  <c r="G28" i="6"/>
  <c r="G29" i="6"/>
  <c r="G30" i="6"/>
  <c r="I24" i="6"/>
  <c r="G24" i="6"/>
  <c r="I14" i="6"/>
  <c r="I15" i="6"/>
  <c r="I16" i="6"/>
  <c r="I17" i="6"/>
  <c r="I18" i="6"/>
  <c r="I19" i="6"/>
  <c r="I20" i="6"/>
  <c r="I21" i="6"/>
  <c r="G14" i="6"/>
  <c r="G15" i="6"/>
  <c r="G16" i="6"/>
  <c r="G17" i="6"/>
  <c r="G18" i="6"/>
  <c r="G19" i="6"/>
  <c r="G20" i="6"/>
  <c r="G21" i="6"/>
  <c r="I13" i="6"/>
  <c r="G13" i="6"/>
  <c r="I25" i="32"/>
  <c r="I26" i="32"/>
  <c r="I27" i="32"/>
  <c r="I28" i="32"/>
  <c r="I29" i="32"/>
  <c r="I30" i="32"/>
  <c r="I24" i="32"/>
  <c r="G25" i="32"/>
  <c r="G26" i="32"/>
  <c r="G27" i="32"/>
  <c r="G28" i="32"/>
  <c r="G29" i="32"/>
  <c r="G30" i="32"/>
  <c r="G24" i="32"/>
  <c r="I14" i="32"/>
  <c r="I15" i="32"/>
  <c r="I16" i="32"/>
  <c r="I17" i="32"/>
  <c r="I18" i="32"/>
  <c r="I19" i="32"/>
  <c r="I20" i="32"/>
  <c r="I21" i="32"/>
  <c r="I13" i="32"/>
  <c r="G14" i="32"/>
  <c r="G15" i="32"/>
  <c r="G16" i="32"/>
  <c r="G17" i="32"/>
  <c r="G18" i="32"/>
  <c r="G19" i="32"/>
  <c r="G20" i="32"/>
  <c r="G21" i="32"/>
  <c r="G13" i="32"/>
  <c r="J19" i="10" l="1"/>
  <c r="J21" i="10" s="1"/>
  <c r="J41" i="10" s="1"/>
  <c r="J20" i="31"/>
  <c r="J19" i="31"/>
  <c r="E31" i="6"/>
  <c r="E31" i="32"/>
  <c r="J21" i="31" l="1"/>
  <c r="J41" i="31" s="1"/>
  <c r="J40" i="31"/>
  <c r="G34" i="23"/>
  <c r="A5" i="8" l="1"/>
  <c r="G37" i="23" l="1"/>
  <c r="I16" i="23"/>
  <c r="E43" i="34"/>
  <c r="E44" i="34"/>
  <c r="E45" i="34"/>
  <c r="A41" i="34"/>
  <c r="F29" i="33"/>
  <c r="I16" i="27"/>
  <c r="I18" i="23"/>
  <c r="I17" i="23"/>
  <c r="D23" i="27"/>
  <c r="A10" i="8"/>
  <c r="A10" i="29"/>
  <c r="B24" i="33" l="1"/>
  <c r="F28" i="33"/>
  <c r="F30" i="33"/>
  <c r="F31" i="33"/>
  <c r="F32" i="33"/>
  <c r="F33" i="33"/>
  <c r="I20" i="27"/>
  <c r="I19" i="27"/>
  <c r="I18" i="27"/>
  <c r="I17" i="27"/>
  <c r="I15" i="27"/>
  <c r="K9" i="27" l="1"/>
  <c r="C11" i="24"/>
  <c r="I22" i="6"/>
  <c r="G22" i="6"/>
  <c r="F22" i="6"/>
  <c r="D22" i="6"/>
  <c r="E22" i="6" s="1"/>
  <c r="D31" i="32"/>
  <c r="I22" i="32"/>
  <c r="G22" i="32"/>
  <c r="F22" i="32"/>
  <c r="D22" i="32"/>
  <c r="E22" i="32" s="1"/>
  <c r="G10" i="32"/>
  <c r="I23" i="23"/>
  <c r="J23" i="23"/>
  <c r="B23" i="27"/>
  <c r="H22" i="6" l="1"/>
  <c r="H22" i="32"/>
  <c r="D23" i="32"/>
  <c r="B3" i="25" s="1"/>
  <c r="I31" i="32"/>
  <c r="G31" i="32"/>
  <c r="F31" i="32"/>
  <c r="H30" i="32"/>
  <c r="E30" i="32"/>
  <c r="H29" i="32"/>
  <c r="E29" i="32"/>
  <c r="H28" i="32"/>
  <c r="E28" i="32"/>
  <c r="H27" i="32"/>
  <c r="E27" i="32"/>
  <c r="H26" i="32"/>
  <c r="E26" i="32"/>
  <c r="H25" i="32"/>
  <c r="E25" i="32"/>
  <c r="H24" i="32"/>
  <c r="E24" i="32"/>
  <c r="D32" i="32"/>
  <c r="G23" i="32"/>
  <c r="F23" i="32"/>
  <c r="H21" i="32"/>
  <c r="E21" i="32"/>
  <c r="H20" i="32"/>
  <c r="E20" i="32"/>
  <c r="H19" i="32"/>
  <c r="E19" i="32"/>
  <c r="H18" i="32"/>
  <c r="E18" i="32"/>
  <c r="H17" i="32"/>
  <c r="E17" i="32"/>
  <c r="H16" i="32"/>
  <c r="E16" i="32"/>
  <c r="H15" i="32"/>
  <c r="E15" i="32"/>
  <c r="H14" i="32"/>
  <c r="E14" i="32"/>
  <c r="H13" i="32"/>
  <c r="E13" i="32"/>
  <c r="C7" i="6"/>
  <c r="C7" i="32"/>
  <c r="I31" i="6"/>
  <c r="G31" i="6"/>
  <c r="F31" i="6"/>
  <c r="D31" i="6"/>
  <c r="H30" i="6"/>
  <c r="E30" i="6"/>
  <c r="H29" i="6"/>
  <c r="E29" i="6"/>
  <c r="H28" i="6"/>
  <c r="E28" i="6"/>
  <c r="H27" i="6"/>
  <c r="E27" i="6"/>
  <c r="H26" i="6"/>
  <c r="E26" i="6"/>
  <c r="H25" i="6"/>
  <c r="E25" i="6"/>
  <c r="H24" i="6"/>
  <c r="E24" i="6"/>
  <c r="I23" i="6"/>
  <c r="D23" i="6"/>
  <c r="G23" i="6"/>
  <c r="F23" i="6"/>
  <c r="H21" i="6"/>
  <c r="E21" i="6"/>
  <c r="H20" i="6"/>
  <c r="E20" i="6"/>
  <c r="H19" i="6"/>
  <c r="E19" i="6"/>
  <c r="H18" i="6"/>
  <c r="E18" i="6"/>
  <c r="H17" i="6"/>
  <c r="E17" i="6"/>
  <c r="H16" i="6"/>
  <c r="E16" i="6"/>
  <c r="H15" i="6"/>
  <c r="E15" i="6"/>
  <c r="H14" i="6"/>
  <c r="E14" i="6"/>
  <c r="H13" i="6"/>
  <c r="E13" i="6"/>
  <c r="B26" i="25" l="1"/>
  <c r="D26" i="25" s="1"/>
  <c r="E23" i="6"/>
  <c r="B27" i="25" s="1"/>
  <c r="D27" i="25" s="1"/>
  <c r="E32" i="37" s="1"/>
  <c r="E23" i="32"/>
  <c r="B4" i="25" s="1"/>
  <c r="D4" i="25" s="1"/>
  <c r="H31" i="6"/>
  <c r="H23" i="6"/>
  <c r="H31" i="32"/>
  <c r="D32" i="6"/>
  <c r="G32" i="32"/>
  <c r="I32" i="6"/>
  <c r="I43" i="6" s="1"/>
  <c r="B10" i="8" s="1"/>
  <c r="E10" i="8"/>
  <c r="F32" i="32"/>
  <c r="F43" i="32" s="1"/>
  <c r="I23" i="32"/>
  <c r="H23" i="32" s="1"/>
  <c r="F32" i="6"/>
  <c r="F43" i="6" s="1"/>
  <c r="G32" i="6"/>
  <c r="E32" i="6" l="1"/>
  <c r="C32" i="37"/>
  <c r="E32" i="32"/>
  <c r="H32" i="6"/>
  <c r="G4" i="25" a="1"/>
  <c r="G4" i="25" s="1"/>
  <c r="H4" i="25" s="1"/>
  <c r="C24" i="24"/>
  <c r="C32" i="24"/>
  <c r="C26" i="24" s="1"/>
  <c r="C17" i="24"/>
  <c r="D10" i="8"/>
  <c r="I32" i="32"/>
  <c r="I43" i="32" s="1"/>
  <c r="H32" i="32" l="1"/>
  <c r="G26" i="25" a="1"/>
  <c r="G26" i="25" s="1"/>
  <c r="C33" i="37" s="1"/>
  <c r="H34" i="27"/>
  <c r="H32" i="27"/>
  <c r="F39" i="31"/>
  <c r="D39" i="31"/>
  <c r="J30" i="31"/>
  <c r="F30" i="31"/>
  <c r="D30" i="31"/>
  <c r="D19" i="31"/>
  <c r="C10" i="28"/>
  <c r="C10" i="24" s="1"/>
  <c r="G27" i="25" l="1" a="1"/>
  <c r="G27" i="25" s="1"/>
  <c r="H27" i="25" s="1"/>
  <c r="E33" i="37" s="1"/>
  <c r="F10" i="8" l="1"/>
  <c r="G10" i="8" s="1"/>
  <c r="H10" i="8" s="1"/>
  <c r="E10" i="29"/>
  <c r="C23" i="28" l="1"/>
  <c r="C23" i="24" s="1"/>
  <c r="B10" i="29" l="1"/>
  <c r="C16" i="28" s="1"/>
  <c r="C31" i="28" l="1"/>
  <c r="D10" i="29"/>
  <c r="C16" i="24"/>
  <c r="F39" i="10"/>
  <c r="D39" i="10"/>
  <c r="D30" i="10"/>
  <c r="F19" i="10"/>
  <c r="F21" i="10" s="1"/>
  <c r="F41" i="10" s="1"/>
  <c r="D19" i="10"/>
  <c r="C25" i="28" l="1"/>
  <c r="C25" i="24" s="1"/>
  <c r="C31" i="24"/>
  <c r="B36" i="28"/>
  <c r="G38" i="23" l="1"/>
  <c r="G35" i="23"/>
  <c r="F23" i="23"/>
  <c r="C23" i="23"/>
  <c r="J8" i="23"/>
  <c r="I20" i="23"/>
  <c r="I19" i="23"/>
  <c r="I15" i="23"/>
  <c r="B36" i="24"/>
  <c r="B19" i="35"/>
  <c r="C8" i="25"/>
  <c r="D8" i="25"/>
  <c r="C3" i="25" s="1"/>
  <c r="G3" i="25" l="1" a="1"/>
  <c r="G3" i="25" s="1"/>
  <c r="D3" i="25"/>
  <c r="F10" i="29" l="1"/>
  <c r="G10" i="29" s="1"/>
  <c r="H10" i="29" s="1"/>
  <c r="C8" i="28" l="1"/>
  <c r="F34" i="32"/>
  <c r="I10" i="8"/>
  <c r="K10" i="8" s="1"/>
  <c r="I34" i="32" l="1"/>
  <c r="I39" i="32" s="1"/>
  <c r="F39" i="32"/>
  <c r="F34" i="6"/>
  <c r="C9" i="24"/>
  <c r="C13" i="24" s="1"/>
  <c r="C8" i="24"/>
  <c r="C23" i="22"/>
  <c r="C24" i="27"/>
  <c r="C12" i="28"/>
  <c r="C12" i="24" s="1"/>
  <c r="F39" i="6" l="1"/>
  <c r="I34" i="6"/>
  <c r="I3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三谷</author>
  </authors>
  <commentList>
    <comment ref="C8" authorId="0" shapeId="0" xr:uid="{1315DDF9-A523-408D-9F89-48BD9A0328C8}">
      <text>
        <r>
          <rPr>
            <sz val="9"/>
            <color indexed="81"/>
            <rFont val="MS P ゴシック"/>
            <family val="3"/>
            <charset val="128"/>
          </rPr>
          <t>日付は「2025/4/1」のように入力してください</t>
        </r>
      </text>
    </comment>
    <comment ref="C18" authorId="0" shapeId="0" xr:uid="{3687F087-C065-4346-9B3D-9792A977863F}">
      <text>
        <r>
          <rPr>
            <sz val="9"/>
            <color indexed="81"/>
            <rFont val="MS P ゴシック"/>
            <family val="3"/>
            <charset val="128"/>
          </rPr>
          <t>支払い・納品も含めて全て完了する日を記入</t>
        </r>
      </text>
    </comment>
    <comment ref="C20" authorId="0" shapeId="0" xr:uid="{AC0C1B7B-7C70-4938-BAB8-CFB453CC87D4}">
      <text>
        <r>
          <rPr>
            <sz val="9"/>
            <color indexed="81"/>
            <rFont val="MS P ゴシック"/>
            <family val="3"/>
            <charset val="128"/>
          </rPr>
          <t>支払い・納品も含めて全て完了する日を記入</t>
        </r>
      </text>
    </comment>
    <comment ref="C27" authorId="1" shapeId="0" xr:uid="{6D6B468C-B2F5-421E-9124-9852D9B57F72}">
      <text>
        <r>
          <rPr>
            <sz val="9"/>
            <rFont val="ＭＳ Ｐゴシック"/>
            <family val="3"/>
            <charset val="128"/>
          </rPr>
          <t>リストから選択してください。
新築：新たに助産所を新設する場合
増築：既存建物に増築する場合
改築：既存建物を改築する場合
改修：既存建物の一部を改修する場合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CA3AB6AD-4D53-41D9-B774-F160D31D4D90}">
      <text>
        <r>
          <rPr>
            <sz val="9"/>
            <color indexed="81"/>
            <rFont val="MS P ゴシック"/>
            <family val="3"/>
            <charset val="128"/>
          </rPr>
          <t>単年度想定で計算式が入っています。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C6A56A57-C096-40FE-A88D-30DA8BBE1DEC}">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G10" authorId="0" shapeId="0" xr:uid="{A50A4725-A8A5-49EA-8870-72F826FC9EB3}">
      <text>
        <r>
          <rPr>
            <sz val="9"/>
            <color indexed="81"/>
            <rFont val="MS P ゴシック"/>
            <family val="3"/>
            <charset val="128"/>
          </rPr>
          <t>単年度想定で計算式が入っています。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<sst xmlns="http://schemas.openxmlformats.org/spreadsheetml/2006/main" count="821" uniqueCount="456">
  <si>
    <t>事業区分</t>
    <rPh sb="0" eb="2">
      <t>ジギョウ</t>
    </rPh>
    <rPh sb="2" eb="4">
      <t>クブン</t>
    </rPh>
    <phoneticPr fontId="2"/>
  </si>
  <si>
    <t>病院名</t>
    <rPh sb="0" eb="2">
      <t>ビョウイン</t>
    </rPh>
    <rPh sb="2" eb="3">
      <t>メイ</t>
    </rPh>
    <phoneticPr fontId="2"/>
  </si>
  <si>
    <t>事業の種類</t>
    <rPh sb="0" eb="2">
      <t>ジギョウ</t>
    </rPh>
    <rPh sb="3" eb="5">
      <t>シュルイ</t>
    </rPh>
    <phoneticPr fontId="2"/>
  </si>
  <si>
    <t>敷地の状況</t>
    <rPh sb="0" eb="2">
      <t>シキチ</t>
    </rPh>
    <rPh sb="3" eb="5">
      <t>ジョウキョウ</t>
    </rPh>
    <phoneticPr fontId="2"/>
  </si>
  <si>
    <t>計</t>
    <rPh sb="0" eb="1">
      <t>ケイ</t>
    </rPh>
    <phoneticPr fontId="2"/>
  </si>
  <si>
    <t>設置主体</t>
    <rPh sb="0" eb="2">
      <t>セッチ</t>
    </rPh>
    <rPh sb="2" eb="4">
      <t>シュタイ</t>
    </rPh>
    <phoneticPr fontId="2"/>
  </si>
  <si>
    <t>法人名</t>
    <rPh sb="0" eb="2">
      <t>ホウジン</t>
    </rPh>
    <rPh sb="2" eb="3">
      <t>メイ</t>
    </rPh>
    <phoneticPr fontId="2"/>
  </si>
  <si>
    <t>設置者名</t>
    <rPh sb="0" eb="3">
      <t>セッチシャ</t>
    </rPh>
    <rPh sb="3" eb="4">
      <t>メイ</t>
    </rPh>
    <phoneticPr fontId="2"/>
  </si>
  <si>
    <t>所　　在　　地</t>
    <rPh sb="0" eb="1">
      <t>トコロ</t>
    </rPh>
    <rPh sb="3" eb="4">
      <t>ザイ</t>
    </rPh>
    <rPh sb="6" eb="7">
      <t>チ</t>
    </rPh>
    <phoneticPr fontId="2"/>
  </si>
  <si>
    <t>整備事業
期　　　間</t>
    <rPh sb="0" eb="2">
      <t>セイビ</t>
    </rPh>
    <rPh sb="2" eb="4">
      <t>ジギョウ</t>
    </rPh>
    <rPh sb="5" eb="6">
      <t>キ</t>
    </rPh>
    <rPh sb="9" eb="10">
      <t>アイダ</t>
    </rPh>
    <phoneticPr fontId="2"/>
  </si>
  <si>
    <t>㎡</t>
    <phoneticPr fontId="2"/>
  </si>
  <si>
    <t>現状</t>
    <rPh sb="0" eb="2">
      <t>ゲンジョウ</t>
    </rPh>
    <phoneticPr fontId="2"/>
  </si>
  <si>
    <t>室名</t>
    <rPh sb="0" eb="1">
      <t>シツ</t>
    </rPh>
    <rPh sb="1" eb="2">
      <t>メイ</t>
    </rPh>
    <phoneticPr fontId="2"/>
  </si>
  <si>
    <t>面積</t>
    <rPh sb="0" eb="2">
      <t>メンセキ</t>
    </rPh>
    <phoneticPr fontId="2"/>
  </si>
  <si>
    <t>整理番号</t>
    <rPh sb="0" eb="2">
      <t>セイリ</t>
    </rPh>
    <rPh sb="2" eb="4">
      <t>バンゴウ</t>
    </rPh>
    <phoneticPr fontId="2"/>
  </si>
  <si>
    <t>備考</t>
    <rPh sb="0" eb="2">
      <t>ビコウ</t>
    </rPh>
    <phoneticPr fontId="2"/>
  </si>
  <si>
    <t>室名</t>
    <rPh sb="0" eb="2">
      <t>シツメイ</t>
    </rPh>
    <phoneticPr fontId="2"/>
  </si>
  <si>
    <t>完成後</t>
    <rPh sb="0" eb="3">
      <t>カンセイゴ</t>
    </rPh>
    <phoneticPr fontId="2"/>
  </si>
  <si>
    <t>階</t>
    <rPh sb="0" eb="1">
      <t>カイ</t>
    </rPh>
    <phoneticPr fontId="2"/>
  </si>
  <si>
    <t>別</t>
    <rPh sb="0" eb="1">
      <t>ベツ</t>
    </rPh>
    <phoneticPr fontId="2"/>
  </si>
  <si>
    <t>区</t>
    <rPh sb="0" eb="1">
      <t>ク</t>
    </rPh>
    <phoneticPr fontId="2"/>
  </si>
  <si>
    <t>分</t>
    <rPh sb="0" eb="1">
      <t>ブン</t>
    </rPh>
    <phoneticPr fontId="2"/>
  </si>
  <si>
    <t>交付対象外　　　計</t>
    <rPh sb="0" eb="2">
      <t>コウフ</t>
    </rPh>
    <rPh sb="2" eb="5">
      <t>タイショウガイ</t>
    </rPh>
    <rPh sb="8" eb="9">
      <t>ケイ</t>
    </rPh>
    <phoneticPr fontId="2"/>
  </si>
  <si>
    <t>交付対象 　　　　計</t>
    <rPh sb="0" eb="2">
      <t>コウフ</t>
    </rPh>
    <rPh sb="2" eb="4">
      <t>タイショウ</t>
    </rPh>
    <rPh sb="9" eb="10">
      <t>ケイ</t>
    </rPh>
    <phoneticPr fontId="2"/>
  </si>
  <si>
    <t>合</t>
    <rPh sb="0" eb="1">
      <t>ゴウ</t>
    </rPh>
    <phoneticPr fontId="2"/>
  </si>
  <si>
    <t>備　　　考</t>
    <rPh sb="0" eb="1">
      <t>ソナエ</t>
    </rPh>
    <rPh sb="4" eb="5">
      <t>コウ</t>
    </rPh>
    <phoneticPr fontId="2"/>
  </si>
  <si>
    <t>（単位：円）</t>
    <rPh sb="1" eb="3">
      <t>タンイ</t>
    </rPh>
    <rPh sb="4" eb="5">
      <t>エン</t>
    </rPh>
    <phoneticPr fontId="2"/>
  </si>
  <si>
    <t>区
分</t>
    <rPh sb="0" eb="1">
      <t>ク</t>
    </rPh>
    <rPh sb="2" eb="3">
      <t>ブン</t>
    </rPh>
    <phoneticPr fontId="2"/>
  </si>
  <si>
    <t>費　　目</t>
    <rPh sb="0" eb="1">
      <t>ヒ</t>
    </rPh>
    <rPh sb="3" eb="4">
      <t>メ</t>
    </rPh>
    <phoneticPr fontId="2"/>
  </si>
  <si>
    <t>総事業費</t>
    <rPh sb="0" eb="1">
      <t>ソウ</t>
    </rPh>
    <rPh sb="1" eb="4">
      <t>ジギョウヒ</t>
    </rPh>
    <phoneticPr fontId="2"/>
  </si>
  <si>
    <t>年度別内訳</t>
    <rPh sb="0" eb="3">
      <t>ネンドベツ</t>
    </rPh>
    <rPh sb="3" eb="5">
      <t>ウチワケ</t>
    </rPh>
    <phoneticPr fontId="2"/>
  </si>
  <si>
    <t>単価</t>
    <rPh sb="0" eb="2">
      <t>タンカ</t>
    </rPh>
    <phoneticPr fontId="2"/>
  </si>
  <si>
    <t>金額</t>
    <rPh sb="0" eb="2">
      <t>キンガク</t>
    </rPh>
    <phoneticPr fontId="2"/>
  </si>
  <si>
    <t>建築工事</t>
    <rPh sb="0" eb="2">
      <t>ケンチク</t>
    </rPh>
    <rPh sb="2" eb="4">
      <t>コウジ</t>
    </rPh>
    <phoneticPr fontId="2"/>
  </si>
  <si>
    <t>建
築
工
事</t>
    <rPh sb="0" eb="1">
      <t>ケン</t>
    </rPh>
    <rPh sb="2" eb="3">
      <t>チク</t>
    </rPh>
    <rPh sb="4" eb="5">
      <t>コウ</t>
    </rPh>
    <rPh sb="6" eb="7">
      <t>コト</t>
    </rPh>
    <phoneticPr fontId="2"/>
  </si>
  <si>
    <t>交付対象事業分</t>
    <rPh sb="0" eb="2">
      <t>コウフ</t>
    </rPh>
    <rPh sb="2" eb="4">
      <t>タイショウ</t>
    </rPh>
    <rPh sb="4" eb="7">
      <t>ジギョウブン</t>
    </rPh>
    <phoneticPr fontId="2"/>
  </si>
  <si>
    <t>小　　　計</t>
    <rPh sb="0" eb="1">
      <t>ショウ</t>
    </rPh>
    <rPh sb="4" eb="5">
      <t>ケイ</t>
    </rPh>
    <phoneticPr fontId="2"/>
  </si>
  <si>
    <t>計（①）</t>
    <rPh sb="0" eb="1">
      <t>ケイ</t>
    </rPh>
    <phoneticPr fontId="2"/>
  </si>
  <si>
    <t>交付対象外事業分</t>
    <rPh sb="0" eb="2">
      <t>コウフ</t>
    </rPh>
    <rPh sb="2" eb="4">
      <t>タイショウ</t>
    </rPh>
    <rPh sb="4" eb="5">
      <t>ガイ</t>
    </rPh>
    <rPh sb="5" eb="8">
      <t>ジギョウブン</t>
    </rPh>
    <phoneticPr fontId="2"/>
  </si>
  <si>
    <t>付帯工事</t>
    <rPh sb="0" eb="2">
      <t>フタイ</t>
    </rPh>
    <rPh sb="2" eb="4">
      <t>コウジ</t>
    </rPh>
    <phoneticPr fontId="2"/>
  </si>
  <si>
    <t>外構工事</t>
    <rPh sb="0" eb="2">
      <t>ガイコウ</t>
    </rPh>
    <rPh sb="2" eb="4">
      <t>コウジ</t>
    </rPh>
    <phoneticPr fontId="2"/>
  </si>
  <si>
    <t>設計管理費</t>
    <rPh sb="0" eb="2">
      <t>セッケイ</t>
    </rPh>
    <rPh sb="2" eb="5">
      <t>カンリヒ</t>
    </rPh>
    <phoneticPr fontId="2"/>
  </si>
  <si>
    <t>計（②）</t>
    <rPh sb="0" eb="1">
      <t>ケイ</t>
    </rPh>
    <phoneticPr fontId="2"/>
  </si>
  <si>
    <t>総事業費（①＋②）</t>
    <rPh sb="0" eb="1">
      <t>ソウ</t>
    </rPh>
    <rPh sb="1" eb="4">
      <t>ジギョウヒ</t>
    </rPh>
    <phoneticPr fontId="2"/>
  </si>
  <si>
    <t>年度　　</t>
    <rPh sb="0" eb="2">
      <t>ネンド</t>
    </rPh>
    <phoneticPr fontId="2"/>
  </si>
  <si>
    <t>事業財源内訳</t>
    <rPh sb="0" eb="2">
      <t>ジギョウ</t>
    </rPh>
    <rPh sb="2" eb="4">
      <t>ザイゲン</t>
    </rPh>
    <rPh sb="4" eb="6">
      <t>ウチワケ</t>
    </rPh>
    <phoneticPr fontId="2"/>
  </si>
  <si>
    <t>地方債</t>
    <rPh sb="0" eb="3">
      <t>チホウサイ</t>
    </rPh>
    <phoneticPr fontId="2"/>
  </si>
  <si>
    <t>寄付金</t>
    <rPh sb="0" eb="3">
      <t>キフキン</t>
    </rPh>
    <phoneticPr fontId="2"/>
  </si>
  <si>
    <t>借入金</t>
    <rPh sb="0" eb="3">
      <t>カリイレキン</t>
    </rPh>
    <phoneticPr fontId="2"/>
  </si>
  <si>
    <t>自己財源</t>
    <rPh sb="0" eb="2">
      <t>ジコ</t>
    </rPh>
    <rPh sb="2" eb="4">
      <t>ザイゲン</t>
    </rPh>
    <phoneticPr fontId="2"/>
  </si>
  <si>
    <t>国交付金</t>
    <rPh sb="0" eb="1">
      <t>クニ</t>
    </rPh>
    <rPh sb="1" eb="4">
      <t>コウフキン</t>
    </rPh>
    <phoneticPr fontId="2"/>
  </si>
  <si>
    <t>県補助金</t>
    <rPh sb="0" eb="1">
      <t>ケン</t>
    </rPh>
    <rPh sb="1" eb="4">
      <t>ホジョキン</t>
    </rPh>
    <phoneticPr fontId="2"/>
  </si>
  <si>
    <t>市町村補助金</t>
    <rPh sb="0" eb="3">
      <t>シチョウソン</t>
    </rPh>
    <rPh sb="3" eb="6">
      <t>ホジョキン</t>
    </rPh>
    <phoneticPr fontId="2"/>
  </si>
  <si>
    <t>（借入先・抵当</t>
    <rPh sb="1" eb="2">
      <t>カ</t>
    </rPh>
    <rPh sb="2" eb="3">
      <t>イ</t>
    </rPh>
    <rPh sb="3" eb="4">
      <t>サキ</t>
    </rPh>
    <rPh sb="5" eb="7">
      <t>テイトウ</t>
    </rPh>
    <phoneticPr fontId="2"/>
  </si>
  <si>
    <t>設定等）</t>
    <rPh sb="0" eb="2">
      <t>セッテイ</t>
    </rPh>
    <rPh sb="2" eb="3">
      <t>トウ</t>
    </rPh>
    <phoneticPr fontId="2"/>
  </si>
  <si>
    <t>小　　　　計</t>
    <rPh sb="0" eb="1">
      <t>ショウ</t>
    </rPh>
    <rPh sb="5" eb="6">
      <t>ケイ</t>
    </rPh>
    <phoneticPr fontId="2"/>
  </si>
  <si>
    <t>付
帯
工
事</t>
    <rPh sb="0" eb="1">
      <t>ツキ</t>
    </rPh>
    <rPh sb="2" eb="3">
      <t>オビ</t>
    </rPh>
    <rPh sb="4" eb="5">
      <t>コウ</t>
    </rPh>
    <rPh sb="6" eb="7">
      <t>コト</t>
    </rPh>
    <phoneticPr fontId="2"/>
  </si>
  <si>
    <t>様式４－２</t>
    <rPh sb="0" eb="2">
      <t>ヨウシキ</t>
    </rPh>
    <phoneticPr fontId="2"/>
  </si>
  <si>
    <t>総事業費</t>
  </si>
  <si>
    <t>差引額</t>
  </si>
  <si>
    <t>対象経費の</t>
  </si>
  <si>
    <t>県 補 助</t>
  </si>
  <si>
    <t>　　　　　円</t>
  </si>
  <si>
    <t>　（注）１　「区分」欄には、交付の対象となる事業の名称及び施設名を記載すること。</t>
  </si>
  <si>
    <t>　　　　２　「選定額」欄には、(D)と(E)を比較して少ない方の額を記入すること。</t>
  </si>
  <si>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</si>
  <si>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</si>
  <si>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</si>
  <si>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</si>
  <si>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</si>
  <si>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</si>
  <si>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</si>
  <si>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</si>
  <si>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</si>
  <si>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</si>
  <si>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</si>
  <si>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</si>
  <si>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</si>
  <si>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基準額</t>
  </si>
  <si>
    <t>選定額</t>
  </si>
  <si>
    <t>県補助</t>
  </si>
  <si>
    <t>県  補  助</t>
  </si>
  <si>
    <t>差引過不足額</t>
    <phoneticPr fontId="2"/>
  </si>
  <si>
    <t>他の収入額</t>
  </si>
  <si>
    <t xml:space="preserve"> (A)－(B)</t>
  </si>
  <si>
    <t>実支出額</t>
  </si>
  <si>
    <t>所要額</t>
  </si>
  <si>
    <t>交付決定額</t>
  </si>
  <si>
    <t>受入済額</t>
  </si>
  <si>
    <t xml:space="preserve">  　　　円</t>
  </si>
  <si>
    <t>　　　　円</t>
  </si>
  <si>
    <t>　　　　　　1,000円未満の端数が生じた場合にはこれを切り捨てるものとする。</t>
    <phoneticPr fontId="2"/>
  </si>
  <si>
    <t>㎡</t>
  </si>
  <si>
    <t>交　付　額</t>
    <rPh sb="0" eb="1">
      <t>コウ</t>
    </rPh>
    <rPh sb="2" eb="3">
      <t>ツキ</t>
    </rPh>
    <rPh sb="4" eb="5">
      <t>ガク</t>
    </rPh>
    <phoneticPr fontId="2"/>
  </si>
  <si>
    <r>
      <t>　　　　（３）</t>
    </r>
    <r>
      <rPr>
        <u val="double"/>
        <sz val="10"/>
        <rFont val="ＭＳ Ｐゴシック"/>
        <family val="3"/>
        <charset val="128"/>
      </rPr>
      <t>対象外の室については、備考欄に「対象外」と記すこと。</t>
    </r>
    <rPh sb="7" eb="10">
      <t>タイショウガイ</t>
    </rPh>
    <rPh sb="11" eb="12">
      <t>シツ</t>
    </rPh>
    <rPh sb="18" eb="20">
      <t>ビコウ</t>
    </rPh>
    <rPh sb="20" eb="21">
      <t>ラン</t>
    </rPh>
    <rPh sb="23" eb="26">
      <t>タイショウガイ</t>
    </rPh>
    <rPh sb="28" eb="29">
      <t>シル</t>
    </rPh>
    <phoneticPr fontId="2"/>
  </si>
  <si>
    <t xml:space="preserve">        ４　「差引過不足額」欄には、(G)-(I)と(H)-(I)を比較して少ない方の額を記入すること。</t>
    <phoneticPr fontId="2"/>
  </si>
  <si>
    <t>寄付金その</t>
    <rPh sb="1" eb="2">
      <t>フ</t>
    </rPh>
    <phoneticPr fontId="2"/>
  </si>
  <si>
    <t>　　　　（２）整備内容の「整理番号」欄は、別添の平面図の各室に番号又は符号を付して関連がわかるように整理すること。</t>
    <rPh sb="7" eb="9">
      <t>セイビ</t>
    </rPh>
    <rPh sb="9" eb="11">
      <t>ナイヨウ</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</si>
  <si>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整　備　事　業　費　内　訳　書　〔実績〕</t>
    <rPh sb="0" eb="1">
      <t>タダシ</t>
    </rPh>
    <rPh sb="2" eb="3">
      <t>ソナエ</t>
    </rPh>
    <rPh sb="4" eb="5">
      <t>コト</t>
    </rPh>
    <rPh sb="6" eb="7">
      <t>ギョウ</t>
    </rPh>
    <rPh sb="8" eb="9">
      <t>ヒ</t>
    </rPh>
    <rPh sb="10" eb="11">
      <t>ナイ</t>
    </rPh>
    <rPh sb="12" eb="13">
      <t>ヤク</t>
    </rPh>
    <rPh sb="14" eb="15">
      <t>ショ</t>
    </rPh>
    <rPh sb="17" eb="19">
      <t>ジッセキ</t>
    </rPh>
    <phoneticPr fontId="2"/>
  </si>
  <si>
    <t>建物の用途別面積</t>
    <rPh sb="0" eb="2">
      <t>タテモノ</t>
    </rPh>
    <rPh sb="3" eb="6">
      <t>ヨウトベツ</t>
    </rPh>
    <rPh sb="6" eb="8">
      <t>メンセキ</t>
    </rPh>
    <phoneticPr fontId="2"/>
  </si>
  <si>
    <t>（注）　（１）「室名」欄は、使用目的の名称を記入すること。</t>
    <rPh sb="1" eb="2">
      <t>チュウ</t>
    </rPh>
    <rPh sb="8" eb="9">
      <t>シツ</t>
    </rPh>
    <rPh sb="9" eb="10">
      <t>メイ</t>
    </rPh>
    <rPh sb="11" eb="12">
      <t>ラン</t>
    </rPh>
    <rPh sb="14" eb="16">
      <t>シヨウ</t>
    </rPh>
    <rPh sb="16" eb="18">
      <t>モクテキ</t>
    </rPh>
    <rPh sb="19" eb="21">
      <t>メイショウ</t>
    </rPh>
    <rPh sb="22" eb="24">
      <t>キニュウ</t>
    </rPh>
    <phoneticPr fontId="2"/>
  </si>
  <si>
    <t>様式４－３</t>
    <rPh sb="0" eb="2">
      <t>ヨウシキ</t>
    </rPh>
    <phoneticPr fontId="2"/>
  </si>
  <si>
    <t>入力シート</t>
  </si>
  <si>
    <t>①申請事業を選択してください。</t>
    <rPh sb="1" eb="3">
      <t>シンセイ</t>
    </rPh>
    <rPh sb="3" eb="5">
      <t>ジギョウ</t>
    </rPh>
    <rPh sb="6" eb="8">
      <t>センタク</t>
    </rPh>
    <phoneticPr fontId="2"/>
  </si>
  <si>
    <t>申請事業名</t>
    <rPh sb="0" eb="2">
      <t>シンセイ</t>
    </rPh>
    <rPh sb="2" eb="4">
      <t>ジギョウ</t>
    </rPh>
    <rPh sb="4" eb="5">
      <t>メイ</t>
    </rPh>
    <phoneticPr fontId="2"/>
  </si>
  <si>
    <t>②基本情報を入力してください。</t>
    <phoneticPr fontId="2"/>
  </si>
  <si>
    <t>建築種別</t>
  </si>
  <si>
    <t>自己所有地</t>
    <rPh sb="0" eb="2">
      <t>ジコ</t>
    </rPh>
    <rPh sb="2" eb="4">
      <t>ショユウ</t>
    </rPh>
    <rPh sb="4" eb="5">
      <t>チ</t>
    </rPh>
    <phoneticPr fontId="2"/>
  </si>
  <si>
    <t>敷地の状況</t>
  </si>
  <si>
    <t>建物の構造</t>
  </si>
  <si>
    <t>施設名</t>
  </si>
  <si>
    <t>施設住所</t>
  </si>
  <si>
    <t>事業の着手年月日（予定）</t>
    <rPh sb="9" eb="11">
      <t>ヨテイ</t>
    </rPh>
    <phoneticPr fontId="2"/>
  </si>
  <si>
    <t>事業の完了年月日（予定）</t>
    <phoneticPr fontId="2"/>
  </si>
  <si>
    <t>事業の着手年月日（実績）</t>
    <rPh sb="9" eb="11">
      <t>ジッセキ</t>
    </rPh>
    <phoneticPr fontId="2"/>
  </si>
  <si>
    <t>事業の完了年月日（実績）</t>
    <phoneticPr fontId="2"/>
  </si>
  <si>
    <t>交付決定番号</t>
    <rPh sb="0" eb="2">
      <t>コウフ</t>
    </rPh>
    <rPh sb="2" eb="4">
      <t>ケッテイ</t>
    </rPh>
    <rPh sb="4" eb="6">
      <t>バンゴウ</t>
    </rPh>
    <phoneticPr fontId="2"/>
  </si>
  <si>
    <t>交付決定日</t>
    <rPh sb="0" eb="2">
      <t>コウフ</t>
    </rPh>
    <rPh sb="2" eb="5">
      <t>ケッテイビ</t>
    </rPh>
    <phoneticPr fontId="2"/>
  </si>
  <si>
    <t>交付決定額</t>
    <rPh sb="0" eb="2">
      <t>コウフ</t>
    </rPh>
    <rPh sb="2" eb="4">
      <t>ケッテイ</t>
    </rPh>
    <rPh sb="4" eb="5">
      <t>ガク</t>
    </rPh>
    <phoneticPr fontId="2"/>
  </si>
  <si>
    <t>③補助金振込先を入力してください。</t>
    <phoneticPr fontId="2"/>
  </si>
  <si>
    <t>金融機関名</t>
  </si>
  <si>
    <t>預金種別</t>
  </si>
  <si>
    <t>口座番号</t>
  </si>
  <si>
    <t>（ﾌﾘｶﾞﾅ）</t>
  </si>
  <si>
    <t>名義人</t>
  </si>
  <si>
    <t>（注）預金通帳等を確認しながら正確に記載してください。振込先口座等を県において確認後、</t>
  </si>
  <si>
    <t>　　　県への債権者登録の新規・変更登録手続きが必要な場合は、おって連絡いたします。</t>
  </si>
  <si>
    <t xml:space="preserve"> </t>
  </si>
  <si>
    <t>様式第8号（第11条関係）</t>
    <phoneticPr fontId="2"/>
  </si>
  <si>
    <t>補　助　事　業　実　績　報　告　書</t>
  </si>
  <si>
    <t>兵庫県知事 　様</t>
    <phoneticPr fontId="2"/>
  </si>
  <si>
    <t>住所</t>
  </si>
  <si>
    <t>団体名</t>
  </si>
  <si>
    <t>代表者名</t>
  </si>
  <si>
    <t>電話</t>
    <rPh sb="0" eb="2">
      <t>デンワ</t>
    </rPh>
    <phoneticPr fontId="2"/>
  </si>
  <si>
    <t>付け</t>
    <rPh sb="0" eb="1">
      <t>ヅ</t>
    </rPh>
    <phoneticPr fontId="2"/>
  </si>
  <si>
    <t>で交付決定のあった</t>
    <phoneticPr fontId="2"/>
  </si>
  <si>
    <t>を下記のとおり実施したので、補助金交付要綱第11条の規定によりその実績を報告します。</t>
    <rPh sb="1" eb="3">
      <t>カキ</t>
    </rPh>
    <phoneticPr fontId="2"/>
  </si>
  <si>
    <t>記</t>
  </si>
  <si>
    <t>　１　　事業の内容及び経費区分（別記）</t>
  </si>
  <si>
    <t>１　　事業の内容及び経費区分（別記）</t>
    <phoneticPr fontId="2"/>
  </si>
  <si>
    <t>　２　　事業の着手年月日</t>
  </si>
  <si>
    <t>２　　事業の着手年月日</t>
    <phoneticPr fontId="2"/>
  </si>
  <si>
    <t>　</t>
  </si>
  <si>
    <t>　　　　事業の完了年月日</t>
  </si>
  <si>
    <t>　３　　添付書類</t>
  </si>
  <si>
    <t>３　　添付書類</t>
    <phoneticPr fontId="2"/>
  </si>
  <si>
    <t>収支決算書（別記）</t>
    <rPh sb="0" eb="2">
      <t>シュウシ</t>
    </rPh>
    <rPh sb="2" eb="5">
      <t>ケッサンショ</t>
    </rPh>
    <rPh sb="6" eb="8">
      <t>ベッキ</t>
    </rPh>
    <phoneticPr fontId="2"/>
  </si>
  <si>
    <t>経費所要額精算書（様式３）</t>
  </si>
  <si>
    <t>施設整備事業実績報告書（様式４－１）</t>
  </si>
  <si>
    <t>別　記</t>
  </si>
  <si>
    <t/>
  </si>
  <si>
    <t>収　支　決　算　書</t>
  </si>
  <si>
    <t>１　収入の部</t>
  </si>
  <si>
    <t>科　　目</t>
  </si>
  <si>
    <t>決　算　額</t>
  </si>
  <si>
    <t>摘　　　　要</t>
  </si>
  <si>
    <t>補助金収入</t>
  </si>
  <si>
    <t>円</t>
  </si>
  <si>
    <t>寄付金その他収入</t>
  </si>
  <si>
    <t>事業者負担額</t>
  </si>
  <si>
    <t>計</t>
  </si>
  <si>
    <t>２　支出の部</t>
  </si>
  <si>
    <t>補助対象経費</t>
  </si>
  <si>
    <t>補助対象外経費</t>
  </si>
  <si>
    <t>　　（注）収支の計は、それぞれ一致する。</t>
  </si>
  <si>
    <t>整備事業費内訳書［実績］（様式４－３）</t>
    <phoneticPr fontId="2"/>
  </si>
  <si>
    <t>建物の用途別面積（様式４－２）</t>
    <rPh sb="0" eb="2">
      <t>タテモノ</t>
    </rPh>
    <rPh sb="3" eb="6">
      <t>ヨウトベツ</t>
    </rPh>
    <rPh sb="6" eb="8">
      <t>メンセキ</t>
    </rPh>
    <phoneticPr fontId="2"/>
  </si>
  <si>
    <t>実績</t>
    <rPh sb="0" eb="2">
      <t>ジッセキ</t>
    </rPh>
    <phoneticPr fontId="2"/>
  </si>
  <si>
    <t>基準</t>
    <rPh sb="0" eb="2">
      <t>キジュン</t>
    </rPh>
    <phoneticPr fontId="2"/>
  </si>
  <si>
    <t>基準額</t>
    <rPh sb="0" eb="3">
      <t>キジュンガク</t>
    </rPh>
    <phoneticPr fontId="2"/>
  </si>
  <si>
    <t>面積（㎡）</t>
    <rPh sb="0" eb="2">
      <t>メンセキ</t>
    </rPh>
    <phoneticPr fontId="2"/>
  </si>
  <si>
    <t>単価（円）</t>
    <rPh sb="0" eb="2">
      <t>タンカ</t>
    </rPh>
    <rPh sb="3" eb="4">
      <t>エン</t>
    </rPh>
    <phoneticPr fontId="2"/>
  </si>
  <si>
    <t>（記入上の注意）</t>
  </si>
  <si>
    <t>（１）「交付対象事業分」とは当該事業の補助金の交付の対象とする部分（財産処分の制限がかかる部
　　分）を指し、「交付対象事業外分」とは当該事業の補助金の交付の対象としない部分（財産処分の制
　　限がかからない部分）を指す。</t>
  </si>
  <si>
    <t xml:space="preserve">      また、当該事業に係る見積書等及び補助対象事業分の金額の算出方法が分かる書類（進捗率の内
　　訳）を必ず添付すること。</t>
  </si>
  <si>
    <t xml:space="preserve">      なお、この場合、年度間の金額の按分は支払額ではなく進捗率により行うこと。</t>
  </si>
  <si>
    <t>（２）「交付対象外経費」とは交付対象事業分のうち、交付要綱に定める（交付の対象外費用）に該当す
　　る経費及び交付要綱に定める（交付額の算定方法）において対象経費とされていない経費を指し、
　　「交付対象経費」とは交付対象事業分のうち、交付要綱に定める（交付額の算定方法）において対
　　象経費とされている経費を指す。</t>
  </si>
  <si>
    <t>（３）事業の種別により改築、増築、改修等に区分すること。</t>
  </si>
  <si>
    <t xml:space="preserve">     なお、事業の種別は次による。</t>
  </si>
  <si>
    <t xml:space="preserve">     ・改　　築：従前の建物を取りこわして、これと位置・構造・規模がほぼ同程度のものを建築する
　　　　　　　   場合</t>
  </si>
  <si>
    <t xml:space="preserve">     ・増　　築：敷地内の既存の建物を建て増しする場合で、敷地内に別に建物を新築する場合を含む</t>
  </si>
  <si>
    <t xml:space="preserve">     ・改　　修：建物の主要構造部分を取りこわさない模様替及び内部改修</t>
  </si>
  <si>
    <t>（４）複数年度にわたり継続して事業を行う場合は、各年度の員数（面積）は同一とする。</t>
  </si>
  <si>
    <t>（５）全体の事業が３か年以上にわたる計画の場合には、「年度別内訳」欄を適宜増やして作成すること。
　　　なお、単年度事業の場合には、「総事業」欄のみに記入すること。</t>
  </si>
  <si>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</si>
  <si>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</si>
  <si>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</si>
  <si>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兵庫県知事　　様</t>
    <rPh sb="0" eb="2">
      <t>ヒョウゴ</t>
    </rPh>
    <rPh sb="2" eb="5">
      <t>ケンチジ</t>
    </rPh>
    <rPh sb="7" eb="8">
      <t>サマ</t>
    </rPh>
    <phoneticPr fontId="2"/>
  </si>
  <si>
    <t>住所</t>
    <rPh sb="0" eb="2">
      <t>ジュウショ</t>
    </rPh>
    <phoneticPr fontId="2"/>
  </si>
  <si>
    <t>団体名</t>
    <rPh sb="0" eb="2">
      <t>ダンタイ</t>
    </rPh>
    <rPh sb="2" eb="3">
      <t>メイ</t>
    </rPh>
    <phoneticPr fontId="2"/>
  </si>
  <si>
    <t>代表者名</t>
    <phoneticPr fontId="2"/>
  </si>
  <si>
    <t>E-mail</t>
    <phoneticPr fontId="2"/>
  </si>
  <si>
    <t>を下記のとおり実施したいので、</t>
    <phoneticPr fontId="2"/>
  </si>
  <si>
    <t>補助金</t>
    <phoneticPr fontId="2"/>
  </si>
  <si>
    <t>円を交付願いたく補助金交付要綱第３条の規定により、</t>
    <phoneticPr fontId="2"/>
  </si>
  <si>
    <t>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</si>
  <si>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</si>
  <si>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</si>
  <si>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</si>
  <si>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</si>
  <si>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</si>
  <si>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</si>
  <si>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収支予算書（別記）</t>
    <rPh sb="0" eb="2">
      <t>シュウシ</t>
    </rPh>
    <rPh sb="2" eb="5">
      <t>ヨサンショ</t>
    </rPh>
    <rPh sb="6" eb="8">
      <t>ベッキ</t>
    </rPh>
    <phoneticPr fontId="2"/>
  </si>
  <si>
    <t>経費所要額調（様式１）</t>
    <rPh sb="0" eb="2">
      <t>ケイヒ</t>
    </rPh>
    <rPh sb="2" eb="4">
      <t>ショヨウ</t>
    </rPh>
    <rPh sb="4" eb="5">
      <t>ガク</t>
    </rPh>
    <rPh sb="5" eb="6">
      <t>チョウ</t>
    </rPh>
    <rPh sb="7" eb="9">
      <t>ヨウシキ</t>
    </rPh>
    <phoneticPr fontId="2"/>
  </si>
  <si>
    <t>整備事業費内訳書（様式２－２、２－３）</t>
    <rPh sb="0" eb="2">
      <t>セイビ</t>
    </rPh>
    <rPh sb="2" eb="4">
      <t>ジギョウ</t>
    </rPh>
    <rPh sb="4" eb="5">
      <t>ヒ</t>
    </rPh>
    <rPh sb="5" eb="7">
      <t>ウチワケ</t>
    </rPh>
    <rPh sb="7" eb="8">
      <t>ショ</t>
    </rPh>
    <rPh sb="9" eb="11">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</si>
  <si>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</si>
  <si>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</si>
  <si>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</si>
  <si>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</si>
  <si>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</si>
  <si>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</si>
  <si>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</si>
  <si>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円</t>
    <rPh sb="0" eb="1">
      <t>エン</t>
    </rPh>
    <phoneticPr fontId="2"/>
  </si>
  <si>
    <t>寄付金その他収入</t>
    <rPh sb="0" eb="3">
      <t>キフキン</t>
    </rPh>
    <rPh sb="5" eb="6">
      <t>タ</t>
    </rPh>
    <rPh sb="6" eb="8">
      <t>シュウニュウ</t>
    </rPh>
    <phoneticPr fontId="2"/>
  </si>
  <si>
    <t>負担金</t>
    <rPh sb="0" eb="3">
      <t>フタンキン</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</si>
  <si>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</si>
  <si>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</si>
  <si>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</si>
  <si>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</si>
  <si>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</si>
  <si>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</si>
  <si>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</si>
  <si>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</si>
  <si>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</si>
  <si>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</si>
  <si>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</si>
  <si>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</si>
  <si>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</si>
  <si>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</si>
  <si>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寄付金その他</t>
    <rPh sb="1" eb="2">
      <t>フ</t>
    </rPh>
    <phoneticPr fontId="2"/>
  </si>
  <si>
    <t>基 準 額</t>
  </si>
  <si>
    <t>選 定 額</t>
  </si>
  <si>
    <t>備　　　考</t>
  </si>
  <si>
    <t>の収入額</t>
  </si>
  <si>
    <t>　 (A)－(B)</t>
  </si>
  <si>
    <t>支出予定額</t>
  </si>
  <si>
    <t>所 要 額</t>
  </si>
  <si>
    <t xml:space="preserve">  　　　　円</t>
  </si>
  <si>
    <t>事 業 計 画 書</t>
    <rPh sb="0" eb="1">
      <t>コト</t>
    </rPh>
    <rPh sb="2" eb="3">
      <t>ギョウ</t>
    </rPh>
    <rPh sb="4" eb="5">
      <t>ケイ</t>
    </rPh>
    <rPh sb="6" eb="7">
      <t>ガ</t>
    </rPh>
    <rPh sb="8" eb="9">
      <t>ショ</t>
    </rPh>
    <phoneticPr fontId="2"/>
  </si>
  <si>
    <t>計画年度</t>
    <rPh sb="0" eb="2">
      <t>ケイカク</t>
    </rPh>
    <rPh sb="2" eb="4">
      <t>ネンド</t>
    </rPh>
    <phoneticPr fontId="2"/>
  </si>
  <si>
    <t>様式２－２</t>
    <rPh sb="0" eb="2">
      <t>ヨウシキ</t>
    </rPh>
    <phoneticPr fontId="2"/>
  </si>
  <si>
    <t>整備計画</t>
    <rPh sb="0" eb="2">
      <t>セイビ</t>
    </rPh>
    <rPh sb="2" eb="4">
      <t>ケイカク</t>
    </rPh>
    <phoneticPr fontId="2"/>
  </si>
  <si>
    <t>　　　　（２）整備計画の「整理番号」欄は、別添の平面図の各室に番号又は符号を付して関連がわかるように整理すること。</t>
    <rPh sb="7" eb="9">
      <t>セイビ</t>
    </rPh>
    <rPh sb="9" eb="11">
      <t>ケイカク</t>
    </rPh>
    <rPh sb="13" eb="15">
      <t>セイリ</t>
    </rPh>
    <rPh sb="15" eb="17">
      <t>バンゴウ</t>
    </rPh>
    <rPh sb="18" eb="19">
      <t>ラン</t>
    </rPh>
    <rPh sb="21" eb="23">
      <t>ベッテン</t>
    </rPh>
    <rPh sb="24" eb="27">
      <t>ヘイメンズ</t>
    </rPh>
    <rPh sb="28" eb="30">
      <t>カクシツ</t>
    </rPh>
    <rPh sb="31" eb="33">
      <t>バンゴウ</t>
    </rPh>
    <rPh sb="33" eb="34">
      <t>マタ</t>
    </rPh>
    <rPh sb="35" eb="37">
      <t>フゴウ</t>
    </rPh>
    <rPh sb="38" eb="39">
      <t>フ</t>
    </rPh>
    <rPh sb="41" eb="43">
      <t>カンレン</t>
    </rPh>
    <rPh sb="50" eb="52">
      <t>セイリ</t>
    </rPh>
    <phoneticPr fontId="2"/>
  </si>
  <si>
    <t>様式２－３</t>
    <rPh sb="0" eb="2">
      <t>ヨウシキ</t>
    </rPh>
    <phoneticPr fontId="2"/>
  </si>
  <si>
    <t>整　備　事　業　費　内　訳　書　〔事業計画〕</t>
    <rPh sb="0" eb="1">
      <t>タダシ</t>
    </rPh>
    <rPh sb="2" eb="3">
      <t>ソナエ</t>
    </rPh>
    <rPh sb="4" eb="5">
      <t>コト</t>
    </rPh>
    <rPh sb="6" eb="7">
      <t>ギョウ</t>
    </rPh>
    <rPh sb="8" eb="9">
      <t>ヒ</t>
    </rPh>
    <rPh sb="10" eb="11">
      <t>ナイ</t>
    </rPh>
    <rPh sb="12" eb="13">
      <t>ヤク</t>
    </rPh>
    <rPh sb="14" eb="15">
      <t>ショ</t>
    </rPh>
    <rPh sb="17" eb="19">
      <t>ジギョウ</t>
    </rPh>
    <rPh sb="19" eb="21">
      <t>ケイカク</t>
    </rPh>
    <phoneticPr fontId="2"/>
  </si>
  <si>
    <t>法人代表者名</t>
    <rPh sb="0" eb="2">
      <t>ホウジン</t>
    </rPh>
    <rPh sb="2" eb="4">
      <t>ダイヒョウ</t>
    </rPh>
    <rPh sb="4" eb="5">
      <t>シャ</t>
    </rPh>
    <rPh sb="5" eb="6">
      <t>メイ</t>
    </rPh>
    <phoneticPr fontId="2"/>
  </si>
  <si>
    <t>施設代表者名</t>
    <rPh sb="0" eb="2">
      <t>シセツ</t>
    </rPh>
    <rPh sb="2" eb="5">
      <t>ダイヒョウシャ</t>
    </rPh>
    <rPh sb="5" eb="6">
      <t>メイ</t>
    </rPh>
    <phoneticPr fontId="2"/>
  </si>
  <si>
    <t>○○病院</t>
    <rPh sb="2" eb="4">
      <t>ビョウイン</t>
    </rPh>
    <phoneticPr fontId="2"/>
  </si>
  <si>
    <t>院長　○○</t>
    <rPh sb="0" eb="2">
      <t>インチョウ</t>
    </rPh>
    <phoneticPr fontId="2"/>
  </si>
  <si>
    <t>年度</t>
    <rPh sb="0" eb="2">
      <t>ネンド</t>
    </rPh>
    <phoneticPr fontId="2"/>
  </si>
  <si>
    <t>支店名</t>
    <rPh sb="0" eb="3">
      <t>シテンメイ</t>
    </rPh>
    <phoneticPr fontId="2"/>
  </si>
  <si>
    <t xml:space="preserve">         年度　　</t>
    <rPh sb="9" eb="11">
      <t>ネンド</t>
    </rPh>
    <phoneticPr fontId="2"/>
  </si>
  <si>
    <t>-</t>
    <phoneticPr fontId="2"/>
  </si>
  <si>
    <t>基準単価</t>
    <rPh sb="0" eb="2">
      <t>キジュン</t>
    </rPh>
    <rPh sb="2" eb="4">
      <t>タンカ</t>
    </rPh>
    <phoneticPr fontId="2"/>
  </si>
  <si>
    <t>鉄筋コンクリート</t>
    <rPh sb="0" eb="2">
      <t>テッキン</t>
    </rPh>
    <phoneticPr fontId="2"/>
  </si>
  <si>
    <t>ブロック</t>
    <phoneticPr fontId="2"/>
  </si>
  <si>
    <t>木造</t>
    <rPh sb="0" eb="2">
      <t>モクゾウ</t>
    </rPh>
    <phoneticPr fontId="2"/>
  </si>
  <si>
    <t>イ　借地</t>
    <phoneticPr fontId="2"/>
  </si>
  <si>
    <t>計</t>
    <phoneticPr fontId="2"/>
  </si>
  <si>
    <t>※単価区分</t>
    <phoneticPr fontId="2"/>
  </si>
  <si>
    <t>理事長　○○○○</t>
    <phoneticPr fontId="2"/>
  </si>
  <si>
    <t>0123-456-789</t>
    <phoneticPr fontId="2"/>
  </si>
  <si>
    <t>兵庫県神戸市○○</t>
    <rPh sb="0" eb="3">
      <t>ヒョウゴケン</t>
    </rPh>
    <rPh sb="3" eb="6">
      <t>コウベシ</t>
    </rPh>
    <phoneticPr fontId="2"/>
  </si>
  <si>
    <t>兵庫県神戸市○○</t>
    <phoneticPr fontId="2"/>
  </si>
  <si>
    <t>sample@pref.hyogo.lg.jp</t>
    <phoneticPr fontId="2"/>
  </si>
  <si>
    <t>○○銀行</t>
    <rPh sb="2" eb="4">
      <t>ギンコウ</t>
    </rPh>
    <phoneticPr fontId="2"/>
  </si>
  <si>
    <t>○○支店</t>
    <rPh sb="2" eb="4">
      <t>シテン</t>
    </rPh>
    <phoneticPr fontId="2"/>
  </si>
  <si>
    <t>普通預金</t>
    <rPh sb="0" eb="4">
      <t>フツウヨキン</t>
    </rPh>
    <phoneticPr fontId="2"/>
  </si>
  <si>
    <t>12345678</t>
    <phoneticPr fontId="2"/>
  </si>
  <si>
    <t>○○ホウジン　○○カイ</t>
    <phoneticPr fontId="2"/>
  </si>
  <si>
    <t>電話</t>
    <phoneticPr fontId="2"/>
  </si>
  <si>
    <t>施設整備事業計画書（様式２－１）</t>
    <rPh sb="0" eb="2">
      <t>シセツ</t>
    </rPh>
    <rPh sb="2" eb="4">
      <t>セイビ</t>
    </rPh>
    <rPh sb="4" eb="6">
      <t>ジギョウ</t>
    </rPh>
    <rPh sb="6" eb="9">
      <t>ケイカクショ</t>
    </rPh>
    <rPh sb="10" eb="12">
      <t>ヨウシキ</t>
    </rPh>
    <phoneticPr fontId="2"/>
  </si>
  <si>
    <t>実績報告日</t>
    <rPh sb="0" eb="5">
      <t>ジッセキホウコクビ</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</si>
  <si>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</si>
  <si>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</si>
  <si>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43"/>
  </si>
  <si>
    <t>補助金交付申請にあたり、下記のとおり誓約します。
なお、誓約事項に関し、県が行う一切の措置に異議なく同意します。</t>
    <phoneticPr fontId="43"/>
  </si>
  <si>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</si>
  <si>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</si>
  <si>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</si>
  <si>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</si>
  <si>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</si>
  <si>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２　補助金申請時の留意事項について</t>
  </si>
  <si>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</si>
  <si>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</si>
  <si>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</si>
  <si>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</si>
  <si>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</si>
  <si>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</si>
  <si>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住所</t>
    <rPh sb="0" eb="2">
      <t>ジュウショ</t>
    </rPh>
    <phoneticPr fontId="43"/>
  </si>
  <si>
    <t>団体名</t>
    <rPh sb="0" eb="2">
      <t>ダンタイ</t>
    </rPh>
    <rPh sb="2" eb="3">
      <t>メイ</t>
    </rPh>
    <phoneticPr fontId="43"/>
  </si>
  <si>
    <t>代表者名</t>
    <rPh sb="0" eb="3">
      <t>ダイヒョウシャ</t>
    </rPh>
    <rPh sb="3" eb="4">
      <t>メイ</t>
    </rPh>
    <phoneticPr fontId="43"/>
  </si>
  <si>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</si>
  <si>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</si>
  <si>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</si>
  <si>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</si>
  <si>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</si>
  <si>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</si>
  <si>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</si>
  <si>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</si>
  <si>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</si>
  <si>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</si>
  <si>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住所（所在地）</t>
  </si>
  <si>
    <t>屋号・氏名又は法人名</t>
  </si>
  <si>
    <t>郵 便 番 号</t>
  </si>
  <si>
    <t>電話番号（代表）</t>
    <phoneticPr fontId="2"/>
  </si>
  <si>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</si>
  <si>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</si>
  <si>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</si>
  <si>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</si>
  <si>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</si>
  <si>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</si>
  <si>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</si>
  <si>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</si>
  <si>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</si>
  <si>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</si>
  <si>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支払方法が「２」の場合記入</t>
  </si>
  <si>
    <t>金融機関・支店番号</t>
  </si>
  <si>
    <t>・</t>
    <phoneticPr fontId="2"/>
  </si>
  <si>
    <t>口座番号</t>
    <phoneticPr fontId="2"/>
  </si>
  <si>
    <t>口 座 名 義 人</t>
  </si>
  <si>
    <t>公共工事等の前金払を受ける場合は下記に専用口座を記入</t>
  </si>
  <si>
    <t>公共工事等の前金払を受ける場合の専用口座を記入</t>
  </si>
  <si>
    <t>別口普通預金口座</t>
  </si>
  <si>
    <t>銀行</t>
    <rPh sb="0" eb="2">
      <t>ギンコウ</t>
    </rPh>
    <phoneticPr fontId="2"/>
  </si>
  <si>
    <t>支店</t>
    <rPh sb="0" eb="2">
      <t>シテン</t>
    </rPh>
    <phoneticPr fontId="2"/>
  </si>
  <si>
    <t>(金庫)</t>
    <rPh sb="1" eb="3">
      <t>キンコ</t>
    </rPh>
    <phoneticPr fontId="2"/>
  </si>
  <si>
    <t>（普通）</t>
  </si>
  <si>
    <t>備　　　　考</t>
  </si>
  <si>
    <t>上記のとおり兵庫県財務会計システムに登録してください。</t>
  </si>
  <si>
    <t>兵庫県あて</t>
  </si>
  <si>
    <t>氏名又は法人名等</t>
  </si>
  <si>
    <t>代表者の職氏名印　　　　　　　　　　　　　　　　　　　　　　　　</t>
    <phoneticPr fontId="2"/>
  </si>
  <si>
    <t>]</t>
    <phoneticPr fontId="2"/>
  </si>
  <si>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</si>
  <si>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</si>
  <si>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</si>
  <si>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３　原則的に電話番号（代表）が債権者コードとして登録されますので、県に見積書、請求書等を提出される場合は、電話番号（代表）を記入していただくようお願いします。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</si>
  <si>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</si>
  <si>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</si>
  <si>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</si>
  <si>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</si>
  <si>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</si>
  <si>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</si>
  <si>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</si>
  <si>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交付申請日</t>
    <rPh sb="0" eb="2">
      <t>コウフ</t>
    </rPh>
    <rPh sb="2" eb="5">
      <t>シンセイビ</t>
    </rPh>
    <phoneticPr fontId="2"/>
  </si>
  <si>
    <t>連絡先（メール）</t>
    <phoneticPr fontId="2"/>
  </si>
  <si>
    <t>連絡先（電話 )</t>
    <phoneticPr fontId="2"/>
  </si>
  <si>
    <t>設置者住所</t>
    <phoneticPr fontId="2"/>
  </si>
  <si>
    <t>○○法人 ○○会</t>
    <phoneticPr fontId="2"/>
  </si>
  <si>
    <t>設置者名</t>
    <rPh sb="0" eb="2">
      <t>セッチ</t>
    </rPh>
    <rPh sb="2" eb="3">
      <t>シャ</t>
    </rPh>
    <rPh sb="3" eb="4">
      <t>メイ</t>
    </rPh>
    <phoneticPr fontId="2"/>
  </si>
  <si>
    <t>医第○○○○号</t>
    <rPh sb="0" eb="1">
      <t>イ</t>
    </rPh>
    <rPh sb="1" eb="2">
      <t>ダイ</t>
    </rPh>
    <rPh sb="6" eb="7">
      <t>ゴウ</t>
    </rPh>
    <phoneticPr fontId="2"/>
  </si>
  <si>
    <t>設置者種別</t>
    <rPh sb="0" eb="3">
      <t>セッチシャ</t>
    </rPh>
    <rPh sb="3" eb="5">
      <t>シュベツ</t>
    </rPh>
    <phoneticPr fontId="2"/>
  </si>
  <si>
    <t>医療法人</t>
  </si>
  <si>
    <t>採用値</t>
    <rPh sb="0" eb="2">
      <t>サイヨウ</t>
    </rPh>
    <rPh sb="2" eb="3">
      <t>チ</t>
    </rPh>
    <phoneticPr fontId="2"/>
  </si>
  <si>
    <t>新築</t>
    <rPh sb="0" eb="1">
      <t>シン</t>
    </rPh>
    <rPh sb="1" eb="2">
      <t>チク</t>
    </rPh>
    <phoneticPr fontId="2"/>
  </si>
  <si>
    <t>増築</t>
    <rPh sb="0" eb="1">
      <t>ゾウ</t>
    </rPh>
    <rPh sb="1" eb="2">
      <t>チク</t>
    </rPh>
    <phoneticPr fontId="2"/>
  </si>
  <si>
    <t>改築</t>
    <rPh sb="0" eb="1">
      <t>アラタ</t>
    </rPh>
    <rPh sb="1" eb="2">
      <t>チク</t>
    </rPh>
    <phoneticPr fontId="2"/>
  </si>
  <si>
    <t>改修</t>
    <rPh sb="0" eb="1">
      <t>アラタ</t>
    </rPh>
    <rPh sb="1" eb="2">
      <t>オサム</t>
    </rPh>
    <phoneticPr fontId="2"/>
  </si>
  <si>
    <t>空調設備工事</t>
    <rPh sb="0" eb="2">
      <t>クウチョウ</t>
    </rPh>
    <rPh sb="2" eb="4">
      <t>セツビ</t>
    </rPh>
    <rPh sb="4" eb="6">
      <t>コウジ</t>
    </rPh>
    <phoneticPr fontId="2"/>
  </si>
  <si>
    <t>電気設備工事</t>
    <rPh sb="0" eb="2">
      <t>デンキ</t>
    </rPh>
    <rPh sb="2" eb="4">
      <t>セツビ</t>
    </rPh>
    <rPh sb="4" eb="6">
      <t>コウジ</t>
    </rPh>
    <phoneticPr fontId="2"/>
  </si>
  <si>
    <t>衛生設備工事</t>
    <rPh sb="0" eb="2">
      <t>エイセイ</t>
    </rPh>
    <rPh sb="2" eb="4">
      <t>セツビ</t>
    </rPh>
    <rPh sb="4" eb="6">
      <t>コウジ</t>
    </rPh>
    <phoneticPr fontId="2"/>
  </si>
  <si>
    <t>全体事業</t>
    <rPh sb="0" eb="1">
      <t>ゼン</t>
    </rPh>
    <rPh sb="1" eb="2">
      <t>カラダ</t>
    </rPh>
    <rPh sb="2" eb="3">
      <t>コト</t>
    </rPh>
    <rPh sb="3" eb="4">
      <t>ギョウ</t>
    </rPh>
    <phoneticPr fontId="2"/>
  </si>
  <si>
    <t>補助対象部門に係る当該年度事業予定期間</t>
    <rPh sb="0" eb="2">
      <t>ホジョ</t>
    </rPh>
    <rPh sb="2" eb="4">
      <t>タイショウ</t>
    </rPh>
    <rPh sb="4" eb="6">
      <t>ブモン</t>
    </rPh>
    <rPh sb="7" eb="8">
      <t>カカ</t>
    </rPh>
    <rPh sb="9" eb="11">
      <t>トウガイ</t>
    </rPh>
    <rPh sb="11" eb="13">
      <t>ネンド</t>
    </rPh>
    <rPh sb="13" eb="15">
      <t>ジギョウ</t>
    </rPh>
    <rPh sb="15" eb="17">
      <t>ヨテイ</t>
    </rPh>
    <rPh sb="17" eb="19">
      <t>キカン</t>
    </rPh>
    <phoneticPr fontId="2"/>
  </si>
  <si>
    <t>～</t>
    <phoneticPr fontId="2"/>
  </si>
  <si>
    <t>着工：</t>
    <rPh sb="0" eb="2">
      <t>チャッコウ</t>
    </rPh>
    <phoneticPr fontId="2"/>
  </si>
  <si>
    <t>竣工：</t>
    <rPh sb="0" eb="2">
      <t>シュンコウ</t>
    </rPh>
    <phoneticPr fontId="2"/>
  </si>
  <si>
    <t>着工：</t>
    <phoneticPr fontId="2"/>
  </si>
  <si>
    <t>竣工：</t>
    <phoneticPr fontId="2"/>
  </si>
  <si>
    <t>ア　自己所有地</t>
    <rPh sb="2" eb="4">
      <t>ジコ</t>
    </rPh>
    <rPh sb="4" eb="6">
      <t>ショユウ</t>
    </rPh>
    <rPh sb="6" eb="7">
      <t>チ</t>
    </rPh>
    <phoneticPr fontId="2"/>
  </si>
  <si>
    <t>×</t>
    <phoneticPr fontId="2"/>
  </si>
  <si>
    <t>=</t>
    <phoneticPr fontId="2"/>
  </si>
  <si>
    <t>補助率</t>
    <rPh sb="0" eb="3">
      <t>ホジョリツ</t>
    </rPh>
    <phoneticPr fontId="2"/>
  </si>
  <si>
    <t>　（実単価と交付要綱の基準単価を比較して低い方の額）</t>
    <phoneticPr fontId="2"/>
  </si>
  <si>
    <t>（実整備面積と交付要綱の基準面積を比較して低い方の面積）</t>
    <phoneticPr fontId="2"/>
  </si>
  <si>
    <t>基準面積</t>
    <rPh sb="0" eb="4">
      <t>キジュンメンセキ</t>
    </rPh>
    <phoneticPr fontId="2"/>
  </si>
  <si>
    <t>〇基準単価</t>
    <rPh sb="1" eb="3">
      <t>キジュン</t>
    </rPh>
    <rPh sb="3" eb="5">
      <t>タンカ</t>
    </rPh>
    <phoneticPr fontId="2"/>
  </si>
  <si>
    <t>〇基準額（申請）の算定</t>
    <rPh sb="1" eb="4">
      <t>キジュンガク</t>
    </rPh>
    <rPh sb="5" eb="7">
      <t>シンセイ</t>
    </rPh>
    <rPh sb="9" eb="11">
      <t>サンテイ</t>
    </rPh>
    <phoneticPr fontId="2"/>
  </si>
  <si>
    <t>〇基準額（実績）の算定</t>
    <rPh sb="1" eb="4">
      <t>キジュンガク</t>
    </rPh>
    <rPh sb="5" eb="7">
      <t>ジッセキ</t>
    </rPh>
    <rPh sb="9" eb="11">
      <t>サンテイ</t>
    </rPh>
    <phoneticPr fontId="2"/>
  </si>
  <si>
    <t>種別</t>
    <phoneticPr fontId="2"/>
  </si>
  <si>
    <t>〇補助率</t>
    <rPh sb="1" eb="4">
      <t>ホジョリツ</t>
    </rPh>
    <phoneticPr fontId="2"/>
  </si>
  <si>
    <t>種別</t>
    <rPh sb="0" eb="2">
      <t>シュベツ</t>
    </rPh>
    <phoneticPr fontId="2"/>
  </si>
  <si>
    <t>定率</t>
    <rPh sb="0" eb="2">
      <t>テイリツ</t>
    </rPh>
    <phoneticPr fontId="2"/>
  </si>
  <si>
    <t>単位数</t>
    <rPh sb="0" eb="3">
      <t>タンイスウ</t>
    </rPh>
    <phoneticPr fontId="2"/>
  </si>
  <si>
    <t>〇基準単価（加算）</t>
    <rPh sb="6" eb="8">
      <t>カサン</t>
    </rPh>
    <phoneticPr fontId="2"/>
  </si>
  <si>
    <t>計画</t>
    <rPh sb="0" eb="2">
      <t>ケイカク</t>
    </rPh>
    <phoneticPr fontId="2"/>
  </si>
  <si>
    <t>単位面積</t>
    <rPh sb="0" eb="2">
      <t>タンイ</t>
    </rPh>
    <rPh sb="2" eb="4">
      <t>メンセキ</t>
    </rPh>
    <phoneticPr fontId="2"/>
  </si>
  <si>
    <t>加算単価</t>
    <rPh sb="0" eb="2">
      <t>カサン</t>
    </rPh>
    <rPh sb="2" eb="4">
      <t>タンカ</t>
    </rPh>
    <phoneticPr fontId="2"/>
  </si>
  <si>
    <t>加算額</t>
    <rPh sb="0" eb="2">
      <t>カサン</t>
    </rPh>
    <rPh sb="2" eb="3">
      <t>ガク</t>
    </rPh>
    <phoneticPr fontId="2"/>
  </si>
  <si>
    <t>〇基準面積（申請）</t>
    <rPh sb="1" eb="5">
      <t>キジュンメンセキ</t>
    </rPh>
    <rPh sb="6" eb="8">
      <t>シンセイ</t>
    </rPh>
    <phoneticPr fontId="2"/>
  </si>
  <si>
    <t>〇基準面積（実績）</t>
    <rPh sb="1" eb="5">
      <t>キジュンメンセキ</t>
    </rPh>
    <rPh sb="6" eb="8">
      <t>ジッセキ</t>
    </rPh>
    <phoneticPr fontId="2"/>
  </si>
  <si>
    <t>担当者名</t>
    <rPh sb="0" eb="4">
      <t>タントウシャメイ</t>
    </rPh>
    <phoneticPr fontId="2"/>
  </si>
  <si>
    <t>兵庫　太郎</t>
    <rPh sb="0" eb="2">
      <t>ヒョウゴ</t>
    </rPh>
    <rPh sb="3" eb="5">
      <t>タロウ</t>
    </rPh>
    <phoneticPr fontId="2"/>
  </si>
  <si>
    <t>○○法人　○○会</t>
    <rPh sb="2" eb="4">
      <t>ホウジン</t>
    </rPh>
    <rPh sb="7" eb="8">
      <t>カイ</t>
    </rPh>
    <phoneticPr fontId="2"/>
  </si>
  <si>
    <t>対象外</t>
  </si>
  <si>
    <t>○
階</t>
    <rPh sb="2" eb="3">
      <t>カイ</t>
    </rPh>
    <phoneticPr fontId="2"/>
  </si>
  <si>
    <t>収容定員あたり</t>
    <rPh sb="0" eb="4">
      <t>シュウヨウテイイン</t>
    </rPh>
    <phoneticPr fontId="2"/>
  </si>
  <si>
    <t>収容定員数（予定）</t>
    <rPh sb="0" eb="4">
      <t>シュウヨウテイイン</t>
    </rPh>
    <rPh sb="4" eb="5">
      <t>スウ</t>
    </rPh>
    <rPh sb="6" eb="8">
      <t>ヨテイ</t>
    </rPh>
    <phoneticPr fontId="2"/>
  </si>
  <si>
    <t>収容定員数数（実績）</t>
    <rPh sb="7" eb="9">
      <t>ジッセキ</t>
    </rPh>
    <phoneticPr fontId="2"/>
  </si>
  <si>
    <t>様式２－１－④</t>
    <rPh sb="0" eb="2">
      <t>ヨウシキ</t>
    </rPh>
    <phoneticPr fontId="2"/>
  </si>
  <si>
    <t>（注）「設置主体」欄については、「社会福祉法人」「公益法人」「医療法人」「個人」等の区分及びその他の法人の区分を記入すること。</t>
    <rPh sb="1" eb="2">
      <t>チュウ</t>
    </rPh>
    <rPh sb="4" eb="6">
      <t>セッチ</t>
    </rPh>
    <rPh sb="6" eb="8">
      <t>シュタイ</t>
    </rPh>
    <rPh sb="9" eb="10">
      <t>ラン</t>
    </rPh>
    <rPh sb="17" eb="19">
      <t>シャカイ</t>
    </rPh>
    <rPh sb="19" eb="21">
      <t>フクシ</t>
    </rPh>
    <rPh sb="21" eb="23">
      <t>ホウジン</t>
    </rPh>
    <rPh sb="25" eb="27">
      <t>コウエキ</t>
    </rPh>
    <rPh sb="27" eb="29">
      <t>ホウジン</t>
    </rPh>
    <rPh sb="31" eb="33">
      <t>イリョウ</t>
    </rPh>
    <rPh sb="33" eb="35">
      <t>ホウジン</t>
    </rPh>
    <rPh sb="37" eb="39">
      <t>コジン</t>
    </rPh>
    <rPh sb="40" eb="41">
      <t>トウ</t>
    </rPh>
    <rPh sb="42" eb="44">
      <t>クブン</t>
    </rPh>
    <rPh sb="44" eb="45">
      <t>オヨ</t>
    </rPh>
    <rPh sb="48" eb="49">
      <t>タ</t>
    </rPh>
    <rPh sb="50" eb="52">
      <t>ホウジン</t>
    </rPh>
    <rPh sb="53" eb="55">
      <t>クブン</t>
    </rPh>
    <rPh sb="56" eb="58">
      <t>キニュウ</t>
    </rPh>
    <phoneticPr fontId="2"/>
  </si>
  <si>
    <t>１　整備事業計画等の概要</t>
    <rPh sb="2" eb="4">
      <t>セイビ</t>
    </rPh>
    <rPh sb="4" eb="6">
      <t>ジギョウ</t>
    </rPh>
    <rPh sb="6" eb="8">
      <t>ケイカク</t>
    </rPh>
    <rPh sb="8" eb="9">
      <t>トウ</t>
    </rPh>
    <rPh sb="10" eb="12">
      <t>ガイヨウ</t>
    </rPh>
    <phoneticPr fontId="2"/>
  </si>
  <si>
    <t>整備場所等</t>
    <rPh sb="0" eb="2">
      <t>セイビ</t>
    </rPh>
    <rPh sb="2" eb="4">
      <t>バショ</t>
    </rPh>
    <rPh sb="4" eb="5">
      <t>トウ</t>
    </rPh>
    <phoneticPr fontId="2"/>
  </si>
  <si>
    <t>収容予定人員</t>
    <rPh sb="0" eb="2">
      <t>シュウヨウ</t>
    </rPh>
    <rPh sb="2" eb="4">
      <t>ヨテイ</t>
    </rPh>
    <rPh sb="4" eb="6">
      <t>ジンイン</t>
    </rPh>
    <phoneticPr fontId="2"/>
  </si>
  <si>
    <t>名</t>
    <rPh sb="0" eb="1">
      <t>メイ</t>
    </rPh>
    <phoneticPr fontId="2"/>
  </si>
  <si>
    <t>構造の種類
及び延面積</t>
    <rPh sb="0" eb="2">
      <t>コウゾウ</t>
    </rPh>
    <rPh sb="3" eb="5">
      <t>シュルイ</t>
    </rPh>
    <rPh sb="7" eb="8">
      <t>オヨ</t>
    </rPh>
    <rPh sb="9" eb="10">
      <t>ノ</t>
    </rPh>
    <rPh sb="10" eb="12">
      <t>メンセキ</t>
    </rPh>
    <phoneticPr fontId="2"/>
  </si>
  <si>
    <t>整　　備　　計　　画</t>
    <rPh sb="0" eb="1">
      <t>ヒトシ</t>
    </rPh>
    <rPh sb="3" eb="4">
      <t>ソナエ</t>
    </rPh>
    <rPh sb="6" eb="7">
      <t>ケイ</t>
    </rPh>
    <rPh sb="9" eb="10">
      <t>ガ</t>
    </rPh>
    <phoneticPr fontId="2"/>
  </si>
  <si>
    <t>保育室</t>
    <rPh sb="0" eb="3">
      <t>ホイクシツ</t>
    </rPh>
    <phoneticPr fontId="2"/>
  </si>
  <si>
    <t>静養室</t>
    <rPh sb="0" eb="2">
      <t>セイヨウ</t>
    </rPh>
    <rPh sb="2" eb="3">
      <t>シツ</t>
    </rPh>
    <phoneticPr fontId="2"/>
  </si>
  <si>
    <t>観察室</t>
    <rPh sb="0" eb="3">
      <t>カンサツシツ</t>
    </rPh>
    <phoneticPr fontId="2"/>
  </si>
  <si>
    <t>調理室</t>
    <rPh sb="0" eb="3">
      <t>チョウリシツ</t>
    </rPh>
    <phoneticPr fontId="2"/>
  </si>
  <si>
    <t>調乳室</t>
    <rPh sb="0" eb="1">
      <t>チョウ</t>
    </rPh>
    <rPh sb="1" eb="2">
      <t>ニュウ</t>
    </rPh>
    <rPh sb="2" eb="3">
      <t>シツ</t>
    </rPh>
    <phoneticPr fontId="2"/>
  </si>
  <si>
    <t>便　　所</t>
    <rPh sb="0" eb="1">
      <t>ビン</t>
    </rPh>
    <rPh sb="3" eb="4">
      <t>ショ</t>
    </rPh>
    <phoneticPr fontId="2"/>
  </si>
  <si>
    <t>事務室</t>
    <rPh sb="0" eb="3">
      <t>ジムシツ</t>
    </rPh>
    <phoneticPr fontId="2"/>
  </si>
  <si>
    <t>玄関・廊下</t>
    <rPh sb="0" eb="2">
      <t>ゲンカン</t>
    </rPh>
    <rPh sb="3" eb="5">
      <t>ロウカ</t>
    </rPh>
    <phoneticPr fontId="2"/>
  </si>
  <si>
    <t>その他（　　　　　）</t>
    <rPh sb="2" eb="3">
      <t>タ</t>
    </rPh>
    <phoneticPr fontId="2"/>
  </si>
  <si>
    <t>敷地の状況が「借地」の場合は、長期使用が可能である証明書又は土地の購入計画等を添付すること、</t>
    <rPh sb="0" eb="2">
      <t>シキチ</t>
    </rPh>
    <rPh sb="3" eb="5">
      <t>ジョウキョウ</t>
    </rPh>
    <rPh sb="7" eb="9">
      <t>シャクチ</t>
    </rPh>
    <rPh sb="11" eb="13">
      <t>バアイ</t>
    </rPh>
    <rPh sb="15" eb="17">
      <t>チョウキ</t>
    </rPh>
    <rPh sb="17" eb="19">
      <t>シヨウ</t>
    </rPh>
    <rPh sb="20" eb="22">
      <t>カノウ</t>
    </rPh>
    <rPh sb="25" eb="28">
      <t>ショウメイショ</t>
    </rPh>
    <rPh sb="28" eb="29">
      <t>マタ</t>
    </rPh>
    <rPh sb="30" eb="32">
      <t>トチ</t>
    </rPh>
    <rPh sb="33" eb="35">
      <t>コウニュウ</t>
    </rPh>
    <rPh sb="35" eb="37">
      <t>ケイカク</t>
    </rPh>
    <rPh sb="37" eb="38">
      <t>トウ</t>
    </rPh>
    <rPh sb="39" eb="41">
      <t>テンプ</t>
    </rPh>
    <phoneticPr fontId="2"/>
  </si>
  <si>
    <t>「病児・病後時保育施設整備事業」や労働局が実施する「事業所内保育施設設置・運営等支援助成金」等との重複申請はできない。</t>
    <rPh sb="1" eb="2">
      <t>ビョウ</t>
    </rPh>
    <rPh sb="2" eb="3">
      <t>ジ</t>
    </rPh>
    <rPh sb="4" eb="6">
      <t>ビョウゴ</t>
    </rPh>
    <rPh sb="6" eb="7">
      <t>ジ</t>
    </rPh>
    <rPh sb="7" eb="9">
      <t>ホイク</t>
    </rPh>
    <rPh sb="9" eb="11">
      <t>シセツ</t>
    </rPh>
    <rPh sb="11" eb="13">
      <t>セイビ</t>
    </rPh>
    <rPh sb="13" eb="15">
      <t>ジギョウ</t>
    </rPh>
    <rPh sb="17" eb="19">
      <t>ロウドウ</t>
    </rPh>
    <rPh sb="19" eb="20">
      <t>キョク</t>
    </rPh>
    <rPh sb="21" eb="23">
      <t>ジッシ</t>
    </rPh>
    <rPh sb="26" eb="28">
      <t>ジギョウ</t>
    </rPh>
    <rPh sb="28" eb="29">
      <t>ジョ</t>
    </rPh>
    <rPh sb="29" eb="30">
      <t>ナイ</t>
    </rPh>
    <rPh sb="30" eb="32">
      <t>ホイク</t>
    </rPh>
    <rPh sb="32" eb="34">
      <t>シセツ</t>
    </rPh>
    <rPh sb="34" eb="36">
      <t>セッチ</t>
    </rPh>
    <rPh sb="37" eb="40">
      <t>ウンエイナド</t>
    </rPh>
    <rPh sb="40" eb="42">
      <t>シエン</t>
    </rPh>
    <rPh sb="42" eb="45">
      <t>ジョセイキン</t>
    </rPh>
    <rPh sb="46" eb="47">
      <t>トウ</t>
    </rPh>
    <rPh sb="49" eb="51">
      <t>ジュウフク</t>
    </rPh>
    <rPh sb="51" eb="53">
      <t>シンセイ</t>
    </rPh>
    <phoneticPr fontId="2"/>
  </si>
  <si>
    <t>２　整備理由等（具体的に記入すること）</t>
    <rPh sb="2" eb="4">
      <t>セイビ</t>
    </rPh>
    <rPh sb="4" eb="6">
      <t>リユウ</t>
    </rPh>
    <rPh sb="6" eb="7">
      <t>トウ</t>
    </rPh>
    <rPh sb="8" eb="11">
      <t>グタイテキ</t>
    </rPh>
    <rPh sb="12" eb="14">
      <t>キニュウ</t>
    </rPh>
    <phoneticPr fontId="2"/>
  </si>
  <si>
    <t>３　医療機関の現況</t>
    <rPh sb="2" eb="4">
      <t>イリョウ</t>
    </rPh>
    <rPh sb="4" eb="6">
      <t>キカン</t>
    </rPh>
    <rPh sb="7" eb="9">
      <t>ゲンキョウ</t>
    </rPh>
    <phoneticPr fontId="2"/>
  </si>
  <si>
    <t>医　　　　　師</t>
    <rPh sb="0" eb="1">
      <t>イ</t>
    </rPh>
    <rPh sb="6" eb="7">
      <t>シ</t>
    </rPh>
    <phoneticPr fontId="2"/>
  </si>
  <si>
    <t>看　　護　　職　　員</t>
    <rPh sb="0" eb="1">
      <t>ミ</t>
    </rPh>
    <rPh sb="3" eb="4">
      <t>マモル</t>
    </rPh>
    <rPh sb="6" eb="7">
      <t>ショク</t>
    </rPh>
    <rPh sb="9" eb="10">
      <t>イン</t>
    </rPh>
    <phoneticPr fontId="2"/>
  </si>
  <si>
    <t>その他の医療従事者等</t>
    <rPh sb="2" eb="3">
      <t>タ</t>
    </rPh>
    <rPh sb="4" eb="6">
      <t>イリョウ</t>
    </rPh>
    <rPh sb="6" eb="9">
      <t>ジュウジシャ</t>
    </rPh>
    <rPh sb="9" eb="10">
      <t>トウ</t>
    </rPh>
    <phoneticPr fontId="2"/>
  </si>
  <si>
    <t>常勤職員</t>
    <rPh sb="0" eb="2">
      <t>ジョウキン</t>
    </rPh>
    <rPh sb="2" eb="4">
      <t>ショクイン</t>
    </rPh>
    <phoneticPr fontId="2"/>
  </si>
  <si>
    <t>定員</t>
    <rPh sb="0" eb="2">
      <t>テイイン</t>
    </rPh>
    <phoneticPr fontId="2"/>
  </si>
  <si>
    <t>人</t>
    <rPh sb="0" eb="1">
      <t>ニン</t>
    </rPh>
    <phoneticPr fontId="2"/>
  </si>
  <si>
    <t>現員</t>
    <rPh sb="0" eb="2">
      <t>ゲンイン</t>
    </rPh>
    <phoneticPr fontId="2"/>
  </si>
  <si>
    <t>非常勤職員</t>
    <rPh sb="0" eb="3">
      <t>ヒジョウキン</t>
    </rPh>
    <rPh sb="3" eb="5">
      <t>ショクイン</t>
    </rPh>
    <phoneticPr fontId="2"/>
  </si>
  <si>
    <t>合計</t>
    <rPh sb="0" eb="2">
      <t>ゴウケイ</t>
    </rPh>
    <phoneticPr fontId="2"/>
  </si>
  <si>
    <t>（注）看護職員数のうち、非常勤職員については、常勤換算し、小数点第２位を四捨五入して記載すること。</t>
    <rPh sb="1" eb="2">
      <t>チュウ</t>
    </rPh>
    <rPh sb="3" eb="6">
      <t>カンゴショク</t>
    </rPh>
    <rPh sb="6" eb="7">
      <t>イン</t>
    </rPh>
    <rPh sb="7" eb="8">
      <t>スウ</t>
    </rPh>
    <rPh sb="12" eb="15">
      <t>ヒジョウキン</t>
    </rPh>
    <rPh sb="15" eb="17">
      <t>ショクイン</t>
    </rPh>
    <rPh sb="23" eb="25">
      <t>ジョウキン</t>
    </rPh>
    <rPh sb="25" eb="27">
      <t>カンサン</t>
    </rPh>
    <rPh sb="29" eb="32">
      <t>ショウスウテン</t>
    </rPh>
    <rPh sb="32" eb="33">
      <t>ダイ</t>
    </rPh>
    <rPh sb="34" eb="35">
      <t>イ</t>
    </rPh>
    <rPh sb="36" eb="40">
      <t>シシャゴニュウ</t>
    </rPh>
    <rPh sb="42" eb="44">
      <t>キサイ</t>
    </rPh>
    <phoneticPr fontId="2"/>
  </si>
  <si>
    <t>病院内保育所施設整備事業</t>
    <rPh sb="0" eb="6">
      <t>ビョウインナイホイクショ</t>
    </rPh>
    <rPh sb="6" eb="8">
      <t>シセツ</t>
    </rPh>
    <rPh sb="8" eb="12">
      <t>セイビジギョウ</t>
    </rPh>
    <phoneticPr fontId="2"/>
  </si>
  <si>
    <t>改築（改修）</t>
  </si>
  <si>
    <t>名）</t>
    <rPh sb="0" eb="1">
      <t>メイ</t>
    </rPh>
    <phoneticPr fontId="2"/>
  </si>
  <si>
    <t>（うち病児等保育児童数</t>
    <rPh sb="3" eb="4">
      <t>ビョウ</t>
    </rPh>
    <rPh sb="4" eb="5">
      <t>ジ</t>
    </rPh>
    <rPh sb="5" eb="6">
      <t>トウ</t>
    </rPh>
    <rPh sb="6" eb="8">
      <t>ホイク</t>
    </rPh>
    <rPh sb="8" eb="10">
      <t>ジドウ</t>
    </rPh>
    <rPh sb="10" eb="11">
      <t>スウ</t>
    </rPh>
    <phoneticPr fontId="2"/>
  </si>
  <si>
    <t>総事業面積　</t>
    <phoneticPr fontId="2"/>
  </si>
  <si>
    <t>うち病院内保育所施設整備事業申請面積</t>
    <phoneticPr fontId="2"/>
  </si>
  <si>
    <t>うち補助対象外面積</t>
    <phoneticPr fontId="2"/>
  </si>
  <si>
    <t>※こちらに記載してください</t>
    <rPh sb="5" eb="7">
      <t>キサイ</t>
    </rPh>
    <phoneticPr fontId="2"/>
  </si>
  <si>
    <t>様式４－１－④</t>
    <phoneticPr fontId="2"/>
  </si>
  <si>
    <t>実　績　報　告　書</t>
    <phoneticPr fontId="2"/>
  </si>
  <si>
    <t>実施年度</t>
    <phoneticPr fontId="2"/>
  </si>
  <si>
    <t>１　整備事業実績等の概要</t>
    <rPh sb="2" eb="4">
      <t>セイビ</t>
    </rPh>
    <rPh sb="4" eb="6">
      <t>ジギョウ</t>
    </rPh>
    <rPh sb="8" eb="9">
      <t>トウ</t>
    </rPh>
    <rPh sb="10" eb="12">
      <t>ガイヨウ</t>
    </rPh>
    <phoneticPr fontId="2"/>
  </si>
  <si>
    <t>病室</t>
    <rPh sb="0" eb="2">
      <t>ビョウシツ</t>
    </rPh>
    <phoneticPr fontId="2"/>
  </si>
  <si>
    <r>
      <t>整備</t>
    </r>
    <r>
      <rPr>
        <sz val="11"/>
        <rFont val="ＭＳ Ｐゴシック"/>
        <family val="3"/>
        <charset val="128"/>
      </rPr>
      <t>内容</t>
    </r>
    <rPh sb="0" eb="2">
      <t>セイビ</t>
    </rPh>
    <rPh sb="2" eb="4">
      <t>ナイヨウ</t>
    </rPh>
    <phoneticPr fontId="2"/>
  </si>
  <si>
    <r>
      <t>　　　　（３）</t>
    </r>
    <r>
      <rPr>
        <u val="double"/>
        <sz val="11"/>
        <rFont val="ＭＳ Ｐゴシック"/>
        <family val="3"/>
        <charset val="128"/>
      </rPr>
      <t>対象外の室については、備考欄に「対象外」と記すこと。</t>
    </r>
    <rPh sb="7" eb="10">
      <t>タイショウガイ</t>
    </rPh>
    <rPh sb="11" eb="12">
      <t>シツ</t>
    </rPh>
    <rPh sb="18" eb="20">
      <t>ビコウ</t>
    </rPh>
    <rPh sb="20" eb="21">
      <t>ラン</t>
    </rPh>
    <rPh sb="23" eb="26">
      <t>タイショウガイ</t>
    </rPh>
    <rPh sb="28" eb="29">
      <t>シル</t>
    </rPh>
    <phoneticPr fontId="2"/>
  </si>
  <si>
    <t>（国及び地方公共団体を除く交付申請者を対象とする誓約事項）</t>
    <phoneticPr fontId="2"/>
  </si>
  <si>
    <t>（すべての交付申請者を対象とする誓約事項）</t>
    <phoneticPr fontId="2"/>
  </si>
  <si>
    <t>（病院から</t>
    <rPh sb="1" eb="3">
      <t>ビョウイン</t>
    </rPh>
    <phoneticPr fontId="2"/>
  </si>
  <si>
    <t>㎞）</t>
    <phoneticPr fontId="2"/>
  </si>
  <si>
    <t>ウ　所要時間</t>
    <rPh sb="2" eb="6">
      <t>ショヨウジカン</t>
    </rPh>
    <phoneticPr fontId="2"/>
  </si>
  <si>
    <t>（徒歩</t>
    <rPh sb="1" eb="3">
      <t>トホ</t>
    </rPh>
    <phoneticPr fontId="2"/>
  </si>
  <si>
    <t>分）</t>
    <rPh sb="0" eb="1">
      <t>フン</t>
    </rPh>
    <phoneticPr fontId="2"/>
  </si>
  <si>
    <t>ア　医療機関と同一敷地内</t>
  </si>
  <si>
    <t>令和8年4月</t>
    <rPh sb="0" eb="2">
      <t>レイワ</t>
    </rPh>
    <rPh sb="3" eb="4">
      <t>ネン</t>
    </rPh>
    <rPh sb="5" eb="6">
      <t>ガツ</t>
    </rPh>
    <phoneticPr fontId="2"/>
  </si>
  <si>
    <t>令和9年3月</t>
    <rPh sb="0" eb="2">
      <t>レイワ</t>
    </rPh>
    <rPh sb="3" eb="4">
      <t>ネン</t>
    </rPh>
    <rPh sb="5" eb="6">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</si>
</sst>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_ "/>
    <numFmt numFmtId="177" formatCode="[$-411]ggge&quot;年&quot;m&quot;月&quot;d&quot;日&quot;;@"/>
    <numFmt numFmtId="178" formatCode="#,##0_ "/>
    <numFmt numFmtId="179" formatCode="&quot;(&quot;[$-411]ggge&quot;年&quot;m&quot;月&quot;d&quot;日)&quot;"/>
    <numFmt numFmtId="180" formatCode="&quot;(&quot;[$-411]ggge&quot;年&quot;m&quot;月&quot;d&quot;日&quot;\)"/>
    <numFmt numFmtId="181" formatCode="\(#,##0\)"/>
    <numFmt numFmtId="182" formatCode="#,##0_);\(#,##0\)"/>
    <numFmt numFmtId="183" formatCode="_(* #,##0_);_(* \(#,##0\);_(* &quot;-&quot;_);_(@_)"/>
    <numFmt numFmtId="184" formatCode="&quot;令和&quot;#&quot;年度&quot;"/>
    <numFmt numFmtId="185" formatCode="0_);[Red]\(0\)"/>
    <numFmt numFmtId="186" formatCode="0;0;"/>
    <numFmt numFmtId="187" formatCode="[$]ggge&quot;年&quot;m&quot;月&quot;;@" x16r2:formatCode16="[$-ja-JP-x-gannen]ggge&quot;年&quot;m&quot;月&quot;;@"/>
    <numFmt numFmtId="188" formatCode="#,##0&quot;円&quot;;[Red]\-#,##0&quot;円&quot;"/>
    <numFmt numFmtId="189" formatCode="0.00_);[Red]\(0.00\)"/>
    <numFmt numFmtId="190" formatCode="0.00&quot;㎡&quot;"/>
  </numFmts>
  <fonts count="60">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u val="double"/>
      <sz val="10"/>
      <name val="ＭＳ Ｐゴシック"/>
      <family val="3"/>
      <charset val="128"/>
    </font>
    <font>
      <sz val="11"/>
      <color indexed="9"/>
      <name val="ＭＳ Ｐゴシック"/>
      <family val="3"/>
      <charset val="128"/>
    </font>
    <font>
      <sz val="16"/>
      <name val="ＭＳ 明朝"/>
      <family val="1"/>
      <charset val="128"/>
    </font>
    <font>
      <sz val="10.5"/>
      <name val="ＭＳ 明朝"/>
      <family val="1"/>
      <charset val="128"/>
    </font>
    <font>
      <sz val="14"/>
      <name val="ＭＳ 明朝"/>
      <family val="1"/>
      <charset val="128"/>
    </font>
    <font>
      <sz val="11"/>
      <name val="ＭＳ Ｐ明朝"/>
      <family val="1"/>
      <charset val="128"/>
    </font>
    <font>
      <sz val="11"/>
      <color indexed="9"/>
      <name val="ＭＳ 明朝"/>
      <family val="1"/>
      <charset val="128"/>
    </font>
    <font>
      <sz val="11"/>
      <name val="ＭＳ 明朝"/>
      <family val="1"/>
      <charset val="128"/>
    </font>
    <font>
      <u/>
      <sz val="11"/>
      <color indexed="12"/>
      <name val="ＭＳ Ｐゴシック"/>
      <family val="3"/>
      <charset val="128"/>
    </font>
    <font>
      <sz val="12"/>
      <name val="ＭＳ 明朝"/>
      <family val="1"/>
      <charset val="128"/>
    </font>
    <font>
      <sz val="6"/>
      <name val="ＭＳ 明朝"/>
      <family val="1"/>
      <charset val="128"/>
    </font>
    <font>
      <sz val="9"/>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0"/>
      <name val="Arial"/>
      <family val="2"/>
    </font>
    <font>
      <sz val="11"/>
      <name val="ＭＳ Ｐ明朝"/>
      <family val="1"/>
    </font>
    <font>
      <sz val="16"/>
      <color indexed="9"/>
      <name val="ＭＳ 明朝"/>
      <family val="1"/>
      <charset val="128"/>
    </font>
    <font>
      <sz val="12"/>
      <color indexed="9"/>
      <name val="ＭＳ 明朝"/>
      <family val="1"/>
      <charset val="128"/>
    </font>
    <font>
      <b/>
      <sz val="9"/>
      <color indexed="81"/>
      <name val="MS P ゴシック"/>
      <family val="3"/>
      <charset val="128"/>
    </font>
    <font>
      <sz val="11"/>
      <name val="ＭＳ Ｐゴシック"/>
      <family val="3"/>
      <charset val="128"/>
      <scheme val="major"/>
    </font>
    <font>
      <b/>
      <sz val="12"/>
      <color indexed="12"/>
      <name val="ＭＳ Ｐゴシック"/>
      <family val="3"/>
      <charset val="128"/>
      <scheme val="major"/>
    </font>
    <font>
      <b/>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indexed="81"/>
      <name val="MS P ゴシック"/>
      <family val="3"/>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
      <sz val="11"/>
      <color rgb="FFFF0000"/>
      <name val="ＭＳ 明朝"/>
      <family val="1"/>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10"/>
      <color theme="1"/>
      <name val="ＭＳ 明朝"/>
      <family val="1"/>
      <charset val="128"/>
    </font>
    <font>
      <sz val="10.5"/>
      <name val="ＭＳ ゴシック"/>
      <family val="3"/>
      <charset val="128"/>
    </font>
    <font>
      <sz val="8"/>
      <color theme="1"/>
      <name val="ＭＳ 明朝"/>
      <family val="1"/>
      <charset val="128"/>
    </font>
    <font>
      <sz val="9"/>
      <color theme="1"/>
      <name val="ＭＳ 明朝"/>
      <family val="1"/>
      <charset val="128"/>
    </font>
    <font>
      <sz val="10"/>
      <name val="ＭＳ 明朝"/>
      <family val="1"/>
      <charset val="128"/>
    </font>
    <font>
      <sz val="10.5"/>
      <color theme="1"/>
      <name val="Century"/>
      <family val="1"/>
    </font>
    <font>
      <u/>
      <sz val="10.5"/>
      <color theme="1"/>
      <name val="ＭＳ 明朝"/>
      <family val="1"/>
      <charset val="128"/>
    </font>
    <font>
      <sz val="11"/>
      <color rgb="FFFF0000"/>
      <name val="ＭＳ Ｐゴシック"/>
      <family val="3"/>
      <charset val="128"/>
    </font>
    <font>
      <u val="double"/>
      <sz val="11"/>
      <name val="ＭＳ Ｐゴシック"/>
      <family val="3"/>
      <charset val="128"/>
    </font>
    <font>
      <b/>
      <sz val="11"/>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9"/>
      </patternFill>
    </fill>
    <fill>
      <patternFill patternType="solid">
        <fgColor theme="7" tint="0.79998168889431442"/>
        <bgColor indexed="64"/>
      </patternFill>
    </fill>
  </fills>
  <borders count="1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ashed">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otted">
        <color indexed="64"/>
      </bottom>
      <diagonal/>
    </border>
    <border>
      <left style="medium">
        <color indexed="64"/>
      </left>
      <right/>
      <top/>
      <bottom style="dashed">
        <color indexed="64"/>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right style="medium">
        <color rgb="FF000000"/>
      </right>
      <top/>
      <bottom style="medium">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medium">
        <color indexed="64"/>
      </left>
      <right style="thin">
        <color indexed="64"/>
      </right>
      <top style="medium">
        <color indexed="64"/>
      </top>
      <bottom/>
      <diagonal/>
    </border>
    <border>
      <left style="thick">
        <color rgb="FF000000"/>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otted">
        <color indexed="64"/>
      </top>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dashed">
        <color indexed="8"/>
      </top>
      <bottom style="dashed">
        <color indexed="8"/>
      </bottom>
      <diagonal/>
    </border>
    <border>
      <left style="medium">
        <color indexed="64"/>
      </left>
      <right style="medium">
        <color indexed="64"/>
      </right>
      <top style="dashed">
        <color indexed="64"/>
      </top>
      <bottom style="dotted">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dotted">
        <color indexed="64"/>
      </top>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dashed">
        <color indexed="8"/>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bottom style="dashed">
        <color indexed="64"/>
      </bottom>
      <diagonal/>
    </border>
    <border diagonalUp="1">
      <left/>
      <right style="thin">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dotted">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0">
    <xf numFmtId="0" fontId="0" fillId="0" borderId="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alignment vertical="center"/>
    </xf>
    <xf numFmtId="40" fontId="1" fillId="0" borderId="0" applyFont="0" applyFill="0" applyBorder="0" applyAlignment="0" applyProtection="0">
      <alignment vertical="center"/>
    </xf>
    <xf numFmtId="0" fontId="12" fillId="0" borderId="0"/>
    <xf numFmtId="0" fontId="1" fillId="0" borderId="0">
      <alignment vertical="center"/>
    </xf>
    <xf numFmtId="183" fontId="24" fillId="0" borderId="0" applyFill="0" applyBorder="0" applyAlignment="0" applyProtection="0"/>
    <xf numFmtId="0" fontId="25" fillId="0" borderId="0"/>
    <xf numFmtId="0" fontId="1" fillId="0" borderId="0">
      <alignment vertical="center"/>
    </xf>
    <xf numFmtId="0" fontId="39" fillId="0" borderId="0">
      <alignment vertical="center"/>
    </xf>
  </cellStyleXfs>
  <cellXfs count="873">
    <xf numFmtId="0" fontId="0" fillId="0" borderId="0" xfId="0">
      <alignment vertical="center"/>
    </xf>
    <xf numFmtId="0" fontId="0" fillId="0" borderId="1" xfId="0" applyBorder="1">
      <alignment vertical="center"/>
    </xf>
    <xf numFmtId="0" fontId="0" fillId="0" borderId="11" xfId="0" applyBorder="1" applyAlignment="1">
      <alignment horizontal="left" vertical="center"/>
    </xf>
    <xf numFmtId="0" fontId="0" fillId="0" borderId="15" xfId="0" applyBorder="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18" xfId="0" applyBorder="1">
      <alignment vertical="center"/>
    </xf>
    <xf numFmtId="0" fontId="5" fillId="0" borderId="0" xfId="0" applyFont="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0" fillId="0" borderId="35"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lignment vertical="center"/>
    </xf>
    <xf numFmtId="0" fontId="0" fillId="0" borderId="41" xfId="0" applyBorder="1">
      <alignment vertical="center"/>
    </xf>
    <xf numFmtId="0" fontId="0" fillId="0" borderId="15" xfId="0" applyBorder="1">
      <alignment vertical="center"/>
    </xf>
    <xf numFmtId="0" fontId="0" fillId="0" borderId="43" xfId="0"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1" xfId="0" applyBorder="1">
      <alignment vertical="center"/>
    </xf>
    <xf numFmtId="0" fontId="0" fillId="0" borderId="23" xfId="0" applyBorder="1" applyAlignment="1">
      <alignment horizontal="center" vertical="center"/>
    </xf>
    <xf numFmtId="0" fontId="0" fillId="0" borderId="48" xfId="0" applyBorder="1">
      <alignment vertical="center"/>
    </xf>
    <xf numFmtId="0" fontId="0" fillId="0" borderId="53" xfId="0" applyBorder="1">
      <alignment vertical="center"/>
    </xf>
    <xf numFmtId="0" fontId="5" fillId="0" borderId="42" xfId="0" applyFont="1" applyBorder="1">
      <alignment vertical="center"/>
    </xf>
    <xf numFmtId="38" fontId="0" fillId="0" borderId="0" xfId="0" applyNumberFormat="1">
      <alignment vertical="center"/>
    </xf>
    <xf numFmtId="38" fontId="1" fillId="0" borderId="0" xfId="2">
      <alignment vertical="center"/>
    </xf>
    <xf numFmtId="38" fontId="1" fillId="0" borderId="23" xfId="2" applyBorder="1" applyAlignment="1">
      <alignment horizontal="center" vertical="center"/>
    </xf>
    <xf numFmtId="38" fontId="1" fillId="0" borderId="0" xfId="2" applyFont="1">
      <alignment vertical="center"/>
    </xf>
    <xf numFmtId="0" fontId="9" fillId="0" borderId="0" xfId="0" applyFont="1" applyAlignment="1">
      <alignment horizontal="center" vertical="center"/>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0" fillId="0" borderId="82" xfId="0" applyBorder="1" applyAlignment="1">
      <alignment horizontal="right" vertical="top" wrapText="1"/>
    </xf>
    <xf numFmtId="0" fontId="10" fillId="0" borderId="82" xfId="0" applyFont="1" applyBorder="1" applyAlignment="1">
      <alignment horizontal="right" vertical="top" wrapText="1"/>
    </xf>
    <xf numFmtId="0" fontId="10" fillId="0" borderId="0" xfId="0" applyFont="1" applyAlignment="1">
      <alignment horizontal="justify" vertical="center"/>
    </xf>
    <xf numFmtId="0" fontId="10" fillId="0" borderId="85"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0" fillId="0" borderId="88" xfId="0" applyBorder="1" applyAlignment="1">
      <alignment horizontal="center" vertical="center" wrapText="1"/>
    </xf>
    <xf numFmtId="0" fontId="0" fillId="0" borderId="84" xfId="0" applyBorder="1" applyAlignment="1">
      <alignment horizontal="center" vertical="center" wrapText="1"/>
    </xf>
    <xf numFmtId="0" fontId="0" fillId="0" borderId="89" xfId="0" applyBorder="1" applyAlignment="1">
      <alignment horizontal="center" vertical="center" wrapText="1"/>
    </xf>
    <xf numFmtId="0" fontId="0" fillId="0" borderId="81" xfId="0" applyBorder="1" applyAlignment="1">
      <alignment vertical="top" wrapText="1"/>
    </xf>
    <xf numFmtId="0" fontId="0" fillId="0" borderId="83" xfId="0" applyBorder="1" applyAlignment="1">
      <alignment horizontal="right" vertical="top" wrapText="1"/>
    </xf>
    <xf numFmtId="0" fontId="10" fillId="0" borderId="0" xfId="0" applyFont="1">
      <alignment vertical="center"/>
    </xf>
    <xf numFmtId="0" fontId="4" fillId="0" borderId="0" xfId="0" applyFont="1">
      <alignment vertical="center"/>
    </xf>
    <xf numFmtId="0" fontId="16" fillId="0" borderId="0" xfId="0" applyFont="1">
      <alignment vertical="center"/>
    </xf>
    <xf numFmtId="0" fontId="17" fillId="0" borderId="0" xfId="0" applyFont="1" applyAlignment="1">
      <alignment horizontal="right"/>
    </xf>
    <xf numFmtId="0" fontId="14" fillId="0" borderId="0" xfId="0" applyFont="1">
      <alignment vertical="center"/>
    </xf>
    <xf numFmtId="0" fontId="9" fillId="0" borderId="0" xfId="0" applyFont="1" applyAlignment="1">
      <alignment horizontal="center"/>
    </xf>
    <xf numFmtId="0" fontId="16" fillId="0" borderId="0" xfId="0" applyFont="1" applyAlignment="1">
      <alignment horizontal="left"/>
    </xf>
    <xf numFmtId="58" fontId="16" fillId="0" borderId="0" xfId="0" applyNumberFormat="1" applyFont="1" applyAlignment="1">
      <alignment horizontal="right"/>
    </xf>
    <xf numFmtId="58" fontId="16" fillId="0" borderId="0" xfId="0" applyNumberFormat="1" applyFont="1" applyAlignment="1">
      <alignment horizontal="distributed" vertical="justify"/>
    </xf>
    <xf numFmtId="0" fontId="14" fillId="0" borderId="0" xfId="0" applyFont="1" applyAlignment="1">
      <alignment horizontal="right"/>
    </xf>
    <xf numFmtId="0" fontId="16" fillId="0" borderId="0" xfId="0" applyFont="1" applyAlignment="1">
      <alignment horizontal="distributed" vertical="center"/>
    </xf>
    <xf numFmtId="0" fontId="16" fillId="0" borderId="0" xfId="0" applyFont="1" applyAlignment="1">
      <alignment horizontal="left" vertical="center" shrinkToFit="1"/>
    </xf>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xf numFmtId="0" fontId="16" fillId="0" borderId="0" xfId="0" applyFont="1" applyAlignment="1">
      <alignment horizontal="center"/>
    </xf>
    <xf numFmtId="0" fontId="16" fillId="0" borderId="0" xfId="0" applyFont="1" applyAlignment="1">
      <alignment wrapText="1"/>
    </xf>
    <xf numFmtId="0" fontId="19" fillId="0" borderId="0" xfId="0" applyFont="1">
      <alignment vertical="center"/>
    </xf>
    <xf numFmtId="0" fontId="21" fillId="0" borderId="0" xfId="0" applyFont="1">
      <alignment vertical="center"/>
    </xf>
    <xf numFmtId="0" fontId="14" fillId="0" borderId="0" xfId="0" applyFont="1" applyAlignment="1">
      <alignment horizontal="right" vertical="center" shrinkToFit="1"/>
    </xf>
    <xf numFmtId="0" fontId="16" fillId="0" borderId="14" xfId="0" applyFont="1" applyBorder="1" applyAlignment="1">
      <alignment horizontal="center" vertical="center"/>
    </xf>
    <xf numFmtId="0" fontId="16" fillId="0" borderId="43" xfId="0" applyFont="1" applyBorder="1" applyAlignment="1">
      <alignment horizontal="center" vertical="center"/>
    </xf>
    <xf numFmtId="0" fontId="23" fillId="0" borderId="0" xfId="0" applyFont="1">
      <alignment vertical="center"/>
    </xf>
    <xf numFmtId="0" fontId="5" fillId="0" borderId="0" xfId="0" applyFont="1" applyAlignment="1">
      <alignment vertical="center" wrapText="1"/>
    </xf>
    <xf numFmtId="0" fontId="0" fillId="0" borderId="43"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18" xfId="0" applyBorder="1" applyAlignment="1">
      <alignment horizontal="right" vertical="center"/>
    </xf>
    <xf numFmtId="0" fontId="6" fillId="0" borderId="43" xfId="0" applyFont="1" applyBorder="1" applyAlignment="1">
      <alignment horizontal="center" vertical="center"/>
    </xf>
    <xf numFmtId="38" fontId="0" fillId="0" borderId="20" xfId="2" applyFont="1" applyBorder="1">
      <alignment vertical="center"/>
    </xf>
    <xf numFmtId="0" fontId="0" fillId="0" borderId="23" xfId="0" applyBorder="1">
      <alignment vertical="center"/>
    </xf>
    <xf numFmtId="38" fontId="0" fillId="0" borderId="24" xfId="2" applyFont="1" applyFill="1" applyBorder="1">
      <alignment vertical="center"/>
    </xf>
    <xf numFmtId="38" fontId="0" fillId="0" borderId="17" xfId="2" applyFont="1" applyBorder="1">
      <alignment vertical="center"/>
    </xf>
    <xf numFmtId="38" fontId="0" fillId="0" borderId="15" xfId="0" applyNumberFormat="1" applyBorder="1">
      <alignment vertical="center"/>
    </xf>
    <xf numFmtId="38" fontId="0" fillId="0" borderId="43" xfId="2" applyFont="1" applyFill="1" applyBorder="1">
      <alignment vertical="center"/>
    </xf>
    <xf numFmtId="38" fontId="0" fillId="0" borderId="15" xfId="2" applyFont="1" applyBorder="1">
      <alignment vertical="center"/>
    </xf>
    <xf numFmtId="38" fontId="0" fillId="0" borderId="4" xfId="2" applyFont="1" applyFill="1" applyBorder="1">
      <alignment vertical="center"/>
    </xf>
    <xf numFmtId="38" fontId="0" fillId="0" borderId="4" xfId="2" applyFont="1" applyBorder="1">
      <alignment vertical="center"/>
    </xf>
    <xf numFmtId="38" fontId="0" fillId="0" borderId="1" xfId="2" applyFont="1" applyBorder="1">
      <alignment vertical="center"/>
    </xf>
    <xf numFmtId="38" fontId="0" fillId="0" borderId="25" xfId="2" applyFont="1" applyBorder="1">
      <alignment vertical="center"/>
    </xf>
    <xf numFmtId="38" fontId="0" fillId="0" borderId="16" xfId="2" applyFont="1" applyBorder="1">
      <alignment vertical="center"/>
    </xf>
    <xf numFmtId="38" fontId="0" fillId="0" borderId="43" xfId="2" applyFont="1" applyBorder="1">
      <alignment vertical="center"/>
    </xf>
    <xf numFmtId="0" fontId="0" fillId="0" borderId="49" xfId="0" applyBorder="1">
      <alignment vertical="center"/>
    </xf>
    <xf numFmtId="0" fontId="0" fillId="0" borderId="50" xfId="0" applyBorder="1">
      <alignment vertical="center"/>
    </xf>
    <xf numFmtId="0" fontId="10" fillId="0" borderId="85" xfId="0" applyFont="1" applyBorder="1" applyAlignment="1">
      <alignment horizontal="justify" vertical="center" wrapText="1"/>
    </xf>
    <xf numFmtId="0" fontId="10" fillId="0" borderId="86" xfId="0" applyFont="1" applyBorder="1" applyAlignment="1">
      <alignment horizontal="justify" vertical="center" wrapText="1"/>
    </xf>
    <xf numFmtId="0" fontId="10" fillId="0" borderId="87" xfId="0" applyFont="1" applyBorder="1" applyAlignment="1">
      <alignment horizontal="justify" vertical="center" wrapText="1"/>
    </xf>
    <xf numFmtId="0" fontId="0" fillId="0" borderId="88" xfId="0" applyBorder="1" applyAlignment="1">
      <alignment horizontal="center" vertical="top" wrapText="1"/>
    </xf>
    <xf numFmtId="0" fontId="0" fillId="0" borderId="84" xfId="0" applyBorder="1" applyAlignment="1">
      <alignment horizontal="center" vertical="top" wrapText="1"/>
    </xf>
    <xf numFmtId="0" fontId="0" fillId="0" borderId="89" xfId="0" applyBorder="1" applyAlignment="1">
      <alignment horizontal="center" vertical="top" wrapText="1"/>
    </xf>
    <xf numFmtId="0" fontId="0" fillId="0" borderId="81" xfId="0" applyBorder="1" applyAlignment="1">
      <alignment horizontal="center" vertical="top" wrapText="1"/>
    </xf>
    <xf numFmtId="0" fontId="0" fillId="0" borderId="83" xfId="0" applyBorder="1" applyAlignment="1">
      <alignment horizontal="center" vertical="top" wrapText="1"/>
    </xf>
    <xf numFmtId="38" fontId="10" fillId="0" borderId="91" xfId="2" applyFont="1" applyBorder="1" applyAlignment="1">
      <alignment horizontal="center" vertical="center" wrapText="1"/>
    </xf>
    <xf numFmtId="0" fontId="10" fillId="0" borderId="91" xfId="0" applyFont="1" applyBorder="1" applyAlignment="1">
      <alignment horizontal="center" vertical="center" wrapText="1"/>
    </xf>
    <xf numFmtId="0" fontId="10" fillId="0" borderId="92" xfId="0" applyFont="1" applyBorder="1" applyAlignment="1">
      <alignment horizontal="center" vertical="center" wrapText="1"/>
    </xf>
    <xf numFmtId="0" fontId="0" fillId="0" borderId="16" xfId="0" applyBorder="1">
      <alignment vertical="center"/>
    </xf>
    <xf numFmtId="38" fontId="0" fillId="0" borderId="0" xfId="2" applyFont="1">
      <alignment vertical="center"/>
    </xf>
    <xf numFmtId="38" fontId="0" fillId="0" borderId="28" xfId="2" applyFont="1" applyBorder="1" applyAlignment="1">
      <alignment horizontal="right" vertical="center"/>
    </xf>
    <xf numFmtId="38" fontId="0" fillId="0" borderId="18" xfId="2" applyFont="1" applyBorder="1" applyAlignment="1">
      <alignment horizontal="right" vertical="center"/>
    </xf>
    <xf numFmtId="38" fontId="1" fillId="0" borderId="0" xfId="2" applyFill="1">
      <alignment vertical="center"/>
    </xf>
    <xf numFmtId="0" fontId="0" fillId="0" borderId="34" xfId="0" applyBorder="1" applyAlignment="1">
      <alignment horizontal="left" vertical="center"/>
    </xf>
    <xf numFmtId="38" fontId="0" fillId="5" borderId="1" xfId="2" applyFont="1" applyFill="1" applyBorder="1">
      <alignment vertical="center"/>
    </xf>
    <xf numFmtId="38" fontId="0" fillId="0" borderId="15" xfId="2" applyFont="1" applyFill="1" applyBorder="1">
      <alignment vertical="center"/>
    </xf>
    <xf numFmtId="38" fontId="0" fillId="3" borderId="1" xfId="2" applyFont="1" applyFill="1" applyBorder="1">
      <alignment vertical="center"/>
    </xf>
    <xf numFmtId="0" fontId="15" fillId="5" borderId="96" xfId="1" applyFill="1" applyBorder="1" applyAlignment="1" applyProtection="1">
      <alignment horizontal="left" vertical="center"/>
      <protection locked="0"/>
    </xf>
    <xf numFmtId="38" fontId="10" fillId="0" borderId="91" xfId="0" applyNumberFormat="1" applyFont="1" applyBorder="1" applyAlignment="1">
      <alignment horizontal="center" vertical="center" wrapText="1"/>
    </xf>
    <xf numFmtId="38" fontId="10" fillId="0" borderId="92" xfId="0" applyNumberFormat="1" applyFont="1" applyBorder="1" applyAlignment="1">
      <alignment horizontal="center" vertical="center" wrapText="1"/>
    </xf>
    <xf numFmtId="0" fontId="29" fillId="6" borderId="101" xfId="0" applyFont="1" applyFill="1" applyBorder="1" applyAlignment="1" applyProtection="1">
      <alignment horizontal="left" vertical="center"/>
      <protection locked="0"/>
    </xf>
    <xf numFmtId="177" fontId="29" fillId="5" borderId="75" xfId="0" applyNumberFormat="1" applyFont="1" applyFill="1" applyBorder="1" applyAlignment="1" applyProtection="1">
      <alignment horizontal="left" vertical="center"/>
      <protection locked="0"/>
    </xf>
    <xf numFmtId="177" fontId="29" fillId="5" borderId="96" xfId="0" applyNumberFormat="1" applyFont="1" applyFill="1" applyBorder="1" applyAlignment="1" applyProtection="1">
      <alignment horizontal="left" vertical="center" shrinkToFit="1"/>
      <protection locked="0"/>
    </xf>
    <xf numFmtId="177" fontId="29" fillId="3" borderId="75" xfId="0" applyNumberFormat="1" applyFont="1" applyFill="1" applyBorder="1" applyAlignment="1" applyProtection="1">
      <alignment horizontal="left" vertical="center"/>
      <protection locked="0"/>
    </xf>
    <xf numFmtId="177" fontId="29" fillId="3" borderId="96" xfId="0" applyNumberFormat="1" applyFont="1" applyFill="1" applyBorder="1" applyAlignment="1" applyProtection="1">
      <alignment horizontal="left" vertical="center" shrinkToFit="1"/>
      <protection locked="0"/>
    </xf>
    <xf numFmtId="0" fontId="29" fillId="3" borderId="75" xfId="0" applyFont="1" applyFill="1" applyBorder="1" applyAlignment="1" applyProtection="1">
      <alignment horizontal="left" vertical="center"/>
      <protection locked="0"/>
    </xf>
    <xf numFmtId="177" fontId="29" fillId="3" borderId="102" xfId="0" applyNumberFormat="1" applyFont="1" applyFill="1" applyBorder="1" applyAlignment="1" applyProtection="1">
      <alignment horizontal="left" vertical="center" shrinkToFit="1"/>
      <protection locked="0"/>
    </xf>
    <xf numFmtId="0" fontId="14" fillId="0" borderId="0" xfId="8" applyFont="1">
      <alignment vertical="center"/>
    </xf>
    <xf numFmtId="0" fontId="41" fillId="0" borderId="0" xfId="8" applyFont="1">
      <alignment vertical="center"/>
    </xf>
    <xf numFmtId="0" fontId="47" fillId="0" borderId="0" xfId="8" applyFont="1">
      <alignment vertical="center"/>
    </xf>
    <xf numFmtId="0" fontId="21" fillId="0" borderId="40" xfId="0" applyFont="1" applyBorder="1" applyAlignment="1">
      <alignment horizontal="center" vertical="center" wrapText="1"/>
    </xf>
    <xf numFmtId="0" fontId="0" fillId="0" borderId="41" xfId="0" applyBorder="1" applyAlignment="1">
      <alignment vertical="center" wrapText="1"/>
    </xf>
    <xf numFmtId="0" fontId="41" fillId="0" borderId="42" xfId="8" applyFont="1" applyBorder="1" applyAlignment="1">
      <alignment horizontal="center" vertical="center" wrapText="1"/>
    </xf>
    <xf numFmtId="0" fontId="14" fillId="0" borderId="42" xfId="8" applyFont="1" applyBorder="1" applyAlignment="1">
      <alignment horizontal="center" vertical="center" wrapText="1"/>
    </xf>
    <xf numFmtId="0" fontId="14" fillId="0" borderId="41" xfId="8" applyFont="1" applyBorder="1" applyAlignment="1">
      <alignment vertical="center" wrapText="1"/>
    </xf>
    <xf numFmtId="0" fontId="41" fillId="0" borderId="62" xfId="8" applyFont="1" applyBorder="1" applyAlignment="1">
      <alignment horizontal="center" vertical="center" wrapText="1"/>
    </xf>
    <xf numFmtId="0" fontId="41" fillId="5" borderId="48" xfId="8" applyFont="1" applyFill="1" applyBorder="1" applyAlignment="1" applyProtection="1">
      <alignment horizontal="justify" vertical="center" wrapText="1"/>
      <protection locked="0"/>
    </xf>
    <xf numFmtId="0" fontId="41" fillId="0" borderId="49" xfId="8" applyFont="1" applyBorder="1" applyAlignment="1">
      <alignment horizontal="center" vertical="center" wrapText="1"/>
    </xf>
    <xf numFmtId="0" fontId="41" fillId="5" borderId="50" xfId="8" applyFont="1" applyFill="1" applyBorder="1" applyAlignment="1" applyProtection="1">
      <alignment horizontal="justify" vertical="center" wrapText="1"/>
      <protection locked="0"/>
    </xf>
    <xf numFmtId="0" fontId="41" fillId="0" borderId="56" xfId="8" applyFont="1" applyBorder="1" applyAlignment="1">
      <alignment horizontal="center" vertical="center" wrapText="1"/>
    </xf>
    <xf numFmtId="0" fontId="41" fillId="0" borderId="41" xfId="8" applyFont="1" applyBorder="1" applyAlignment="1">
      <alignment horizontal="center" vertical="center" wrapText="1"/>
    </xf>
    <xf numFmtId="0" fontId="41" fillId="5" borderId="61" xfId="8" applyFont="1" applyFill="1" applyBorder="1" applyAlignment="1" applyProtection="1">
      <alignment horizontal="center" vertical="center" wrapText="1"/>
      <protection locked="0"/>
    </xf>
    <xf numFmtId="0" fontId="41" fillId="5" borderId="45" xfId="8" applyFont="1" applyFill="1" applyBorder="1" applyAlignment="1" applyProtection="1">
      <alignment horizontal="center" vertical="center" wrapText="1"/>
      <protection locked="0"/>
    </xf>
    <xf numFmtId="0" fontId="41" fillId="0" borderId="60" xfId="8" applyFont="1" applyBorder="1" applyAlignment="1">
      <alignment horizontal="center" vertical="center" wrapText="1"/>
    </xf>
    <xf numFmtId="0" fontId="49" fillId="0" borderId="40" xfId="8" applyFont="1" applyBorder="1" applyAlignment="1">
      <alignment vertical="center" wrapText="1"/>
    </xf>
    <xf numFmtId="0" fontId="52" fillId="0" borderId="40" xfId="8" applyFont="1" applyBorder="1" applyAlignment="1">
      <alignment horizontal="center" vertical="center" wrapText="1"/>
    </xf>
    <xf numFmtId="0" fontId="53" fillId="0" borderId="0" xfId="8" applyFont="1">
      <alignment vertical="center"/>
    </xf>
    <xf numFmtId="0" fontId="41" fillId="0" borderId="0" xfId="8" applyFont="1" applyAlignment="1">
      <alignment vertical="center" wrapText="1"/>
    </xf>
    <xf numFmtId="0" fontId="41" fillId="0" borderId="47" xfId="8" applyFont="1" applyBorder="1" applyAlignment="1">
      <alignment vertical="center" wrapText="1"/>
    </xf>
    <xf numFmtId="0" fontId="14" fillId="0" borderId="60" xfId="8" applyFont="1" applyBorder="1">
      <alignment vertical="center"/>
    </xf>
    <xf numFmtId="0" fontId="14" fillId="0" borderId="0" xfId="8" applyFont="1" applyAlignment="1">
      <alignment vertical="center" wrapText="1"/>
    </xf>
    <xf numFmtId="0" fontId="49" fillId="0" borderId="0" xfId="8" applyFont="1" applyAlignment="1">
      <alignment vertical="center" wrapText="1"/>
    </xf>
    <xf numFmtId="49" fontId="10" fillId="0" borderId="90" xfId="0" applyNumberFormat="1" applyFont="1" applyBorder="1" applyAlignment="1">
      <alignment horizontal="center" vertical="center" wrapText="1"/>
    </xf>
    <xf numFmtId="49" fontId="10" fillId="0" borderId="90" xfId="0" applyNumberFormat="1" applyFont="1" applyBorder="1" applyAlignment="1">
      <alignment horizontal="justify" vertical="center" wrapText="1"/>
    </xf>
    <xf numFmtId="38" fontId="0" fillId="4" borderId="1" xfId="2" applyFont="1" applyFill="1" applyBorder="1">
      <alignment vertical="center"/>
    </xf>
    <xf numFmtId="38" fontId="0" fillId="4" borderId="0" xfId="2" applyFont="1" applyFill="1">
      <alignment vertical="center"/>
    </xf>
    <xf numFmtId="0" fontId="0" fillId="0" borderId="0" xfId="0" applyAlignment="1">
      <alignment horizontal="center" vertical="center"/>
    </xf>
    <xf numFmtId="0" fontId="0" fillId="0" borderId="51" xfId="0" applyBorder="1" applyAlignment="1">
      <alignment horizontal="left" vertical="center"/>
    </xf>
    <xf numFmtId="177" fontId="29" fillId="3" borderId="42" xfId="0" applyNumberFormat="1" applyFont="1" applyFill="1" applyBorder="1" applyAlignment="1" applyProtection="1">
      <alignment horizontal="left" vertical="center"/>
      <protection locked="0"/>
    </xf>
    <xf numFmtId="0" fontId="32" fillId="6" borderId="120" xfId="0" applyFont="1" applyFill="1" applyBorder="1" applyAlignment="1" applyProtection="1">
      <alignment horizontal="left" vertical="center" wrapText="1" shrinkToFit="1"/>
      <protection locked="0"/>
    </xf>
    <xf numFmtId="0" fontId="29" fillId="6" borderId="119" xfId="0" applyFont="1" applyFill="1" applyBorder="1" applyAlignment="1" applyProtection="1">
      <alignment horizontal="left" vertical="center"/>
      <protection locked="0"/>
    </xf>
    <xf numFmtId="0" fontId="29" fillId="6" borderId="121" xfId="0" applyFont="1" applyFill="1" applyBorder="1" applyAlignment="1" applyProtection="1">
      <alignment horizontal="left" vertical="center"/>
      <protection locked="0"/>
    </xf>
    <xf numFmtId="0" fontId="32" fillId="6" borderId="96" xfId="0" applyFont="1" applyFill="1" applyBorder="1" applyAlignment="1" applyProtection="1">
      <alignment horizontal="left" vertical="center" wrapText="1" shrinkToFit="1"/>
      <protection locked="0"/>
    </xf>
    <xf numFmtId="0" fontId="29" fillId="6" borderId="42" xfId="0" applyFont="1" applyFill="1" applyBorder="1" applyAlignment="1" applyProtection="1">
      <alignment horizontal="left" vertical="center" shrinkToFit="1"/>
      <protection locked="0"/>
    </xf>
    <xf numFmtId="0" fontId="29" fillId="6" borderId="75" xfId="0" applyFont="1" applyFill="1" applyBorder="1" applyAlignment="1" applyProtection="1">
      <alignment horizontal="left" vertical="center" shrinkToFit="1"/>
      <protection locked="0"/>
    </xf>
    <xf numFmtId="0" fontId="0" fillId="0" borderId="2" xfId="0" applyBorder="1" applyAlignment="1">
      <alignment horizontal="left" vertical="center"/>
    </xf>
    <xf numFmtId="0" fontId="0" fillId="0" borderId="52" xfId="0" applyBorder="1" applyAlignment="1">
      <alignment horizontal="left" vertical="center" shrinkToFit="1"/>
    </xf>
    <xf numFmtId="0" fontId="0" fillId="0" borderId="11" xfId="0" applyBorder="1" applyAlignment="1">
      <alignment horizontal="left" vertical="center" shrinkToFit="1"/>
    </xf>
    <xf numFmtId="0" fontId="5" fillId="0" borderId="0" xfId="0" applyFont="1" applyAlignment="1">
      <alignment horizontal="center" vertical="center"/>
    </xf>
    <xf numFmtId="0" fontId="0" fillId="0" borderId="33" xfId="0" applyBorder="1" applyAlignment="1">
      <alignment horizontal="left" vertical="center"/>
    </xf>
    <xf numFmtId="0" fontId="0" fillId="0" borderId="124" xfId="0" applyBorder="1">
      <alignment vertical="center"/>
    </xf>
    <xf numFmtId="0" fontId="0" fillId="0" borderId="126" xfId="0" applyBorder="1">
      <alignment vertical="center"/>
    </xf>
    <xf numFmtId="0" fontId="0" fillId="0" borderId="128" xfId="0" applyBorder="1">
      <alignment vertical="center"/>
    </xf>
    <xf numFmtId="0" fontId="0" fillId="0" borderId="130" xfId="0" applyBorder="1">
      <alignment vertical="center"/>
    </xf>
    <xf numFmtId="38" fontId="0" fillId="0" borderId="124" xfId="2" applyFont="1" applyBorder="1">
      <alignment vertical="center"/>
    </xf>
    <xf numFmtId="38" fontId="0" fillId="0" borderId="126" xfId="2" applyFont="1" applyBorder="1">
      <alignment vertical="center"/>
    </xf>
    <xf numFmtId="38" fontId="0" fillId="0" borderId="128" xfId="2" applyFont="1" applyBorder="1">
      <alignment vertical="center"/>
    </xf>
    <xf numFmtId="38" fontId="0" fillId="0" borderId="130" xfId="2" applyFont="1" applyBorder="1">
      <alignment vertical="center"/>
    </xf>
    <xf numFmtId="0" fontId="0" fillId="0" borderId="9" xfId="0" applyBorder="1">
      <alignment vertical="center"/>
    </xf>
    <xf numFmtId="0" fontId="0" fillId="0" borderId="4" xfId="0" applyBorder="1">
      <alignment vertical="center"/>
    </xf>
    <xf numFmtId="0" fontId="0" fillId="0" borderId="5" xfId="0" applyBorder="1">
      <alignment vertical="center"/>
    </xf>
    <xf numFmtId="38" fontId="0" fillId="0" borderId="1" xfId="2" applyFont="1" applyFill="1" applyBorder="1">
      <alignment vertical="center"/>
    </xf>
    <xf numFmtId="0" fontId="0" fillId="0" borderId="10" xfId="0" applyBorder="1">
      <alignment vertical="center"/>
    </xf>
    <xf numFmtId="38" fontId="0" fillId="0" borderId="16" xfId="2" applyFont="1" applyFill="1" applyBorder="1">
      <alignment vertical="center"/>
    </xf>
    <xf numFmtId="0" fontId="0" fillId="0" borderId="3" xfId="0" applyBorder="1">
      <alignment vertical="center"/>
    </xf>
    <xf numFmtId="0" fontId="0" fillId="0" borderId="20" xfId="0" applyBorder="1">
      <alignment vertical="center"/>
    </xf>
    <xf numFmtId="176" fontId="0" fillId="0" borderId="44" xfId="0" applyNumberFormat="1" applyBorder="1">
      <alignment vertical="center"/>
    </xf>
    <xf numFmtId="38" fontId="0" fillId="0" borderId="20" xfId="2" applyFont="1" applyFill="1" applyBorder="1">
      <alignment vertical="center"/>
    </xf>
    <xf numFmtId="0" fontId="0" fillId="0" borderId="123" xfId="0" applyBorder="1">
      <alignment vertical="center"/>
    </xf>
    <xf numFmtId="0" fontId="0" fillId="0" borderId="125" xfId="0" applyBorder="1">
      <alignment vertical="center"/>
    </xf>
    <xf numFmtId="0" fontId="0" fillId="0" borderId="127" xfId="0" applyBorder="1">
      <alignment vertical="center"/>
    </xf>
    <xf numFmtId="0" fontId="0" fillId="0" borderId="129" xfId="0" applyBorder="1">
      <alignment vertical="center"/>
    </xf>
    <xf numFmtId="38" fontId="0" fillId="0" borderId="10" xfId="2" applyFont="1" applyBorder="1">
      <alignment vertical="center"/>
    </xf>
    <xf numFmtId="38" fontId="0" fillId="0" borderId="3" xfId="2" applyFont="1" applyBorder="1">
      <alignment vertical="center"/>
    </xf>
    <xf numFmtId="38" fontId="0" fillId="0" borderId="13" xfId="2" applyFont="1" applyBorder="1">
      <alignment vertical="center"/>
    </xf>
    <xf numFmtId="0" fontId="0" fillId="0" borderId="6" xfId="0" applyBorder="1" applyAlignment="1">
      <alignment horizontal="left" vertical="center"/>
    </xf>
    <xf numFmtId="0" fontId="0" fillId="0" borderId="42" xfId="0" applyBorder="1" applyAlignment="1">
      <alignment horizontal="center" vertical="center" wrapText="1"/>
    </xf>
    <xf numFmtId="0" fontId="49" fillId="0" borderId="0" xfId="8" applyFont="1" applyAlignment="1">
      <alignment horizontal="center" vertical="center" wrapText="1"/>
    </xf>
    <xf numFmtId="0" fontId="41" fillId="0" borderId="61"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6" xfId="8" applyFont="1" applyBorder="1" applyAlignment="1">
      <alignment horizontal="center"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38" fontId="0" fillId="0" borderId="26" xfId="2" applyFont="1" applyBorder="1">
      <alignment vertical="center"/>
    </xf>
    <xf numFmtId="38" fontId="0" fillId="0" borderId="23" xfId="2" applyFont="1" applyBorder="1">
      <alignment vertical="center"/>
    </xf>
    <xf numFmtId="189" fontId="0" fillId="0" borderId="0" xfId="0" applyNumberFormat="1">
      <alignment vertical="center"/>
    </xf>
    <xf numFmtId="189" fontId="0" fillId="0" borderId="34" xfId="0" applyNumberFormat="1" applyBorder="1" applyAlignment="1">
      <alignment horizontal="center" vertical="center"/>
    </xf>
    <xf numFmtId="189" fontId="0" fillId="0" borderId="8" xfId="0" applyNumberFormat="1" applyBorder="1" applyAlignment="1">
      <alignment horizontal="right" vertical="center"/>
    </xf>
    <xf numFmtId="189" fontId="0" fillId="0" borderId="31" xfId="0" applyNumberFormat="1" applyBorder="1" applyAlignment="1">
      <alignment horizontal="right" vertical="center"/>
    </xf>
    <xf numFmtId="189" fontId="0" fillId="0" borderId="14" xfId="0" applyNumberFormat="1" applyBorder="1" applyAlignment="1">
      <alignment horizontal="right" vertical="center"/>
    </xf>
    <xf numFmtId="189" fontId="0" fillId="0" borderId="14" xfId="0" applyNumberFormat="1" applyBorder="1">
      <alignment vertical="center"/>
    </xf>
    <xf numFmtId="189" fontId="0" fillId="0" borderId="22" xfId="0" applyNumberFormat="1" applyBorder="1" applyAlignment="1">
      <alignment horizontal="right" vertical="center"/>
    </xf>
    <xf numFmtId="189" fontId="0" fillId="0" borderId="123" xfId="0" applyNumberFormat="1" applyBorder="1">
      <alignment vertical="center"/>
    </xf>
    <xf numFmtId="189" fontId="0" fillId="0" borderId="125" xfId="0" applyNumberFormat="1" applyBorder="1">
      <alignment vertical="center"/>
    </xf>
    <xf numFmtId="189" fontId="0" fillId="0" borderId="127" xfId="0" applyNumberFormat="1" applyBorder="1">
      <alignment vertical="center"/>
    </xf>
    <xf numFmtId="189" fontId="0" fillId="0" borderId="129" xfId="0" applyNumberFormat="1" applyBorder="1">
      <alignment vertical="center"/>
    </xf>
    <xf numFmtId="189" fontId="0" fillId="0" borderId="27" xfId="0" applyNumberFormat="1" applyBorder="1">
      <alignment vertical="center"/>
    </xf>
    <xf numFmtId="189" fontId="0" fillId="0" borderId="24" xfId="0" applyNumberFormat="1" applyBorder="1">
      <alignment vertical="center"/>
    </xf>
    <xf numFmtId="189" fontId="5" fillId="0" borderId="0" xfId="0" applyNumberFormat="1" applyFont="1">
      <alignment vertical="center"/>
    </xf>
    <xf numFmtId="189" fontId="0" fillId="0" borderId="35" xfId="0" applyNumberFormat="1" applyBorder="1" applyAlignment="1">
      <alignment horizontal="distributed" vertical="center" indent="1"/>
    </xf>
    <xf numFmtId="189" fontId="0" fillId="0" borderId="18" xfId="0" applyNumberFormat="1" applyBorder="1" applyAlignment="1">
      <alignment horizontal="right" vertical="center"/>
    </xf>
    <xf numFmtId="189" fontId="0" fillId="0" borderId="13" xfId="0" applyNumberFormat="1" applyBorder="1" applyAlignment="1">
      <alignment horizontal="right" vertical="center"/>
    </xf>
    <xf numFmtId="189" fontId="0" fillId="0" borderId="32" xfId="0" applyNumberFormat="1" applyBorder="1">
      <alignment vertical="center"/>
    </xf>
    <xf numFmtId="189" fontId="0" fillId="0" borderId="17" xfId="0" applyNumberFormat="1" applyBorder="1">
      <alignment vertical="center"/>
    </xf>
    <xf numFmtId="189" fontId="0" fillId="0" borderId="13" xfId="0" applyNumberFormat="1" applyBorder="1">
      <alignment vertical="center"/>
    </xf>
    <xf numFmtId="189" fontId="0" fillId="0" borderId="37" xfId="0" applyNumberFormat="1" applyBorder="1" applyAlignment="1">
      <alignment horizontal="distributed" vertical="distributed" indent="1"/>
    </xf>
    <xf numFmtId="189" fontId="0" fillId="0" borderId="9" xfId="0" applyNumberFormat="1" applyBorder="1" applyAlignment="1">
      <alignment horizontal="right" vertical="center"/>
    </xf>
    <xf numFmtId="189" fontId="0" fillId="0" borderId="39" xfId="0" applyNumberFormat="1" applyBorder="1" applyAlignment="1">
      <alignment horizontal="distributed" vertical="center" indent="1"/>
    </xf>
    <xf numFmtId="189" fontId="0" fillId="0" borderId="28" xfId="0" applyNumberFormat="1" applyBorder="1" applyAlignment="1">
      <alignment horizontal="right" vertical="center"/>
    </xf>
    <xf numFmtId="189" fontId="0" fillId="0" borderId="19" xfId="0" applyNumberFormat="1" applyBorder="1">
      <alignment vertical="center"/>
    </xf>
    <xf numFmtId="189" fontId="0" fillId="0" borderId="20" xfId="0" applyNumberFormat="1" applyBorder="1">
      <alignment vertical="center"/>
    </xf>
    <xf numFmtId="189" fontId="0" fillId="0" borderId="43" xfId="0" applyNumberFormat="1" applyBorder="1">
      <alignment vertical="center"/>
    </xf>
    <xf numFmtId="189" fontId="0" fillId="0" borderId="144" xfId="0" applyNumberFormat="1" applyBorder="1">
      <alignment vertical="center"/>
    </xf>
    <xf numFmtId="189" fontId="0" fillId="0" borderId="145" xfId="0" applyNumberFormat="1" applyBorder="1">
      <alignment vertical="center"/>
    </xf>
    <xf numFmtId="38" fontId="0" fillId="4" borderId="0" xfId="2" applyFont="1" applyFill="1" applyBorder="1">
      <alignment vertical="center"/>
    </xf>
    <xf numFmtId="38" fontId="0" fillId="7" borderId="1" xfId="2" applyFont="1" applyFill="1" applyBorder="1">
      <alignment vertical="center"/>
    </xf>
    <xf numFmtId="38" fontId="0" fillId="0" borderId="1" xfId="2" applyFont="1" applyFill="1" applyBorder="1" applyAlignment="1">
      <alignment horizontal="right" vertical="center"/>
    </xf>
    <xf numFmtId="38" fontId="0" fillId="0" borderId="10" xfId="2" applyFont="1" applyFill="1" applyBorder="1" applyAlignment="1">
      <alignment horizontal="right" vertical="center"/>
    </xf>
    <xf numFmtId="38" fontId="0" fillId="4" borderId="0" xfId="2" applyFont="1" applyFill="1" applyAlignment="1">
      <alignment horizontal="left" vertical="center"/>
    </xf>
    <xf numFmtId="38" fontId="0" fillId="4" borderId="0" xfId="2" applyFont="1" applyFill="1" applyAlignment="1">
      <alignment horizontal="center" vertical="center"/>
    </xf>
    <xf numFmtId="38" fontId="0" fillId="5" borderId="16" xfId="2" applyFont="1" applyFill="1" applyBorder="1" applyAlignment="1">
      <alignment horizontal="left" vertical="center"/>
    </xf>
    <xf numFmtId="38" fontId="0" fillId="5" borderId="1" xfId="2" applyFont="1" applyFill="1" applyBorder="1" applyAlignment="1">
      <alignment horizontal="left" vertical="center"/>
    </xf>
    <xf numFmtId="38" fontId="0" fillId="5" borderId="7" xfId="2" applyFont="1" applyFill="1" applyBorder="1" applyAlignment="1">
      <alignment horizontal="left" vertical="center"/>
    </xf>
    <xf numFmtId="38" fontId="0" fillId="4" borderId="1" xfId="2" applyFont="1" applyFill="1" applyBorder="1" applyAlignment="1">
      <alignment horizontal="left" vertical="center"/>
    </xf>
    <xf numFmtId="38" fontId="0" fillId="4" borderId="0" xfId="2" applyFont="1" applyFill="1" applyBorder="1" applyAlignment="1">
      <alignment horizontal="left" vertical="center"/>
    </xf>
    <xf numFmtId="38" fontId="0" fillId="3" borderId="16" xfId="2" applyFont="1" applyFill="1" applyBorder="1" applyAlignment="1">
      <alignment horizontal="left" vertical="center"/>
    </xf>
    <xf numFmtId="38" fontId="0" fillId="3" borderId="3" xfId="2" applyFont="1" applyFill="1" applyBorder="1" applyAlignment="1">
      <alignment horizontal="left" vertical="center"/>
    </xf>
    <xf numFmtId="38" fontId="0" fillId="3" borderId="1" xfId="2" applyFont="1" applyFill="1" applyBorder="1" applyAlignment="1">
      <alignment horizontal="left" vertical="center"/>
    </xf>
    <xf numFmtId="38" fontId="0" fillId="3" borderId="7" xfId="2" applyFont="1" applyFill="1" applyBorder="1" applyAlignment="1">
      <alignment horizontal="left" vertical="center"/>
    </xf>
    <xf numFmtId="38" fontId="0" fillId="7" borderId="1" xfId="2" applyFont="1" applyFill="1" applyBorder="1" applyAlignment="1">
      <alignment horizontal="left" vertical="center"/>
    </xf>
    <xf numFmtId="40" fontId="0" fillId="4" borderId="1" xfId="2" applyNumberFormat="1" applyFont="1" applyFill="1" applyBorder="1">
      <alignment vertical="center"/>
    </xf>
    <xf numFmtId="0" fontId="29" fillId="5" borderId="121" xfId="0" applyFont="1" applyFill="1" applyBorder="1" applyAlignment="1" applyProtection="1">
      <alignment horizontal="left" vertical="center"/>
      <protection locked="0"/>
    </xf>
    <xf numFmtId="38" fontId="29" fillId="5" borderId="75" xfId="3" applyNumberFormat="1" applyFont="1" applyFill="1" applyBorder="1" applyAlignment="1" applyProtection="1">
      <alignment horizontal="left" vertical="center" shrinkToFit="1"/>
      <protection locked="0"/>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left" vertical="center"/>
    </xf>
    <xf numFmtId="0" fontId="0" fillId="0" borderId="31" xfId="0" applyBorder="1" applyAlignment="1">
      <alignment horizontal="left" vertical="center"/>
    </xf>
    <xf numFmtId="0" fontId="29" fillId="2" borderId="0" xfId="0" applyFont="1" applyFill="1">
      <alignment vertical="center"/>
    </xf>
    <xf numFmtId="0" fontId="29" fillId="2" borderId="0" xfId="0" applyFont="1" applyFill="1" applyAlignment="1">
      <alignment horizontal="left" vertical="center"/>
    </xf>
    <xf numFmtId="0" fontId="30" fillId="2" borderId="0" xfId="0" applyFont="1" applyFill="1" applyAlignment="1">
      <alignment horizontal="left" vertical="center"/>
    </xf>
    <xf numFmtId="0" fontId="31" fillId="2" borderId="0" xfId="0" applyFont="1" applyFill="1">
      <alignment vertical="center"/>
    </xf>
    <xf numFmtId="0" fontId="29" fillId="2" borderId="48" xfId="0" applyFont="1" applyFill="1" applyBorder="1" applyAlignment="1">
      <alignment horizontal="left" vertical="center"/>
    </xf>
    <xf numFmtId="49" fontId="29" fillId="0" borderId="55" xfId="0" applyNumberFormat="1" applyFont="1" applyBorder="1" applyAlignment="1">
      <alignment horizontal="left" vertical="center"/>
    </xf>
    <xf numFmtId="184" fontId="29" fillId="0" borderId="55" xfId="0" applyNumberFormat="1" applyFont="1" applyBorder="1" applyAlignment="1">
      <alignment horizontal="left" vertical="center"/>
    </xf>
    <xf numFmtId="0" fontId="29" fillId="2" borderId="73" xfId="0" applyFont="1" applyFill="1" applyBorder="1" applyAlignment="1">
      <alignment horizontal="left" vertical="center"/>
    </xf>
    <xf numFmtId="0" fontId="29" fillId="2" borderId="60" xfId="0" applyFont="1" applyFill="1" applyBorder="1" applyAlignment="1">
      <alignment horizontal="left" vertical="center"/>
    </xf>
    <xf numFmtId="0" fontId="29" fillId="2" borderId="77" xfId="0" applyFont="1" applyFill="1" applyBorder="1" applyAlignment="1">
      <alignment horizontal="left" vertical="center"/>
    </xf>
    <xf numFmtId="0" fontId="29" fillId="2" borderId="78" xfId="0" applyFont="1" applyFill="1" applyBorder="1" applyAlignment="1">
      <alignment horizontal="left" vertical="center"/>
    </xf>
    <xf numFmtId="0" fontId="29" fillId="2" borderId="80" xfId="0" applyFont="1" applyFill="1" applyBorder="1" applyAlignment="1">
      <alignment horizontal="left" vertical="center"/>
    </xf>
    <xf numFmtId="0" fontId="29" fillId="2" borderId="61" xfId="0" applyFont="1" applyFill="1" applyBorder="1" applyAlignment="1">
      <alignment horizontal="left" vertical="center"/>
    </xf>
    <xf numFmtId="0" fontId="29" fillId="2" borderId="79" xfId="0" applyFont="1" applyFill="1" applyBorder="1" applyAlignment="1">
      <alignment horizontal="left" vertical="center"/>
    </xf>
    <xf numFmtId="0" fontId="29" fillId="2" borderId="62" xfId="0" applyFont="1" applyFill="1" applyBorder="1" applyAlignment="1">
      <alignment horizontal="left" vertical="center"/>
    </xf>
    <xf numFmtId="0" fontId="29" fillId="2" borderId="98" xfId="0" applyFont="1" applyFill="1" applyBorder="1" applyAlignment="1">
      <alignment horizontal="left" vertical="center"/>
    </xf>
    <xf numFmtId="0" fontId="29" fillId="2" borderId="99" xfId="0" applyFont="1" applyFill="1" applyBorder="1" applyAlignment="1">
      <alignment horizontal="left" vertical="center"/>
    </xf>
    <xf numFmtId="0" fontId="29" fillId="2" borderId="105" xfId="0" applyFont="1" applyFill="1" applyBorder="1" applyAlignment="1">
      <alignment horizontal="left" vertical="center"/>
    </xf>
    <xf numFmtId="0" fontId="29" fillId="2" borderId="100" xfId="0" applyFont="1" applyFill="1" applyBorder="1" applyAlignment="1">
      <alignment horizontal="left" vertical="center"/>
    </xf>
    <xf numFmtId="0" fontId="29" fillId="2" borderId="71" xfId="5" applyFont="1" applyFill="1" applyBorder="1" applyAlignment="1">
      <alignment horizontal="left" vertical="center"/>
    </xf>
    <xf numFmtId="0" fontId="29" fillId="2" borderId="57" xfId="5" applyFont="1" applyFill="1" applyBorder="1" applyAlignment="1">
      <alignment horizontal="left" vertical="center"/>
    </xf>
    <xf numFmtId="0" fontId="29" fillId="2" borderId="70" xfId="5" applyFont="1" applyFill="1" applyBorder="1" applyAlignment="1">
      <alignment horizontal="left" vertical="center"/>
    </xf>
    <xf numFmtId="0" fontId="29" fillId="2" borderId="118" xfId="5" applyFont="1" applyFill="1" applyBorder="1" applyAlignment="1">
      <alignment horizontal="left" vertical="center"/>
    </xf>
    <xf numFmtId="0" fontId="29" fillId="2" borderId="41" xfId="5" applyFont="1" applyFill="1" applyBorder="1" applyAlignment="1">
      <alignment horizontal="left" vertical="center"/>
    </xf>
    <xf numFmtId="0" fontId="33" fillId="2" borderId="0" xfId="5" applyFont="1" applyFill="1" applyAlignment="1">
      <alignment horizontal="left" vertical="center"/>
    </xf>
    <xf numFmtId="58" fontId="29" fillId="5" borderId="74" xfId="0" applyNumberFormat="1" applyFont="1" applyFill="1" applyBorder="1" applyAlignment="1" applyProtection="1">
      <alignment horizontal="left" vertical="center"/>
      <protection locked="0"/>
    </xf>
    <xf numFmtId="0" fontId="29" fillId="5" borderId="76" xfId="0" applyFont="1" applyFill="1" applyBorder="1" applyAlignment="1" applyProtection="1">
      <alignment horizontal="left" vertical="center"/>
      <protection locked="0"/>
    </xf>
    <xf numFmtId="0" fontId="29" fillId="5" borderId="97" xfId="0" applyFont="1" applyFill="1" applyBorder="1" applyAlignment="1" applyProtection="1">
      <alignment horizontal="left" vertical="center"/>
      <protection locked="0"/>
    </xf>
    <xf numFmtId="185" fontId="29" fillId="5" borderId="97" xfId="0" applyNumberFormat="1" applyFont="1" applyFill="1" applyBorder="1" applyAlignment="1" applyProtection="1">
      <alignment horizontal="left" vertical="center"/>
      <protection locked="0"/>
    </xf>
    <xf numFmtId="0" fontId="27" fillId="0" borderId="0" xfId="0" applyFont="1">
      <alignment vertical="center"/>
    </xf>
    <xf numFmtId="0" fontId="0" fillId="0" borderId="51" xfId="0" applyBorder="1">
      <alignment vertical="center"/>
    </xf>
    <xf numFmtId="0" fontId="0" fillId="0" borderId="2" xfId="0" applyBorder="1">
      <alignment vertical="center"/>
    </xf>
    <xf numFmtId="38" fontId="0" fillId="0" borderId="0" xfId="2" applyFont="1" applyFill="1" applyAlignment="1" applyProtection="1">
      <alignment horizontal="center" vertical="center"/>
    </xf>
    <xf numFmtId="190" fontId="0" fillId="0" borderId="0" xfId="2" applyNumberFormat="1" applyFont="1" applyFill="1" applyAlignment="1" applyProtection="1">
      <alignment horizontal="center" vertical="center"/>
    </xf>
    <xf numFmtId="188" fontId="0" fillId="0" borderId="0" xfId="2" applyNumberFormat="1" applyFont="1" applyFill="1" applyAlignment="1" applyProtection="1">
      <alignment horizontal="center" vertical="center"/>
    </xf>
    <xf numFmtId="40" fontId="0" fillId="0" borderId="0" xfId="2" applyNumberFormat="1" applyFont="1" applyFill="1" applyAlignment="1" applyProtection="1">
      <alignment horizontal="center" vertical="center"/>
    </xf>
    <xf numFmtId="38" fontId="0" fillId="0" borderId="47" xfId="2" applyFont="1" applyFill="1" applyBorder="1" applyAlignment="1" applyProtection="1">
      <alignment horizontal="center" vertical="center"/>
    </xf>
    <xf numFmtId="0" fontId="0" fillId="5" borderId="135" xfId="0" applyFill="1" applyBorder="1" applyAlignment="1" applyProtection="1">
      <alignment horizontal="center" vertical="center" wrapText="1"/>
      <protection locked="0"/>
    </xf>
    <xf numFmtId="0" fontId="0" fillId="5" borderId="143" xfId="0" applyFill="1" applyBorder="1" applyAlignment="1" applyProtection="1">
      <alignment horizontal="center" vertical="center" wrapText="1"/>
      <protection locked="0"/>
    </xf>
    <xf numFmtId="0" fontId="0" fillId="5" borderId="1" xfId="0" applyFill="1" applyBorder="1" applyAlignment="1" applyProtection="1">
      <alignment horizontal="center" vertical="center"/>
      <protection locked="0"/>
    </xf>
    <xf numFmtId="0" fontId="0" fillId="0" borderId="36" xfId="0" applyBorder="1" applyAlignment="1">
      <alignment horizontal="left" vertical="distributed" indent="1"/>
    </xf>
    <xf numFmtId="0" fontId="0" fillId="0" borderId="38" xfId="0" applyBorder="1" applyAlignment="1">
      <alignment horizontal="left" vertical="center" indent="1"/>
    </xf>
    <xf numFmtId="0" fontId="0" fillId="0" borderId="36" xfId="0" applyBorder="1" applyAlignment="1">
      <alignment horizontal="left" vertical="center" indent="1"/>
    </xf>
    <xf numFmtId="0" fontId="0" fillId="0" borderId="8" xfId="0" applyBorder="1" applyAlignment="1">
      <alignment horizontal="left" vertical="center" shrinkToFit="1"/>
    </xf>
    <xf numFmtId="0" fontId="0" fillId="0" borderId="22" xfId="0" applyBorder="1" applyAlignment="1">
      <alignment horizontal="left" vertical="center"/>
    </xf>
    <xf numFmtId="0" fontId="0" fillId="0" borderId="14" xfId="0" applyBorder="1" applyAlignment="1">
      <alignment horizontal="left" vertical="center"/>
    </xf>
    <xf numFmtId="0" fontId="0" fillId="0" borderId="44" xfId="0" applyBorder="1" applyAlignment="1">
      <alignment horizontal="left" vertical="center"/>
    </xf>
    <xf numFmtId="189" fontId="0" fillId="0" borderId="43" xfId="0" applyNumberFormat="1" applyBorder="1" applyAlignment="1">
      <alignment horizontal="right" vertical="center"/>
    </xf>
    <xf numFmtId="189" fontId="0" fillId="0" borderId="25" xfId="0" applyNumberFormat="1" applyBorder="1">
      <alignment vertical="center"/>
    </xf>
    <xf numFmtId="0" fontId="5" fillId="0" borderId="0" xfId="0" applyFont="1" applyAlignment="1">
      <alignment horizontal="left" vertical="center"/>
    </xf>
    <xf numFmtId="0" fontId="0" fillId="5" borderId="6" xfId="0" applyFill="1" applyBorder="1" applyAlignment="1" applyProtection="1">
      <alignment horizontal="left" vertical="center" shrinkToFit="1"/>
      <protection locked="0"/>
    </xf>
    <xf numFmtId="189" fontId="0" fillId="5" borderId="5" xfId="0" applyNumberFormat="1" applyFill="1" applyBorder="1" applyProtection="1">
      <alignment vertical="center"/>
      <protection locked="0"/>
    </xf>
    <xf numFmtId="0" fontId="5" fillId="5" borderId="54" xfId="0" applyFont="1" applyFill="1" applyBorder="1" applyAlignment="1" applyProtection="1">
      <alignment horizontal="left" vertical="center"/>
      <protection locked="0"/>
    </xf>
    <xf numFmtId="0" fontId="0" fillId="5" borderId="4" xfId="0"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0" fillId="5" borderId="12" xfId="0" applyFill="1" applyBorder="1" applyAlignment="1" applyProtection="1">
      <alignment horizontal="left" vertical="center" shrinkToFit="1"/>
      <protection locked="0"/>
    </xf>
    <xf numFmtId="189" fontId="0" fillId="5" borderId="10" xfId="0" applyNumberFormat="1" applyFill="1" applyBorder="1" applyProtection="1">
      <alignment vertical="center"/>
      <protection locked="0"/>
    </xf>
    <xf numFmtId="0" fontId="5" fillId="5" borderId="30" xfId="0" applyFont="1" applyFill="1" applyBorder="1" applyAlignment="1" applyProtection="1">
      <alignment horizontal="left" vertical="center"/>
      <protection locked="0"/>
    </xf>
    <xf numFmtId="0" fontId="6" fillId="5" borderId="20" xfId="0" applyFont="1" applyFill="1" applyBorder="1" applyAlignment="1" applyProtection="1">
      <alignment horizontal="center" vertical="center"/>
      <protection locked="0"/>
    </xf>
    <xf numFmtId="0" fontId="0" fillId="5" borderId="30" xfId="0" applyFill="1" applyBorder="1" applyAlignment="1" applyProtection="1">
      <alignment horizontal="left" vertical="center"/>
      <protection locked="0"/>
    </xf>
    <xf numFmtId="0" fontId="0" fillId="5" borderId="29" xfId="0" applyFill="1" applyBorder="1" applyAlignment="1" applyProtection="1">
      <alignment horizontal="left" vertical="center" shrinkToFit="1"/>
      <protection locked="0"/>
    </xf>
    <xf numFmtId="189" fontId="0" fillId="5" borderId="32" xfId="0" applyNumberFormat="1" applyFill="1" applyBorder="1" applyProtection="1">
      <alignment vertical="center"/>
      <protection locked="0"/>
    </xf>
    <xf numFmtId="0" fontId="0" fillId="5" borderId="29" xfId="0" applyFill="1" applyBorder="1" applyAlignment="1" applyProtection="1">
      <alignment horizontal="left" vertical="center"/>
      <protection locked="0"/>
    </xf>
    <xf numFmtId="0" fontId="0" fillId="5" borderId="26"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30" xfId="0" applyFill="1" applyBorder="1" applyAlignment="1" applyProtection="1">
      <alignment horizontal="left" vertical="center" shrinkToFit="1"/>
      <protection locked="0"/>
    </xf>
    <xf numFmtId="0" fontId="0" fillId="5" borderId="20" xfId="0" applyFill="1" applyBorder="1" applyAlignment="1" applyProtection="1">
      <alignment horizontal="center" vertical="center"/>
      <protection locked="0"/>
    </xf>
    <xf numFmtId="0" fontId="0" fillId="5" borderId="21" xfId="0" applyFill="1" applyBorder="1" applyAlignment="1" applyProtection="1">
      <alignment horizontal="left" vertical="center" shrinkToFit="1"/>
      <protection locked="0"/>
    </xf>
    <xf numFmtId="189" fontId="0" fillId="5" borderId="3" xfId="0" applyNumberFormat="1" applyFill="1" applyBorder="1" applyProtection="1">
      <alignment vertical="center"/>
      <protection locked="0"/>
    </xf>
    <xf numFmtId="0" fontId="0" fillId="5" borderId="21" xfId="0" applyFill="1" applyBorder="1" applyAlignment="1" applyProtection="1">
      <alignment horizontal="left" vertical="center"/>
      <protection locked="0"/>
    </xf>
    <xf numFmtId="0" fontId="0" fillId="5" borderId="16" xfId="0" applyFill="1" applyBorder="1" applyAlignment="1" applyProtection="1">
      <alignment horizontal="center" vertical="center"/>
      <protection locked="0"/>
    </xf>
    <xf numFmtId="0" fontId="0" fillId="5" borderId="25" xfId="0" applyFill="1" applyBorder="1" applyAlignment="1" applyProtection="1">
      <alignment horizontal="center" vertical="center"/>
      <protection locked="0"/>
    </xf>
    <xf numFmtId="38" fontId="0" fillId="0" borderId="0" xfId="2" applyFont="1" applyProtection="1">
      <alignment vertical="center"/>
    </xf>
    <xf numFmtId="38" fontId="0" fillId="0" borderId="23" xfId="2" applyFont="1" applyBorder="1" applyAlignment="1" applyProtection="1">
      <alignment horizontal="center" vertical="center"/>
    </xf>
    <xf numFmtId="38" fontId="0" fillId="0" borderId="18" xfId="2" applyFont="1" applyBorder="1" applyAlignment="1" applyProtection="1">
      <alignment horizontal="right" vertical="center"/>
    </xf>
    <xf numFmtId="38" fontId="0" fillId="0" borderId="28" xfId="2" applyFont="1" applyBorder="1" applyAlignment="1" applyProtection="1">
      <alignment horizontal="right" vertical="center"/>
    </xf>
    <xf numFmtId="38" fontId="0" fillId="0" borderId="4" xfId="2" applyFont="1" applyBorder="1" applyProtection="1">
      <alignment vertical="center"/>
    </xf>
    <xf numFmtId="38" fontId="0" fillId="0" borderId="4" xfId="2" applyFont="1" applyFill="1" applyBorder="1" applyProtection="1">
      <alignment vertical="center"/>
    </xf>
    <xf numFmtId="38" fontId="0" fillId="0" borderId="1" xfId="2" applyFont="1" applyBorder="1" applyProtection="1">
      <alignment vertical="center"/>
    </xf>
    <xf numFmtId="38" fontId="0" fillId="0" borderId="1" xfId="2" applyFont="1" applyFill="1" applyBorder="1" applyProtection="1">
      <alignment vertical="center"/>
    </xf>
    <xf numFmtId="38" fontId="0" fillId="0" borderId="16" xfId="2" applyFont="1" applyBorder="1" applyProtection="1">
      <alignment vertical="center"/>
    </xf>
    <xf numFmtId="38" fontId="0" fillId="0" borderId="16" xfId="2" applyFont="1" applyFill="1" applyBorder="1" applyProtection="1">
      <alignment vertical="center"/>
    </xf>
    <xf numFmtId="38" fontId="0" fillId="0" borderId="26" xfId="2" applyFont="1" applyBorder="1" applyProtection="1">
      <alignment vertical="center"/>
    </xf>
    <xf numFmtId="0" fontId="0" fillId="0" borderId="11" xfId="0" applyBorder="1" applyAlignment="1">
      <alignment vertical="center" shrinkToFit="1"/>
    </xf>
    <xf numFmtId="38" fontId="0" fillId="0" borderId="23" xfId="2" applyFont="1" applyBorder="1" applyProtection="1">
      <alignment vertical="center"/>
    </xf>
    <xf numFmtId="38" fontId="0" fillId="0" borderId="15" xfId="2" applyFont="1" applyBorder="1" applyProtection="1">
      <alignment vertical="center"/>
    </xf>
    <xf numFmtId="38" fontId="0" fillId="0" borderId="43" xfId="2" applyFont="1" applyFill="1" applyBorder="1" applyProtection="1">
      <alignment vertical="center"/>
    </xf>
    <xf numFmtId="38" fontId="0" fillId="0" borderId="15" xfId="2" applyFont="1" applyFill="1" applyBorder="1" applyProtection="1">
      <alignment vertical="center"/>
    </xf>
    <xf numFmtId="38" fontId="0" fillId="0" borderId="43" xfId="2" applyFont="1" applyBorder="1" applyProtection="1">
      <alignment vertical="center"/>
    </xf>
    <xf numFmtId="38" fontId="0" fillId="0" borderId="124" xfId="2" applyFont="1" applyBorder="1" applyProtection="1">
      <alignment vertical="center"/>
    </xf>
    <xf numFmtId="189" fontId="0" fillId="0" borderId="131" xfId="0" applyNumberFormat="1" applyBorder="1">
      <alignment vertical="center"/>
    </xf>
    <xf numFmtId="38" fontId="0" fillId="0" borderId="126" xfId="2" applyFont="1" applyBorder="1" applyProtection="1">
      <alignment vertical="center"/>
    </xf>
    <xf numFmtId="38" fontId="0" fillId="0" borderId="20" xfId="2" applyFont="1" applyBorder="1" applyProtection="1">
      <alignment vertical="center"/>
    </xf>
    <xf numFmtId="189" fontId="0" fillId="0" borderId="132" xfId="0" applyNumberFormat="1" applyBorder="1">
      <alignment vertical="center"/>
    </xf>
    <xf numFmtId="0" fontId="0" fillId="0" borderId="132" xfId="0" applyBorder="1">
      <alignment vertical="center"/>
    </xf>
    <xf numFmtId="38" fontId="0" fillId="0" borderId="20" xfId="2" applyFont="1" applyFill="1" applyBorder="1" applyProtection="1">
      <alignment vertical="center"/>
    </xf>
    <xf numFmtId="38" fontId="0" fillId="0" borderId="128" xfId="2" applyFont="1" applyBorder="1" applyProtection="1">
      <alignment vertical="center"/>
    </xf>
    <xf numFmtId="38" fontId="0" fillId="0" borderId="25" xfId="2" applyFont="1" applyBorder="1" applyProtection="1">
      <alignment vertical="center"/>
    </xf>
    <xf numFmtId="189" fontId="0" fillId="0" borderId="133" xfId="0" applyNumberFormat="1" applyBorder="1">
      <alignment vertical="center"/>
    </xf>
    <xf numFmtId="38" fontId="0" fillId="0" borderId="130" xfId="2" applyFont="1" applyBorder="1" applyProtection="1">
      <alignment vertical="center"/>
    </xf>
    <xf numFmtId="189" fontId="0" fillId="0" borderId="122" xfId="0" applyNumberFormat="1" applyBorder="1">
      <alignment vertical="center"/>
    </xf>
    <xf numFmtId="189" fontId="0" fillId="5" borderId="54" xfId="0" applyNumberFormat="1" applyFill="1" applyBorder="1" applyAlignment="1" applyProtection="1">
      <alignment horizontal="right" vertical="center"/>
      <protection locked="0"/>
    </xf>
    <xf numFmtId="189" fontId="0" fillId="5" borderId="30" xfId="0" applyNumberFormat="1" applyFill="1" applyBorder="1" applyAlignment="1" applyProtection="1">
      <alignment horizontal="right" vertical="center"/>
      <protection locked="0"/>
    </xf>
    <xf numFmtId="189" fontId="0" fillId="5" borderId="21" xfId="0" applyNumberFormat="1" applyFill="1" applyBorder="1" applyAlignment="1" applyProtection="1">
      <alignment horizontal="right" vertical="center"/>
      <protection locked="0"/>
    </xf>
    <xf numFmtId="189" fontId="0" fillId="5" borderId="29" xfId="0" applyNumberFormat="1" applyFill="1" applyBorder="1" applyAlignment="1" applyProtection="1">
      <alignment horizontal="right" vertical="center"/>
      <protection locked="0"/>
    </xf>
    <xf numFmtId="189" fontId="0" fillId="0" borderId="31" xfId="0" applyNumberFormat="1" applyBorder="1" applyAlignment="1" applyProtection="1">
      <alignment horizontal="right" vertical="center"/>
      <protection locked="0"/>
    </xf>
    <xf numFmtId="189" fontId="0" fillId="0" borderId="14" xfId="0" applyNumberFormat="1" applyBorder="1" applyAlignment="1" applyProtection="1">
      <alignment horizontal="right" vertical="center"/>
      <protection locked="0"/>
    </xf>
    <xf numFmtId="189" fontId="0" fillId="5" borderId="54" xfId="0" applyNumberFormat="1" applyFill="1" applyBorder="1" applyProtection="1">
      <alignment vertical="center"/>
      <protection locked="0"/>
    </xf>
    <xf numFmtId="189" fontId="0" fillId="5" borderId="30" xfId="0" applyNumberFormat="1" applyFill="1" applyBorder="1" applyProtection="1">
      <alignment vertical="center"/>
      <protection locked="0"/>
    </xf>
    <xf numFmtId="189" fontId="0" fillId="5" borderId="21" xfId="0" applyNumberFormat="1" applyFill="1" applyBorder="1" applyProtection="1">
      <alignment vertical="center"/>
      <protection locked="0"/>
    </xf>
    <xf numFmtId="38" fontId="0" fillId="5" borderId="19" xfId="2" applyFont="1" applyFill="1" applyBorder="1" applyProtection="1">
      <alignment vertical="center"/>
      <protection locked="0"/>
    </xf>
    <xf numFmtId="189" fontId="0" fillId="5" borderId="6" xfId="0" applyNumberFormat="1" applyFill="1" applyBorder="1" applyProtection="1">
      <alignment vertical="center"/>
      <protection locked="0"/>
    </xf>
    <xf numFmtId="38" fontId="0" fillId="5" borderId="20" xfId="2" applyFont="1" applyFill="1" applyBorder="1" applyProtection="1">
      <alignment vertical="center"/>
      <protection locked="0"/>
    </xf>
    <xf numFmtId="189" fontId="0" fillId="5" borderId="12" xfId="0" applyNumberFormat="1" applyFill="1" applyBorder="1" applyProtection="1">
      <alignment vertical="center"/>
      <protection locked="0"/>
    </xf>
    <xf numFmtId="38" fontId="1" fillId="5" borderId="20" xfId="2" applyFont="1" applyFill="1" applyBorder="1" applyAlignment="1" applyProtection="1">
      <alignment vertical="center" wrapText="1"/>
      <protection locked="0"/>
    </xf>
    <xf numFmtId="38" fontId="0" fillId="5" borderId="25" xfId="2" applyFont="1" applyFill="1" applyBorder="1" applyProtection="1">
      <alignment vertical="center"/>
      <protection locked="0"/>
    </xf>
    <xf numFmtId="189" fontId="0" fillId="5" borderId="7" xfId="0" applyNumberFormat="1" applyFill="1" applyBorder="1" applyProtection="1">
      <alignment vertical="center"/>
      <protection locked="0"/>
    </xf>
    <xf numFmtId="38" fontId="0" fillId="5" borderId="27" xfId="2" applyFont="1" applyFill="1" applyBorder="1" applyProtection="1">
      <alignment vertical="center"/>
      <protection locked="0"/>
    </xf>
    <xf numFmtId="38" fontId="0" fillId="0" borderId="24" xfId="2" applyFont="1" applyFill="1" applyBorder="1" applyProtection="1">
      <alignment vertical="center"/>
      <protection locked="0"/>
    </xf>
    <xf numFmtId="38" fontId="0" fillId="0" borderId="43" xfId="2" applyFont="1" applyFill="1" applyBorder="1" applyProtection="1">
      <alignment vertical="center"/>
      <protection locked="0"/>
    </xf>
    <xf numFmtId="38" fontId="0" fillId="5" borderId="4" xfId="2" applyFont="1" applyFill="1" applyBorder="1" applyProtection="1">
      <alignment vertical="center"/>
      <protection locked="0"/>
    </xf>
    <xf numFmtId="38" fontId="0" fillId="5" borderId="1" xfId="2" applyFont="1" applyFill="1" applyBorder="1" applyProtection="1">
      <alignment vertical="center"/>
      <protection locked="0"/>
    </xf>
    <xf numFmtId="38" fontId="0" fillId="5" borderId="16" xfId="2" applyFont="1" applyFill="1" applyBorder="1" applyProtection="1">
      <alignment vertical="center"/>
      <protection locked="0"/>
    </xf>
    <xf numFmtId="38" fontId="0" fillId="5" borderId="32" xfId="2" applyFont="1" applyFill="1" applyBorder="1" applyProtection="1">
      <alignment vertical="center"/>
      <protection locked="0"/>
    </xf>
    <xf numFmtId="38" fontId="0" fillId="5" borderId="10" xfId="2" applyFont="1" applyFill="1" applyBorder="1" applyProtection="1">
      <alignment vertical="center"/>
      <protection locked="0"/>
    </xf>
    <xf numFmtId="38" fontId="0" fillId="0" borderId="17" xfId="2" applyFont="1" applyBorder="1" applyProtection="1">
      <alignment vertical="center"/>
      <protection locked="0"/>
    </xf>
    <xf numFmtId="38" fontId="0" fillId="0" borderId="15" xfId="2" applyFont="1" applyBorder="1" applyProtection="1">
      <alignment vertical="center"/>
      <protection locked="0"/>
    </xf>
    <xf numFmtId="0" fontId="35" fillId="0" borderId="0" xfId="0" applyFont="1">
      <alignment vertical="center"/>
    </xf>
    <xf numFmtId="0" fontId="36" fillId="0" borderId="0" xfId="0" applyFont="1">
      <alignment vertical="center"/>
    </xf>
    <xf numFmtId="0" fontId="37" fillId="0" borderId="0" xfId="8" applyFont="1">
      <alignment vertical="center"/>
    </xf>
    <xf numFmtId="0" fontId="38" fillId="0" borderId="0" xfId="8" applyFont="1">
      <alignment vertical="center"/>
    </xf>
    <xf numFmtId="0" fontId="40" fillId="0" borderId="0" xfId="9" applyFont="1">
      <alignment vertical="center"/>
    </xf>
    <xf numFmtId="0" fontId="41" fillId="0" borderId="0" xfId="9" applyFont="1">
      <alignment vertical="center"/>
    </xf>
    <xf numFmtId="0" fontId="44" fillId="0" borderId="0" xfId="9" applyFont="1" applyAlignment="1">
      <alignment horizontal="left" vertical="center"/>
    </xf>
    <xf numFmtId="0" fontId="40" fillId="0" borderId="0" xfId="9" applyFont="1" applyAlignment="1">
      <alignment horizontal="left" vertical="center"/>
    </xf>
    <xf numFmtId="0" fontId="41" fillId="0" borderId="0" xfId="9" applyFont="1" applyAlignment="1">
      <alignment vertical="center" wrapText="1"/>
    </xf>
    <xf numFmtId="0" fontId="40" fillId="0" borderId="0" xfId="9" applyFont="1" applyAlignment="1">
      <alignment horizontal="left" vertical="top"/>
    </xf>
    <xf numFmtId="0" fontId="41" fillId="0" borderId="0" xfId="9" applyFont="1" applyAlignment="1">
      <alignment horizontal="left" vertical="center"/>
    </xf>
    <xf numFmtId="0" fontId="14" fillId="0" borderId="0" xfId="0" applyFont="1" applyAlignment="1">
      <alignment vertical="center" wrapText="1"/>
    </xf>
    <xf numFmtId="0" fontId="16" fillId="0" borderId="0" xfId="9" applyFont="1">
      <alignment vertical="center"/>
    </xf>
    <xf numFmtId="177" fontId="40" fillId="0" borderId="0" xfId="9" applyNumberFormat="1" applyFont="1">
      <alignment vertical="center"/>
    </xf>
    <xf numFmtId="0" fontId="44" fillId="0" borderId="0" xfId="9" applyFont="1">
      <alignment vertical="center"/>
    </xf>
    <xf numFmtId="0" fontId="45" fillId="0" borderId="0" xfId="9" applyFont="1" applyAlignment="1">
      <alignment horizontal="justify" vertical="center"/>
    </xf>
    <xf numFmtId="0" fontId="41" fillId="0" borderId="0" xfId="9" applyFont="1" applyAlignment="1">
      <alignment horizontal="center" vertical="center"/>
    </xf>
    <xf numFmtId="0" fontId="16" fillId="0" borderId="0" xfId="0" applyFont="1" applyAlignment="1">
      <alignment horizontal="center" vertical="center"/>
    </xf>
    <xf numFmtId="0" fontId="21" fillId="0" borderId="42" xfId="0" applyFont="1" applyBorder="1" applyAlignment="1">
      <alignment horizontal="center" vertical="center" wrapText="1"/>
    </xf>
    <xf numFmtId="0" fontId="41" fillId="0" borderId="61" xfId="8" applyFont="1" applyBorder="1" applyAlignment="1">
      <alignment vertical="center" wrapText="1"/>
    </xf>
    <xf numFmtId="0" fontId="29" fillId="5" borderId="71" xfId="0" applyFont="1" applyFill="1" applyBorder="1" applyAlignment="1" applyProtection="1">
      <alignment horizontal="left" vertical="center"/>
      <protection locked="0"/>
    </xf>
    <xf numFmtId="0" fontId="29" fillId="5" borderId="70" xfId="0" applyFont="1" applyFill="1" applyBorder="1" applyAlignment="1" applyProtection="1">
      <alignment horizontal="left" vertical="center"/>
      <protection locked="0"/>
    </xf>
    <xf numFmtId="49" fontId="29" fillId="5" borderId="70" xfId="0" applyNumberFormat="1" applyFont="1" applyFill="1" applyBorder="1" applyAlignment="1" applyProtection="1">
      <alignment horizontal="left" vertical="center"/>
      <protection locked="0"/>
    </xf>
    <xf numFmtId="0" fontId="29" fillId="5" borderId="118" xfId="0" applyFont="1" applyFill="1" applyBorder="1" applyAlignment="1" applyProtection="1">
      <alignment horizontal="left" vertical="center"/>
      <protection locked="0"/>
    </xf>
    <xf numFmtId="0" fontId="29" fillId="5" borderId="41" xfId="0" applyFont="1" applyFill="1" applyBorder="1" applyAlignment="1" applyProtection="1">
      <alignment horizontal="left" vertical="center"/>
      <protection locked="0"/>
    </xf>
    <xf numFmtId="0" fontId="9" fillId="0" borderId="0" xfId="0" applyFont="1">
      <alignment vertical="center"/>
    </xf>
    <xf numFmtId="0" fontId="26" fillId="0" borderId="0" xfId="0" applyFont="1" applyAlignment="1">
      <alignment horizontal="center"/>
    </xf>
    <xf numFmtId="58" fontId="16" fillId="0" borderId="0" xfId="0" applyNumberFormat="1" applyFont="1" applyAlignment="1">
      <alignment vertical="center" wrapText="1"/>
    </xf>
    <xf numFmtId="0" fontId="16" fillId="0" borderId="0" xfId="0" applyFont="1" applyAlignment="1">
      <alignment vertical="center" wrapText="1"/>
    </xf>
    <xf numFmtId="0" fontId="13" fillId="0" borderId="0" xfId="0" applyFont="1">
      <alignment vertical="center"/>
    </xf>
    <xf numFmtId="0" fontId="27" fillId="0" borderId="0" xfId="0" applyFont="1" applyAlignment="1">
      <alignment horizontal="right"/>
    </xf>
    <xf numFmtId="0" fontId="16" fillId="0" borderId="0" xfId="0" applyFont="1" applyAlignment="1">
      <alignment vertical="center" shrinkToFit="1"/>
    </xf>
    <xf numFmtId="0" fontId="8" fillId="0" borderId="0" xfId="0" applyFont="1">
      <alignment vertical="center"/>
    </xf>
    <xf numFmtId="0" fontId="16" fillId="0" borderId="0" xfId="0" applyFont="1" applyAlignment="1">
      <alignment vertical="distributed" wrapText="1"/>
    </xf>
    <xf numFmtId="38" fontId="29" fillId="0" borderId="41" xfId="3" applyNumberFormat="1" applyFont="1" applyFill="1" applyBorder="1" applyAlignment="1" applyProtection="1">
      <alignment horizontal="left" vertical="center" shrinkToFit="1"/>
    </xf>
    <xf numFmtId="0" fontId="45" fillId="0" borderId="0" xfId="0" applyFont="1" applyAlignment="1">
      <alignment vertical="center" wrapText="1"/>
    </xf>
    <xf numFmtId="0" fontId="55" fillId="0" borderId="0" xfId="0" applyFont="1" applyAlignment="1">
      <alignment vertical="center" wrapText="1"/>
    </xf>
    <xf numFmtId="182" fontId="16" fillId="0" borderId="37" xfId="0" applyNumberFormat="1" applyFont="1" applyBorder="1" applyAlignment="1">
      <alignment horizontal="right" vertical="center"/>
    </xf>
    <xf numFmtId="182" fontId="16" fillId="0" borderId="3" xfId="0" applyNumberFormat="1" applyFont="1" applyBorder="1" applyAlignment="1">
      <alignment horizontal="right" vertical="center"/>
    </xf>
    <xf numFmtId="182" fontId="16" fillId="0" borderId="5" xfId="0" applyNumberFormat="1" applyFont="1" applyBorder="1" applyAlignment="1">
      <alignment horizontal="right" vertical="center"/>
    </xf>
    <xf numFmtId="182" fontId="16" fillId="0" borderId="9" xfId="0" applyNumberFormat="1" applyFont="1" applyBorder="1" applyAlignment="1">
      <alignment horizontal="right" vertical="center"/>
    </xf>
    <xf numFmtId="177" fontId="16" fillId="0" borderId="0" xfId="0" applyNumberFormat="1" applyFont="1">
      <alignment vertical="center"/>
    </xf>
    <xf numFmtId="184" fontId="16" fillId="0" borderId="0" xfId="0" applyNumberFormat="1" applyFont="1" applyAlignment="1">
      <alignment horizontal="center" wrapText="1"/>
    </xf>
    <xf numFmtId="49" fontId="16" fillId="0" borderId="0" xfId="0" applyNumberFormat="1" applyFont="1" applyAlignment="1">
      <alignment wrapText="1"/>
    </xf>
    <xf numFmtId="178" fontId="16" fillId="0" borderId="0" xfId="0" applyNumberFormat="1" applyFont="1" applyAlignment="1"/>
    <xf numFmtId="3" fontId="16" fillId="0" borderId="0" xfId="0" applyNumberFormat="1" applyFont="1">
      <alignment vertical="center"/>
    </xf>
    <xf numFmtId="0" fontId="20" fillId="0" borderId="0" xfId="0" applyFont="1" applyAlignment="1">
      <alignment wrapText="1"/>
    </xf>
    <xf numFmtId="177" fontId="16" fillId="0" borderId="0" xfId="0" applyNumberFormat="1" applyFont="1" applyAlignment="1">
      <alignment horizontal="left" vertical="center"/>
    </xf>
    <xf numFmtId="181" fontId="16" fillId="0" borderId="3" xfId="0" applyNumberFormat="1" applyFont="1" applyBorder="1" applyAlignment="1">
      <alignment horizontal="right" vertical="center"/>
    </xf>
    <xf numFmtId="181" fontId="16" fillId="0" borderId="65" xfId="0" applyNumberFormat="1" applyFont="1" applyBorder="1" applyAlignment="1">
      <alignment horizontal="right" vertical="center"/>
    </xf>
    <xf numFmtId="181" fontId="16" fillId="0" borderId="9" xfId="0" applyNumberFormat="1" applyFont="1" applyBorder="1" applyAlignment="1">
      <alignment horizontal="right" vertical="center"/>
    </xf>
    <xf numFmtId="0" fontId="0" fillId="3" borderId="135" xfId="0" applyFill="1" applyBorder="1" applyAlignment="1" applyProtection="1">
      <alignment horizontal="center" vertical="center" wrapText="1"/>
      <protection locked="0"/>
    </xf>
    <xf numFmtId="0" fontId="0" fillId="3" borderId="143" xfId="0" applyFill="1" applyBorder="1" applyAlignment="1" applyProtection="1">
      <alignment horizontal="center" vertical="center" wrapText="1"/>
      <protection locked="0"/>
    </xf>
    <xf numFmtId="189" fontId="0" fillId="3" borderId="54" xfId="0" applyNumberFormat="1" applyFill="1" applyBorder="1" applyAlignment="1" applyProtection="1">
      <alignment horizontal="right" vertical="center"/>
      <protection locked="0"/>
    </xf>
    <xf numFmtId="189" fontId="0" fillId="3" borderId="30" xfId="0" applyNumberFormat="1" applyFill="1" applyBorder="1" applyAlignment="1" applyProtection="1">
      <alignment horizontal="right" vertical="center"/>
      <protection locked="0"/>
    </xf>
    <xf numFmtId="189" fontId="0" fillId="3" borderId="21" xfId="0" applyNumberFormat="1" applyFill="1" applyBorder="1" applyAlignment="1" applyProtection="1">
      <alignment horizontal="right" vertical="center"/>
      <protection locked="0"/>
    </xf>
    <xf numFmtId="189" fontId="0" fillId="3" borderId="29" xfId="0" applyNumberFormat="1" applyFill="1" applyBorder="1" applyAlignment="1" applyProtection="1">
      <alignment horizontal="right" vertical="center"/>
      <protection locked="0"/>
    </xf>
    <xf numFmtId="189" fontId="0" fillId="3" borderId="54" xfId="0" applyNumberFormat="1" applyFill="1" applyBorder="1" applyProtection="1">
      <alignment vertical="center"/>
      <protection locked="0"/>
    </xf>
    <xf numFmtId="189" fontId="0" fillId="3" borderId="30" xfId="0" applyNumberFormat="1" applyFill="1" applyBorder="1" applyProtection="1">
      <alignment vertical="center"/>
      <protection locked="0"/>
    </xf>
    <xf numFmtId="189" fontId="0" fillId="3" borderId="21" xfId="0" applyNumberFormat="1" applyFill="1" applyBorder="1" applyProtection="1">
      <alignment vertical="center"/>
      <protection locked="0"/>
    </xf>
    <xf numFmtId="38" fontId="0" fillId="3" borderId="19" xfId="2" applyFont="1" applyFill="1" applyBorder="1" applyProtection="1">
      <alignment vertical="center"/>
      <protection locked="0"/>
    </xf>
    <xf numFmtId="189" fontId="0" fillId="3" borderId="6" xfId="0" applyNumberFormat="1" applyFill="1" applyBorder="1" applyProtection="1">
      <alignment vertical="center"/>
      <protection locked="0"/>
    </xf>
    <xf numFmtId="38" fontId="0" fillId="3" borderId="20" xfId="2" applyFont="1" applyFill="1" applyBorder="1" applyProtection="1">
      <alignment vertical="center"/>
      <protection locked="0"/>
    </xf>
    <xf numFmtId="189" fontId="0" fillId="3" borderId="12" xfId="0" applyNumberFormat="1" applyFill="1" applyBorder="1" applyProtection="1">
      <alignment vertical="center"/>
      <protection locked="0"/>
    </xf>
    <xf numFmtId="38" fontId="1" fillId="3" borderId="20" xfId="2" applyFont="1" applyFill="1" applyBorder="1" applyAlignment="1" applyProtection="1">
      <alignment vertical="center" wrapText="1"/>
      <protection locked="0"/>
    </xf>
    <xf numFmtId="38" fontId="0" fillId="3" borderId="25" xfId="2" applyFont="1" applyFill="1" applyBorder="1" applyProtection="1">
      <alignment vertical="center"/>
      <protection locked="0"/>
    </xf>
    <xf numFmtId="189" fontId="0" fillId="3" borderId="7" xfId="0" applyNumberFormat="1" applyFill="1" applyBorder="1" applyProtection="1">
      <alignment vertical="center"/>
      <protection locked="0"/>
    </xf>
    <xf numFmtId="38" fontId="0" fillId="3" borderId="27" xfId="2" applyFont="1" applyFill="1" applyBorder="1" applyProtection="1">
      <alignment vertical="center"/>
      <protection locked="0"/>
    </xf>
    <xf numFmtId="38" fontId="0" fillId="3" borderId="4" xfId="2" applyFont="1" applyFill="1" applyBorder="1" applyProtection="1">
      <alignment vertical="center"/>
      <protection locked="0"/>
    </xf>
    <xf numFmtId="38" fontId="0" fillId="3" borderId="1" xfId="2" applyFont="1" applyFill="1" applyBorder="1" applyProtection="1">
      <alignment vertical="center"/>
      <protection locked="0"/>
    </xf>
    <xf numFmtId="38" fontId="0" fillId="3" borderId="16" xfId="2" applyFont="1" applyFill="1" applyBorder="1" applyProtection="1">
      <alignment vertical="center"/>
      <protection locked="0"/>
    </xf>
    <xf numFmtId="38" fontId="0" fillId="3" borderId="32" xfId="2" applyFont="1" applyFill="1" applyBorder="1" applyProtection="1">
      <alignment vertical="center"/>
      <protection locked="0"/>
    </xf>
    <xf numFmtId="38" fontId="0" fillId="3" borderId="10" xfId="2" applyFont="1" applyFill="1" applyBorder="1" applyProtection="1">
      <alignment vertical="center"/>
      <protection locked="0"/>
    </xf>
    <xf numFmtId="38" fontId="0" fillId="3" borderId="5" xfId="2" applyFont="1" applyFill="1" applyBorder="1" applyProtection="1">
      <alignment vertical="center"/>
      <protection locked="0"/>
    </xf>
    <xf numFmtId="185" fontId="29" fillId="3" borderId="146" xfId="0" applyNumberFormat="1" applyFont="1" applyFill="1" applyBorder="1" applyAlignment="1" applyProtection="1">
      <alignment horizontal="left" vertical="center"/>
      <protection locked="0"/>
    </xf>
    <xf numFmtId="0" fontId="0" fillId="0" borderId="14" xfId="0" applyBorder="1" applyAlignment="1">
      <alignment horizontal="center" vertical="center"/>
    </xf>
    <xf numFmtId="40" fontId="0" fillId="5" borderId="49" xfId="2" applyNumberFormat="1" applyFont="1" applyFill="1" applyBorder="1" applyAlignment="1" applyProtection="1">
      <alignment horizontal="center" vertical="center"/>
      <protection locked="0"/>
    </xf>
    <xf numFmtId="40" fontId="0" fillId="5" borderId="49" xfId="2" applyNumberFormat="1" applyFont="1" applyFill="1" applyBorder="1" applyAlignment="1" applyProtection="1">
      <alignment horizontal="right" vertical="center"/>
      <protection locked="0"/>
    </xf>
    <xf numFmtId="40" fontId="0" fillId="0" borderId="49" xfId="2" applyNumberFormat="1" applyFont="1" applyBorder="1" applyAlignment="1" applyProtection="1">
      <alignment horizontal="right" vertical="center"/>
    </xf>
    <xf numFmtId="40" fontId="0" fillId="3" borderId="49" xfId="2" applyNumberFormat="1" applyFont="1" applyFill="1" applyBorder="1" applyAlignment="1" applyProtection="1">
      <alignment horizontal="right" vertical="center"/>
      <protection locked="0"/>
    </xf>
    <xf numFmtId="40" fontId="0" fillId="3" borderId="49" xfId="2" applyNumberFormat="1" applyFont="1" applyFill="1" applyBorder="1" applyAlignment="1" applyProtection="1">
      <alignment horizontal="center" vertical="center"/>
      <protection locked="0"/>
    </xf>
    <xf numFmtId="0" fontId="0" fillId="0" borderId="36" xfId="0" applyBorder="1" applyAlignment="1">
      <alignment horizontal="distributed" vertical="distributed" indent="1"/>
    </xf>
    <xf numFmtId="0" fontId="0" fillId="0" borderId="38" xfId="0" applyBorder="1" applyAlignment="1">
      <alignment horizontal="distributed" vertical="center" indent="1"/>
    </xf>
    <xf numFmtId="0" fontId="0" fillId="0" borderId="36" xfId="0" applyBorder="1" applyAlignment="1">
      <alignment horizontal="distributed" vertical="center" indent="1"/>
    </xf>
    <xf numFmtId="0" fontId="0" fillId="0" borderId="8" xfId="0" applyBorder="1">
      <alignment vertical="center"/>
    </xf>
    <xf numFmtId="0" fontId="0" fillId="0" borderId="22" xfId="0" applyBorder="1">
      <alignment vertical="center"/>
    </xf>
    <xf numFmtId="0" fontId="0" fillId="3" borderId="6" xfId="0" applyFill="1" applyBorder="1" applyAlignment="1" applyProtection="1">
      <alignment horizontal="left" vertical="center" shrinkToFit="1"/>
      <protection locked="0"/>
    </xf>
    <xf numFmtId="189" fontId="0" fillId="3" borderId="5" xfId="0" applyNumberFormat="1" applyFill="1" applyBorder="1" applyProtection="1">
      <alignment vertical="center"/>
      <protection locked="0"/>
    </xf>
    <xf numFmtId="0" fontId="0" fillId="3" borderId="54" xfId="0" applyFill="1" applyBorder="1" applyAlignment="1" applyProtection="1">
      <alignment horizontal="left" vertical="center"/>
      <protection locked="0"/>
    </xf>
    <xf numFmtId="0" fontId="0" fillId="3" borderId="4"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12" xfId="0" applyFill="1" applyBorder="1" applyAlignment="1" applyProtection="1">
      <alignment horizontal="left" vertical="center"/>
      <protection locked="0"/>
    </xf>
    <xf numFmtId="189" fontId="0" fillId="3" borderId="10" xfId="0" applyNumberFormat="1" applyFill="1" applyBorder="1" applyProtection="1">
      <alignment vertical="center"/>
      <protection locked="0"/>
    </xf>
    <xf numFmtId="0" fontId="0" fillId="3" borderId="30" xfId="0" applyFill="1" applyBorder="1" applyAlignment="1" applyProtection="1">
      <alignment horizontal="left" vertical="center"/>
      <protection locked="0"/>
    </xf>
    <xf numFmtId="189" fontId="0" fillId="3" borderId="1" xfId="0" applyNumberFormat="1" applyFill="1" applyBorder="1" applyProtection="1">
      <alignment vertical="center"/>
      <protection locked="0"/>
    </xf>
    <xf numFmtId="0" fontId="0" fillId="3" borderId="1" xfId="0" applyFill="1" applyBorder="1" applyProtection="1">
      <alignment vertical="center"/>
      <protection locked="0"/>
    </xf>
    <xf numFmtId="0" fontId="0" fillId="3" borderId="20" xfId="0" applyFill="1" applyBorder="1" applyAlignment="1" applyProtection="1">
      <alignment horizontal="center" vertical="center"/>
      <protection locked="0"/>
    </xf>
    <xf numFmtId="0" fontId="0" fillId="0" borderId="29" xfId="0" applyBorder="1" applyAlignment="1">
      <alignment horizontal="center" vertical="center"/>
    </xf>
    <xf numFmtId="0" fontId="0" fillId="0" borderId="31" xfId="0" applyBorder="1" applyAlignment="1">
      <alignment horizontal="center" vertical="center"/>
    </xf>
    <xf numFmtId="0" fontId="0" fillId="3" borderId="29" xfId="0" applyFill="1" applyBorder="1" applyAlignment="1" applyProtection="1">
      <alignment horizontal="left" vertical="center"/>
      <protection locked="0"/>
    </xf>
    <xf numFmtId="189" fontId="0" fillId="3" borderId="32" xfId="0" applyNumberFormat="1" applyFill="1" applyBorder="1" applyProtection="1">
      <alignment vertical="center"/>
      <protection locked="0"/>
    </xf>
    <xf numFmtId="189" fontId="0" fillId="3" borderId="26" xfId="0" applyNumberForma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Alignment="1" applyProtection="1">
      <alignment horizontal="center" vertical="center"/>
      <protection locked="0"/>
    </xf>
    <xf numFmtId="0" fontId="0" fillId="3" borderId="21" xfId="0" applyFill="1" applyBorder="1" applyAlignment="1" applyProtection="1">
      <alignment horizontal="left" vertical="center"/>
      <protection locked="0"/>
    </xf>
    <xf numFmtId="189" fontId="0" fillId="3" borderId="3" xfId="0" applyNumberFormat="1" applyFill="1" applyBorder="1" applyProtection="1">
      <alignment vertical="center"/>
      <protection locked="0"/>
    </xf>
    <xf numFmtId="189" fontId="0" fillId="3" borderId="16" xfId="0" applyNumberFormat="1" applyFill="1" applyBorder="1" applyProtection="1">
      <alignment vertical="center"/>
      <protection locked="0"/>
    </xf>
    <xf numFmtId="0" fontId="0" fillId="3" borderId="16" xfId="0" applyFill="1" applyBorder="1" applyProtection="1">
      <alignment vertical="center"/>
      <protection locked="0"/>
    </xf>
    <xf numFmtId="0" fontId="0" fillId="3" borderId="25"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44" xfId="0" applyBorder="1" applyAlignment="1">
      <alignment horizontal="center" vertical="center"/>
    </xf>
    <xf numFmtId="0" fontId="3" fillId="0" borderId="0" xfId="0" applyFont="1" applyAlignment="1">
      <alignment horizontal="center" vertical="center"/>
    </xf>
    <xf numFmtId="0" fontId="0" fillId="0" borderId="35" xfId="0" applyBorder="1" applyAlignment="1">
      <alignment horizontal="left" vertical="center" wrapText="1"/>
    </xf>
    <xf numFmtId="0" fontId="6" fillId="0" borderId="0" xfId="0" applyFont="1">
      <alignment vertical="center"/>
    </xf>
    <xf numFmtId="0" fontId="6" fillId="0" borderId="0" xfId="0" applyFont="1" applyAlignment="1">
      <alignment horizontal="center" vertical="center"/>
    </xf>
    <xf numFmtId="58" fontId="0" fillId="0" borderId="56" xfId="0" applyNumberFormat="1" applyBorder="1" applyAlignment="1">
      <alignment horizontal="center" vertical="center"/>
    </xf>
    <xf numFmtId="0" fontId="0" fillId="0" borderId="56" xfId="0" applyBorder="1">
      <alignment vertical="center"/>
    </xf>
    <xf numFmtId="0" fontId="0" fillId="0" borderId="45" xfId="0" applyBorder="1">
      <alignment vertical="center"/>
    </xf>
    <xf numFmtId="0" fontId="0" fillId="0" borderId="142" xfId="0" applyBorder="1" applyAlignment="1">
      <alignment horizontal="center" vertical="center" wrapText="1"/>
    </xf>
    <xf numFmtId="0" fontId="0" fillId="0" borderId="135" xfId="0" applyBorder="1" applyAlignment="1">
      <alignment horizontal="center" vertical="center" wrapText="1"/>
    </xf>
    <xf numFmtId="177" fontId="0" fillId="0" borderId="140" xfId="0" applyNumberFormat="1" applyBorder="1" applyAlignment="1">
      <alignment horizontal="center" vertical="center"/>
    </xf>
    <xf numFmtId="187" fontId="0" fillId="0" borderId="137" xfId="0" applyNumberFormat="1" applyBorder="1" applyAlignment="1">
      <alignment horizontal="center" vertical="center"/>
    </xf>
    <xf numFmtId="0" fontId="0" fillId="0" borderId="137" xfId="0" applyBorder="1" applyAlignment="1">
      <alignment horizontal="center" vertical="center"/>
    </xf>
    <xf numFmtId="187" fontId="0" fillId="0" borderId="141" xfId="0" applyNumberFormat="1" applyBorder="1" applyAlignment="1">
      <alignment horizontal="center" vertical="center"/>
    </xf>
    <xf numFmtId="0" fontId="0" fillId="0" borderId="42"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103" xfId="0" applyBorder="1" applyAlignment="1">
      <alignment horizontal="center" vertical="center"/>
    </xf>
    <xf numFmtId="0" fontId="0" fillId="0" borderId="104" xfId="0" applyBorder="1" applyAlignment="1">
      <alignment horizontal="center" vertical="center"/>
    </xf>
    <xf numFmtId="0" fontId="0" fillId="0" borderId="50" xfId="0" applyBorder="1" applyAlignment="1">
      <alignment horizontal="center" vertical="center"/>
    </xf>
    <xf numFmtId="0" fontId="0" fillId="0" borderId="56" xfId="0" applyBorder="1" applyAlignment="1">
      <alignment horizontal="left" vertical="center"/>
    </xf>
    <xf numFmtId="0" fontId="0" fillId="0" borderId="45" xfId="0" applyBorder="1" applyAlignment="1">
      <alignment horizontal="left" vertical="center"/>
    </xf>
    <xf numFmtId="0" fontId="0" fillId="0" borderId="65" xfId="0" applyBorder="1" applyAlignment="1">
      <alignment vertical="top" wrapText="1"/>
    </xf>
    <xf numFmtId="0" fontId="0" fillId="0" borderId="56" xfId="0" applyBorder="1" applyAlignment="1">
      <alignment vertical="top"/>
    </xf>
    <xf numFmtId="0" fontId="0" fillId="0" borderId="45" xfId="0" applyBorder="1" applyAlignment="1">
      <alignment vertical="top"/>
    </xf>
    <xf numFmtId="0" fontId="0" fillId="0" borderId="47" xfId="0" applyBorder="1" applyAlignment="1">
      <alignment horizontal="left" vertical="center"/>
    </xf>
    <xf numFmtId="0" fontId="0" fillId="0" borderId="9" xfId="0" applyBorder="1" applyAlignment="1">
      <alignment horizontal="left" vertical="center"/>
    </xf>
    <xf numFmtId="40" fontId="0" fillId="0" borderId="53" xfId="2" applyNumberFormat="1" applyFont="1" applyBorder="1" applyAlignment="1" applyProtection="1">
      <alignment horizontal="right" vertical="center"/>
    </xf>
    <xf numFmtId="0" fontId="0" fillId="0" borderId="37" xfId="0" applyBorder="1" applyAlignment="1">
      <alignment horizontal="left" vertical="center"/>
    </xf>
    <xf numFmtId="0" fontId="0" fillId="0" borderId="66" xfId="0" applyBorder="1" applyAlignment="1">
      <alignment horizontal="left" vertical="center"/>
    </xf>
    <xf numFmtId="0" fontId="0" fillId="0" borderId="46" xfId="0" applyBorder="1" applyAlignment="1">
      <alignment horizontal="left" vertical="center"/>
    </xf>
    <xf numFmtId="0" fontId="6" fillId="0" borderId="61" xfId="0" applyFont="1" applyBorder="1" applyAlignment="1">
      <alignment horizontal="center" vertical="center"/>
    </xf>
    <xf numFmtId="0" fontId="6" fillId="0" borderId="56" xfId="0" applyFont="1" applyBorder="1" applyAlignment="1">
      <alignment horizontal="center" vertical="center"/>
    </xf>
    <xf numFmtId="0" fontId="6" fillId="0" borderId="45" xfId="0" applyFont="1" applyBorder="1" applyAlignment="1">
      <alignment horizontal="center" vertical="center"/>
    </xf>
    <xf numFmtId="0" fontId="6" fillId="0" borderId="66" xfId="0" applyFont="1" applyBorder="1" applyAlignment="1">
      <alignment horizontal="center" vertical="center"/>
    </xf>
    <xf numFmtId="0" fontId="6" fillId="0" borderId="66" xfId="0" applyFont="1" applyBorder="1">
      <alignment vertical="center"/>
    </xf>
    <xf numFmtId="0" fontId="6" fillId="0" borderId="46" xfId="0" applyFont="1" applyBorder="1" applyAlignment="1">
      <alignment horizontal="center" vertical="center"/>
    </xf>
    <xf numFmtId="0" fontId="0" fillId="0" borderId="0" xfId="0" applyAlignment="1">
      <alignment horizontal="right" vertical="center" wrapText="1"/>
    </xf>
    <xf numFmtId="0" fontId="56" fillId="0" borderId="0" xfId="0" applyFont="1">
      <alignment vertical="center"/>
    </xf>
    <xf numFmtId="0" fontId="0" fillId="0" borderId="10" xfId="0" applyBorder="1" applyAlignment="1">
      <alignment horizontal="center" vertical="center"/>
    </xf>
    <xf numFmtId="0" fontId="0" fillId="0" borderId="12" xfId="0" applyBorder="1" applyAlignment="1">
      <alignment horizontal="right" vertical="center"/>
    </xf>
    <xf numFmtId="0" fontId="0" fillId="0" borderId="147" xfId="0" applyBorder="1">
      <alignment vertical="center"/>
    </xf>
    <xf numFmtId="0" fontId="0" fillId="0" borderId="148" xfId="0" applyBorder="1" applyAlignment="1">
      <alignment horizontal="center" vertical="center"/>
    </xf>
    <xf numFmtId="0" fontId="0" fillId="0" borderId="150" xfId="0" applyBorder="1" applyAlignment="1">
      <alignment horizontal="right" vertical="center"/>
    </xf>
    <xf numFmtId="0" fontId="0" fillId="0" borderId="5" xfId="0" applyBorder="1" applyAlignment="1">
      <alignment horizontal="center" vertical="center"/>
    </xf>
    <xf numFmtId="0" fontId="0" fillId="0" borderId="6" xfId="0" applyBorder="1" applyAlignment="1">
      <alignment horizontal="right" vertical="center"/>
    </xf>
    <xf numFmtId="0" fontId="0" fillId="5" borderId="11" xfId="0" applyFill="1" applyBorder="1" applyAlignment="1" applyProtection="1">
      <alignment horizontal="right" vertical="center"/>
      <protection locked="0"/>
    </xf>
    <xf numFmtId="0" fontId="0" fillId="5" borderId="149" xfId="0" applyFill="1" applyBorder="1" applyAlignment="1" applyProtection="1">
      <alignment horizontal="right" vertical="center"/>
      <protection locked="0"/>
    </xf>
    <xf numFmtId="0" fontId="0" fillId="5" borderId="2" xfId="0" applyFill="1" applyBorder="1" applyAlignment="1" applyProtection="1">
      <alignment horizontal="right" vertical="center"/>
      <protection locked="0"/>
    </xf>
    <xf numFmtId="40" fontId="0" fillId="5" borderId="3" xfId="2" applyNumberFormat="1" applyFont="1" applyFill="1" applyBorder="1" applyAlignment="1" applyProtection="1">
      <alignment horizontal="right" vertical="center"/>
      <protection locked="0"/>
    </xf>
    <xf numFmtId="40" fontId="0" fillId="5" borderId="9" xfId="2" applyNumberFormat="1" applyFont="1" applyFill="1" applyBorder="1" applyAlignment="1" applyProtection="1">
      <alignment horizontal="right" vertical="center"/>
      <protection locked="0"/>
    </xf>
    <xf numFmtId="40" fontId="0" fillId="5" borderId="5" xfId="2" applyNumberFormat="1" applyFont="1" applyFill="1" applyBorder="1" applyAlignment="1" applyProtection="1">
      <alignment horizontal="right" vertical="center"/>
      <protection locked="0"/>
    </xf>
    <xf numFmtId="40" fontId="0" fillId="5" borderId="0" xfId="2" applyNumberFormat="1" applyFont="1" applyFill="1" applyAlignment="1" applyProtection="1">
      <alignment horizontal="right" vertical="center"/>
      <protection locked="0"/>
    </xf>
    <xf numFmtId="0" fontId="0" fillId="5" borderId="49" xfId="0" applyFill="1" applyBorder="1" applyProtection="1">
      <alignment vertical="center"/>
      <protection locked="0"/>
    </xf>
    <xf numFmtId="0" fontId="0" fillId="3" borderId="49" xfId="0" applyFill="1" applyBorder="1" applyProtection="1">
      <alignment vertical="center"/>
      <protection locked="0"/>
    </xf>
    <xf numFmtId="40" fontId="0" fillId="3" borderId="0" xfId="2" applyNumberFormat="1" applyFont="1" applyFill="1" applyAlignment="1" applyProtection="1">
      <alignment horizontal="right" vertical="center"/>
      <protection locked="0"/>
    </xf>
    <xf numFmtId="40" fontId="0" fillId="3" borderId="3" xfId="2" applyNumberFormat="1" applyFont="1" applyFill="1" applyBorder="1" applyAlignment="1" applyProtection="1">
      <alignment horizontal="right" vertical="center"/>
      <protection locked="0"/>
    </xf>
    <xf numFmtId="40" fontId="0" fillId="3" borderId="9" xfId="2" applyNumberFormat="1" applyFont="1" applyFill="1" applyBorder="1" applyAlignment="1" applyProtection="1">
      <alignment horizontal="right" vertical="center"/>
      <protection locked="0"/>
    </xf>
    <xf numFmtId="40" fontId="0" fillId="3" borderId="5" xfId="2" applyNumberFormat="1" applyFont="1" applyFill="1" applyBorder="1" applyAlignment="1" applyProtection="1">
      <alignment horizontal="right" vertical="center"/>
      <protection locked="0"/>
    </xf>
    <xf numFmtId="0" fontId="0" fillId="3" borderId="11" xfId="0" applyFill="1" applyBorder="1" applyAlignment="1" applyProtection="1">
      <alignment horizontal="right" vertical="center"/>
      <protection locked="0"/>
    </xf>
    <xf numFmtId="0" fontId="0" fillId="3" borderId="149" xfId="0" applyFill="1" applyBorder="1" applyAlignment="1" applyProtection="1">
      <alignment horizontal="right" vertical="center"/>
      <protection locked="0"/>
    </xf>
    <xf numFmtId="0" fontId="0" fillId="3" borderId="2" xfId="0" applyFill="1" applyBorder="1" applyAlignment="1" applyProtection="1">
      <alignment horizontal="right" vertical="center"/>
      <protection locked="0"/>
    </xf>
    <xf numFmtId="0" fontId="0" fillId="0" borderId="55" xfId="0" applyBorder="1" applyAlignment="1">
      <alignment horizontal="center" vertical="center"/>
    </xf>
    <xf numFmtId="0" fontId="0" fillId="0" borderId="49" xfId="0" applyBorder="1" applyAlignment="1">
      <alignment horizontal="right" vertical="center"/>
    </xf>
    <xf numFmtId="0" fontId="58" fillId="0" borderId="0" xfId="0" applyFont="1">
      <alignment vertical="center"/>
    </xf>
    <xf numFmtId="40" fontId="0" fillId="0" borderId="1" xfId="2" applyNumberFormat="1" applyFont="1" applyFill="1" applyBorder="1" applyAlignment="1">
      <alignment horizontal="right" vertical="center"/>
    </xf>
    <xf numFmtId="40" fontId="0" fillId="0" borderId="10" xfId="2" applyNumberFormat="1" applyFont="1" applyFill="1" applyBorder="1" applyAlignment="1">
      <alignment horizontal="right" vertical="center"/>
    </xf>
    <xf numFmtId="0" fontId="6" fillId="0" borderId="60" xfId="0" applyFont="1" applyBorder="1" applyAlignment="1">
      <alignment horizontal="center" vertical="center"/>
    </xf>
    <xf numFmtId="38" fontId="6" fillId="0" borderId="0" xfId="0" applyNumberFormat="1" applyFont="1" applyAlignment="1">
      <alignment horizontal="center" vertical="center"/>
    </xf>
    <xf numFmtId="0" fontId="6" fillId="0" borderId="47" xfId="0" applyFont="1" applyBorder="1" applyAlignment="1">
      <alignment horizontal="center" vertical="center"/>
    </xf>
    <xf numFmtId="0" fontId="6" fillId="0" borderId="62" xfId="0" applyFont="1" applyBorder="1" applyAlignment="1">
      <alignment horizontal="left" vertical="center"/>
    </xf>
    <xf numFmtId="0" fontId="59" fillId="0" borderId="66" xfId="0" applyFont="1" applyBorder="1" applyAlignment="1">
      <alignment horizontal="center" vertical="center"/>
    </xf>
    <xf numFmtId="0" fontId="59" fillId="0" borderId="62" xfId="0" applyFont="1" applyBorder="1" applyAlignment="1">
      <alignment horizontal="left" vertical="center"/>
    </xf>
    <xf numFmtId="0" fontId="59" fillId="0" borderId="56" xfId="0" applyFont="1" applyBorder="1" applyAlignment="1">
      <alignment horizontal="center" vertical="center"/>
    </xf>
    <xf numFmtId="38" fontId="16" fillId="0" borderId="0" xfId="2" applyFont="1" applyAlignment="1" applyProtection="1">
      <alignment horizontal="center" vertical="distributed" wrapText="1"/>
    </xf>
    <xf numFmtId="0" fontId="16" fillId="0" borderId="0" xfId="0" applyFont="1" applyAlignment="1">
      <alignment horizontal="center" vertical="distributed" wrapText="1"/>
    </xf>
    <xf numFmtId="0" fontId="9" fillId="0" borderId="0" xfId="0" applyFont="1" applyAlignment="1">
      <alignment horizontal="center" vertical="center"/>
    </xf>
    <xf numFmtId="0" fontId="16" fillId="0" borderId="0" xfId="0" applyFont="1" applyAlignment="1">
      <alignment horizontal="left" vertical="center" shrinkToFit="1"/>
    </xf>
    <xf numFmtId="0" fontId="16" fillId="0" borderId="0" xfId="0" applyFont="1" applyAlignment="1">
      <alignment horizontal="left" vertical="center"/>
    </xf>
    <xf numFmtId="177" fontId="16" fillId="0" borderId="0" xfId="0" applyNumberFormat="1" applyFont="1" applyAlignment="1">
      <alignment horizontal="distributed" vertical="justify"/>
    </xf>
    <xf numFmtId="184" fontId="16" fillId="0" borderId="0" xfId="0" applyNumberFormat="1" applyFont="1" applyAlignment="1">
      <alignment horizontal="center" vertical="distributed" wrapText="1"/>
    </xf>
    <xf numFmtId="49" fontId="16" fillId="0" borderId="0" xfId="0" applyNumberFormat="1" applyFont="1" applyAlignment="1">
      <alignment horizontal="center" vertical="distributed" wrapText="1"/>
    </xf>
    <xf numFmtId="0" fontId="16" fillId="0" borderId="0" xfId="0" applyFont="1" applyAlignment="1">
      <alignment horizontal="center"/>
    </xf>
    <xf numFmtId="0" fontId="16" fillId="0" borderId="0" xfId="0" applyFont="1" applyAlignment="1">
      <alignment horizontal="left" vertical="distributed" wrapText="1"/>
    </xf>
    <xf numFmtId="0" fontId="16" fillId="0" borderId="0" xfId="0" applyFont="1" applyAlignment="1"/>
    <xf numFmtId="177" fontId="16" fillId="0" borderId="0" xfId="0" applyNumberFormat="1" applyFont="1" applyAlignment="1">
      <alignment horizontal="left"/>
    </xf>
    <xf numFmtId="0" fontId="22" fillId="0" borderId="0" xfId="0" applyFont="1" applyAlignment="1">
      <alignment horizontal="center" vertical="center"/>
    </xf>
    <xf numFmtId="0" fontId="16" fillId="0" borderId="13" xfId="0" applyFont="1" applyBorder="1" applyAlignment="1">
      <alignment horizontal="center" vertical="center"/>
    </xf>
    <xf numFmtId="0" fontId="16" fillId="0" borderId="44" xfId="0" applyFont="1" applyBorder="1" applyAlignment="1">
      <alignment horizontal="center" vertical="center"/>
    </xf>
    <xf numFmtId="0" fontId="16" fillId="0" borderId="54" xfId="0" applyFont="1" applyBorder="1" applyAlignment="1">
      <alignment horizontal="center" vertical="center"/>
    </xf>
    <xf numFmtId="0" fontId="16" fillId="0" borderId="30" xfId="0" applyFont="1" applyBorder="1" applyAlignment="1">
      <alignment horizontal="center" vertical="center"/>
    </xf>
    <xf numFmtId="182" fontId="16" fillId="0" borderId="9" xfId="0" applyNumberFormat="1" applyFont="1" applyBorder="1" applyAlignment="1">
      <alignment horizontal="right" vertical="center"/>
    </xf>
    <xf numFmtId="182" fontId="16" fillId="0" borderId="5" xfId="0" applyNumberFormat="1" applyFont="1" applyBorder="1" applyAlignment="1">
      <alignment horizontal="righ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19" xfId="0" applyFont="1" applyBorder="1" applyAlignment="1">
      <alignment horizontal="left" vertical="center" shrinkToFit="1"/>
    </xf>
    <xf numFmtId="0" fontId="16" fillId="0" borderId="20" xfId="0" applyFont="1" applyBorder="1" applyAlignment="1">
      <alignment horizontal="left" vertical="center" shrinkToFit="1"/>
    </xf>
    <xf numFmtId="182" fontId="16" fillId="0" borderId="3" xfId="0" applyNumberFormat="1" applyFont="1" applyBorder="1" applyAlignment="1">
      <alignment horizontal="right" vertical="center"/>
    </xf>
    <xf numFmtId="0" fontId="16" fillId="0" borderId="7" xfId="0" applyFont="1" applyBorder="1" applyAlignment="1">
      <alignment horizontal="center" vertical="center"/>
    </xf>
    <xf numFmtId="0" fontId="18" fillId="0" borderId="20" xfId="0" applyFont="1" applyBorder="1" applyAlignment="1">
      <alignment horizontal="left" vertical="center" wrapText="1"/>
    </xf>
    <xf numFmtId="0" fontId="18" fillId="0" borderId="20" xfId="0" applyFont="1" applyBorder="1" applyAlignment="1">
      <alignment horizontal="left" vertical="center"/>
    </xf>
    <xf numFmtId="0" fontId="16" fillId="0" borderId="20" xfId="0" applyFont="1" applyBorder="1" applyAlignment="1">
      <alignment horizontal="left" vertical="center"/>
    </xf>
    <xf numFmtId="0" fontId="16" fillId="0" borderId="94" xfId="0" applyFont="1" applyBorder="1" applyAlignment="1">
      <alignment horizontal="center" vertical="center"/>
    </xf>
    <xf numFmtId="182" fontId="16" fillId="0" borderId="65" xfId="0" applyNumberFormat="1" applyFont="1" applyBorder="1">
      <alignment vertical="center"/>
    </xf>
    <xf numFmtId="182" fontId="16" fillId="0" borderId="5" xfId="0" applyNumberFormat="1" applyFont="1" applyBorder="1">
      <alignment vertical="center"/>
    </xf>
    <xf numFmtId="0" fontId="16" fillId="0" borderId="8" xfId="0" applyFont="1" applyBorder="1" applyAlignment="1">
      <alignment horizontal="distributed" vertical="center" indent="1"/>
    </xf>
    <xf numFmtId="0" fontId="16" fillId="0" borderId="19" xfId="0" applyFont="1" applyBorder="1" applyAlignment="1">
      <alignment horizontal="left" vertical="center"/>
    </xf>
    <xf numFmtId="0" fontId="16" fillId="0" borderId="21" xfId="0" applyFont="1" applyBorder="1" applyAlignment="1">
      <alignment horizontal="center" vertical="center"/>
    </xf>
    <xf numFmtId="0" fontId="16" fillId="0" borderId="25" xfId="0" applyFont="1" applyBorder="1" applyAlignment="1">
      <alignment horizontal="left"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182" fontId="16" fillId="0" borderId="65" xfId="0" applyNumberFormat="1" applyFont="1" applyBorder="1" applyAlignment="1">
      <alignment horizontal="right" vertical="center"/>
    </xf>
    <xf numFmtId="182" fontId="16" fillId="0" borderId="37" xfId="0" applyNumberFormat="1" applyFont="1" applyBorder="1" applyAlignment="1">
      <alignment horizontal="right" vertical="center"/>
    </xf>
    <xf numFmtId="0" fontId="16" fillId="0" borderId="59" xfId="0" applyFont="1" applyBorder="1" applyAlignment="1">
      <alignment horizontal="center" vertical="center"/>
    </xf>
    <xf numFmtId="0" fontId="16" fillId="0" borderId="36" xfId="0" applyFont="1" applyBorder="1" applyAlignment="1">
      <alignment horizontal="center" vertical="center"/>
    </xf>
    <xf numFmtId="0" fontId="16" fillId="0" borderId="27" xfId="0" applyFont="1" applyBorder="1" applyAlignment="1">
      <alignment horizontal="left" vertical="center"/>
    </xf>
    <xf numFmtId="0" fontId="16" fillId="0" borderId="24" xfId="0" applyFont="1" applyBorder="1" applyAlignment="1">
      <alignment horizontal="left" vertical="center"/>
    </xf>
    <xf numFmtId="0" fontId="10" fillId="0" borderId="0" xfId="0" applyFont="1">
      <alignment vertical="center"/>
    </xf>
    <xf numFmtId="0" fontId="10" fillId="0" borderId="93" xfId="0" applyFont="1" applyBorder="1" applyAlignment="1">
      <alignment horizontal="right" vertical="center"/>
    </xf>
    <xf numFmtId="0" fontId="10" fillId="0" borderId="95" xfId="0" applyFont="1" applyBorder="1" applyAlignment="1">
      <alignment horizontal="justify" vertical="center" wrapText="1"/>
    </xf>
    <xf numFmtId="0" fontId="0" fillId="0" borderId="0" xfId="0" applyAlignment="1">
      <alignment horizontal="left" vertical="center"/>
    </xf>
    <xf numFmtId="0" fontId="3" fillId="0" borderId="0" xfId="0" applyFont="1" applyAlignment="1">
      <alignment horizontal="center" vertical="center"/>
    </xf>
    <xf numFmtId="49" fontId="0" fillId="0" borderId="13" xfId="0" applyNumberFormat="1" applyBorder="1" applyAlignment="1">
      <alignment horizontal="center" vertical="center"/>
    </xf>
    <xf numFmtId="0" fontId="0" fillId="0" borderId="50" xfId="0" applyBorder="1" applyAlignment="1">
      <alignment horizontal="center" vertical="center"/>
    </xf>
    <xf numFmtId="184" fontId="0" fillId="0" borderId="13" xfId="0" applyNumberFormat="1" applyBorder="1" applyAlignment="1">
      <alignment horizontal="center" vertical="center"/>
    </xf>
    <xf numFmtId="184" fontId="0" fillId="0" borderId="50" xfId="0" applyNumberForma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49" xfId="0" applyBorder="1" applyAlignment="1">
      <alignment horizontal="center" vertical="center"/>
    </xf>
    <xf numFmtId="0" fontId="0" fillId="0" borderId="9" xfId="0" applyBorder="1" applyAlignment="1">
      <alignment horizontal="left" vertical="center"/>
    </xf>
    <xf numFmtId="0" fontId="0" fillId="0" borderId="62"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66" xfId="0" applyBorder="1" applyAlignment="1">
      <alignment horizontal="left" vertical="center" wrapText="1"/>
    </xf>
    <xf numFmtId="0" fontId="0" fillId="0" borderId="46" xfId="0" applyBorder="1" applyAlignment="1">
      <alignment horizontal="left" vertical="center" wrapText="1"/>
    </xf>
    <xf numFmtId="0" fontId="0" fillId="0" borderId="134" xfId="0" applyBorder="1" applyAlignment="1">
      <alignment horizontal="center" vertical="center" wrapText="1"/>
    </xf>
    <xf numFmtId="0" fontId="0" fillId="0" borderId="135" xfId="0" applyBorder="1" applyAlignment="1">
      <alignment horizontal="center" vertical="center" wrapText="1"/>
    </xf>
    <xf numFmtId="0" fontId="0" fillId="0" borderId="136" xfId="0" applyBorder="1" applyAlignment="1">
      <alignment horizontal="center" vertical="center" wrapText="1"/>
    </xf>
    <xf numFmtId="0" fontId="0" fillId="0" borderId="60" xfId="0" applyBorder="1" applyAlignment="1">
      <alignment horizontal="left" vertical="center" indent="3"/>
    </xf>
    <xf numFmtId="0" fontId="0" fillId="0" borderId="8" xfId="0" applyBorder="1" applyAlignment="1">
      <alignment horizontal="left" vertical="center" indent="3"/>
    </xf>
    <xf numFmtId="0" fontId="0" fillId="0" borderId="69" xfId="0" applyBorder="1" applyAlignment="1">
      <alignment horizontal="left" vertical="center" indent="3"/>
    </xf>
    <xf numFmtId="0" fontId="0" fillId="0" borderId="6" xfId="0" applyBorder="1" applyAlignment="1">
      <alignment horizontal="left" vertical="center" indent="3"/>
    </xf>
    <xf numFmtId="0" fontId="0" fillId="0" borderId="40" xfId="0" applyBorder="1" applyAlignment="1">
      <alignment horizontal="center" vertical="center" wrapText="1"/>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68" xfId="0" applyBorder="1" applyAlignment="1">
      <alignment horizontal="left" vertical="center" indent="3"/>
    </xf>
    <xf numFmtId="0" fontId="0" fillId="0" borderId="7" xfId="0" applyBorder="1" applyAlignment="1">
      <alignment horizontal="left" vertical="center" indent="3"/>
    </xf>
    <xf numFmtId="0" fontId="0" fillId="0" borderId="1" xfId="0" applyBorder="1" applyAlignment="1">
      <alignment horizontal="center" vertical="center"/>
    </xf>
    <xf numFmtId="0" fontId="0" fillId="0" borderId="41" xfId="0" applyBorder="1" applyAlignment="1">
      <alignment horizontal="center" vertical="center" wrapText="1"/>
    </xf>
    <xf numFmtId="0" fontId="0" fillId="0" borderId="138" xfId="0" applyBorder="1" applyAlignment="1">
      <alignment horizontal="center" vertical="center" wrapText="1"/>
    </xf>
    <xf numFmtId="0" fontId="0" fillId="0" borderId="137" xfId="0" applyBorder="1" applyAlignment="1">
      <alignment horizontal="center" vertical="center" wrapText="1"/>
    </xf>
    <xf numFmtId="0" fontId="0" fillId="0" borderId="139" xfId="0" applyBorder="1" applyAlignment="1">
      <alignment horizontal="center" vertical="center" wrapText="1"/>
    </xf>
    <xf numFmtId="0" fontId="0" fillId="0" borderId="49" xfId="0" applyBorder="1" applyAlignment="1">
      <alignment horizontal="right" vertical="center"/>
    </xf>
    <xf numFmtId="0" fontId="0" fillId="0" borderId="53" xfId="0" applyBorder="1" applyAlignment="1">
      <alignment horizontal="center" vertical="center"/>
    </xf>
    <xf numFmtId="0" fontId="0" fillId="0" borderId="34" xfId="0" applyBorder="1" applyAlignment="1">
      <alignment horizontal="center" vertical="center"/>
    </xf>
    <xf numFmtId="0" fontId="0" fillId="0" borderId="42" xfId="0" applyBorder="1" applyAlignment="1">
      <alignment horizontal="center" vertical="center" wrapText="1"/>
    </xf>
    <xf numFmtId="0" fontId="0" fillId="5" borderId="61" xfId="0" applyFill="1" applyBorder="1" applyAlignment="1" applyProtection="1">
      <alignment horizontal="left" vertical="top" wrapText="1"/>
      <protection locked="0"/>
    </xf>
    <xf numFmtId="0" fontId="0" fillId="5" borderId="56" xfId="0" applyFill="1" applyBorder="1" applyAlignment="1" applyProtection="1">
      <alignment horizontal="left" vertical="top" wrapText="1"/>
      <protection locked="0"/>
    </xf>
    <xf numFmtId="0" fontId="0" fillId="5" borderId="45" xfId="0" applyFill="1" applyBorder="1" applyAlignment="1" applyProtection="1">
      <alignment horizontal="left" vertical="top" wrapText="1"/>
      <protection locked="0"/>
    </xf>
    <xf numFmtId="0" fontId="0" fillId="5" borderId="60"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47" xfId="0" applyFill="1" applyBorder="1" applyAlignment="1" applyProtection="1">
      <alignment horizontal="left" vertical="top" wrapText="1"/>
      <protection locked="0"/>
    </xf>
    <xf numFmtId="0" fontId="0" fillId="5" borderId="62" xfId="0" applyFill="1" applyBorder="1" applyAlignment="1" applyProtection="1">
      <alignment horizontal="left" vertical="top" wrapText="1"/>
      <protection locked="0"/>
    </xf>
    <xf numFmtId="0" fontId="0" fillId="5" borderId="66" xfId="0" applyFill="1" applyBorder="1" applyAlignment="1" applyProtection="1">
      <alignment horizontal="left" vertical="top" wrapText="1"/>
      <protection locked="0"/>
    </xf>
    <xf numFmtId="0" fontId="0" fillId="5" borderId="46" xfId="0" applyFill="1" applyBorder="1" applyAlignment="1" applyProtection="1">
      <alignment horizontal="left" vertical="top" wrapText="1"/>
      <protection locked="0"/>
    </xf>
    <xf numFmtId="0" fontId="0" fillId="5" borderId="48" xfId="0" applyFill="1" applyBorder="1" applyAlignment="1" applyProtection="1">
      <alignment horizontal="left" vertical="center"/>
      <protection locked="0"/>
    </xf>
    <xf numFmtId="0" fontId="0" fillId="5" borderId="49" xfId="0" applyFill="1" applyBorder="1" applyAlignment="1" applyProtection="1">
      <alignment horizontal="left" vertical="center"/>
      <protection locked="0"/>
    </xf>
    <xf numFmtId="0" fontId="0" fillId="0" borderId="34" xfId="0" applyBorder="1" applyAlignment="1">
      <alignment horizontal="left" vertical="center"/>
    </xf>
    <xf numFmtId="0" fontId="0" fillId="0" borderId="23" xfId="0" applyBorder="1" applyAlignment="1">
      <alignment horizontal="left" vertical="center"/>
    </xf>
    <xf numFmtId="0" fontId="0" fillId="0" borderId="33" xfId="0" applyBorder="1" applyAlignment="1">
      <alignment horizontal="distributed" vertical="distributed" indent="1"/>
    </xf>
    <xf numFmtId="0" fontId="0" fillId="0" borderId="32" xfId="0" applyBorder="1" applyAlignment="1">
      <alignment horizontal="distributed" vertical="distributed" indent="1"/>
    </xf>
    <xf numFmtId="0" fontId="0" fillId="0" borderId="29" xfId="0" applyBorder="1" applyAlignment="1">
      <alignment horizontal="distributed" vertical="distributed" indent="1"/>
    </xf>
    <xf numFmtId="0" fontId="0" fillId="0" borderId="26" xfId="0" applyBorder="1" applyAlignment="1">
      <alignment horizontal="distributed" vertical="distributed" indent="1"/>
    </xf>
    <xf numFmtId="0" fontId="0" fillId="0" borderId="27" xfId="0" applyBorder="1" applyAlignment="1">
      <alignment horizontal="distributed" vertical="distributed" indent="1"/>
    </xf>
    <xf numFmtId="0" fontId="0" fillId="0" borderId="40" xfId="0" applyBorder="1" applyAlignment="1">
      <alignment horizontal="center" vertical="center" textRotation="255"/>
    </xf>
    <xf numFmtId="0" fontId="0" fillId="0" borderId="42" xfId="0" applyBorder="1" applyAlignment="1">
      <alignment horizontal="center" vertical="center" textRotation="255"/>
    </xf>
    <xf numFmtId="0" fontId="0" fillId="0" borderId="41" xfId="0" applyBorder="1" applyAlignment="1">
      <alignment horizontal="center" vertical="center" textRotation="255"/>
    </xf>
    <xf numFmtId="0" fontId="0" fillId="0" borderId="29" xfId="0" applyBorder="1" applyAlignment="1">
      <alignment horizontal="left" vertical="center"/>
    </xf>
    <xf numFmtId="0" fontId="0" fillId="0" borderId="26" xfId="0" applyBorder="1" applyAlignment="1">
      <alignment horizontal="left" vertical="center"/>
    </xf>
    <xf numFmtId="0" fontId="0" fillId="0" borderId="31" xfId="0" applyBorder="1" applyAlignment="1">
      <alignment horizontal="left" vertical="center"/>
    </xf>
    <xf numFmtId="0" fontId="0" fillId="0" borderId="33" xfId="0" applyBorder="1" applyAlignment="1">
      <alignment horizontal="left" vertical="center"/>
    </xf>
    <xf numFmtId="0" fontId="0" fillId="5" borderId="42" xfId="0" applyFill="1" applyBorder="1" applyAlignment="1" applyProtection="1">
      <alignment horizontal="center" vertical="center" wrapText="1"/>
      <protection locked="0"/>
    </xf>
    <xf numFmtId="0" fontId="0" fillId="5" borderId="42" xfId="0" applyFill="1" applyBorder="1" applyAlignment="1" applyProtection="1">
      <alignment horizontal="center" vertical="center"/>
      <protection locked="0"/>
    </xf>
    <xf numFmtId="0" fontId="0" fillId="5" borderId="40" xfId="0" applyFill="1" applyBorder="1" applyAlignment="1" applyProtection="1">
      <alignment horizontal="center" vertical="center" wrapText="1"/>
      <protection locked="0"/>
    </xf>
    <xf numFmtId="0" fontId="4" fillId="0" borderId="0" xfId="0" applyFont="1" applyAlignment="1">
      <alignment horizontal="center" vertical="center"/>
    </xf>
    <xf numFmtId="0" fontId="0" fillId="0" borderId="48" xfId="0" applyBorder="1" applyAlignment="1">
      <alignment horizontal="center" vertical="center"/>
    </xf>
    <xf numFmtId="0" fontId="0" fillId="0" borderId="56" xfId="0" applyBorder="1" applyAlignment="1">
      <alignment horizontal="center" vertical="center"/>
    </xf>
    <xf numFmtId="0" fontId="0" fillId="0" borderId="0" xfId="0" applyAlignment="1">
      <alignment horizontal="center" vertical="center"/>
    </xf>
    <xf numFmtId="0" fontId="0" fillId="0" borderId="66" xfId="0" applyBorder="1" applyAlignment="1">
      <alignment horizontal="center" vertical="center"/>
    </xf>
    <xf numFmtId="0" fontId="0" fillId="0" borderId="67" xfId="0" applyBorder="1" applyAlignment="1">
      <alignment horizontal="distributed" vertical="center" indent="1"/>
    </xf>
    <xf numFmtId="0" fontId="0" fillId="0" borderId="52" xfId="0" applyBorder="1" applyAlignment="1">
      <alignment horizontal="distributed" vertical="center" indent="1"/>
    </xf>
    <xf numFmtId="0" fontId="0" fillId="0" borderId="64" xfId="0" applyBorder="1" applyAlignment="1">
      <alignment horizontal="distributed" vertical="center" indent="1"/>
    </xf>
    <xf numFmtId="0" fontId="0" fillId="0" borderId="52" xfId="0" applyBorder="1" applyAlignment="1">
      <alignment horizontal="distributed" vertical="center" indent="2"/>
    </xf>
    <xf numFmtId="0" fontId="0" fillId="0" borderId="40" xfId="0" applyBorder="1" applyAlignment="1">
      <alignment horizontal="center" vertical="center"/>
    </xf>
    <xf numFmtId="189" fontId="0" fillId="0" borderId="21" xfId="0" applyNumberFormat="1" applyBorder="1" applyAlignment="1">
      <alignment horizontal="center" vertical="center"/>
    </xf>
    <xf numFmtId="189" fontId="0" fillId="0" borderId="38" xfId="0" applyNumberFormat="1" applyBorder="1" applyAlignment="1">
      <alignment horizontal="center" vertical="center"/>
    </xf>
    <xf numFmtId="38" fontId="0" fillId="0" borderId="16" xfId="2" applyFont="1" applyBorder="1" applyAlignment="1" applyProtection="1">
      <alignment horizontal="center" vertical="center"/>
    </xf>
    <xf numFmtId="38" fontId="0" fillId="0" borderId="35" xfId="2" applyFont="1" applyBorder="1" applyAlignment="1" applyProtection="1">
      <alignment horizontal="center" vertical="center"/>
    </xf>
    <xf numFmtId="38" fontId="0" fillId="0" borderId="25" xfId="2" applyFont="1" applyBorder="1" applyAlignment="1" applyProtection="1">
      <alignment horizontal="center" vertical="center"/>
    </xf>
    <xf numFmtId="38" fontId="0" fillId="0" borderId="39" xfId="2" applyFont="1" applyBorder="1" applyAlignment="1" applyProtection="1">
      <alignment horizontal="center" vertical="center"/>
    </xf>
    <xf numFmtId="49" fontId="0" fillId="0" borderId="13" xfId="0" applyNumberFormat="1" applyBorder="1" applyAlignment="1">
      <alignment horizontal="center" vertical="center" shrinkToFit="1"/>
    </xf>
    <xf numFmtId="0" fontId="0" fillId="0" borderId="50" xfId="0" applyBorder="1" applyAlignment="1">
      <alignment horizontal="center" vertical="center" shrinkToFit="1"/>
    </xf>
    <xf numFmtId="184" fontId="0" fillId="5" borderId="11" xfId="0" applyNumberFormat="1" applyFill="1" applyBorder="1" applyAlignment="1" applyProtection="1">
      <alignment horizontal="center" vertical="center"/>
      <protection locked="0"/>
    </xf>
    <xf numFmtId="184" fontId="0" fillId="5" borderId="12" xfId="0" applyNumberForma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3" xfId="0" applyBorder="1" applyAlignment="1">
      <alignment horizontal="center" vertical="center"/>
    </xf>
    <xf numFmtId="0" fontId="0" fillId="0" borderId="57" xfId="0" applyBorder="1" applyAlignment="1">
      <alignment horizontal="center" vertical="center" textRotation="255"/>
    </xf>
    <xf numFmtId="0" fontId="0" fillId="0" borderId="70" xfId="0" applyBorder="1" applyAlignment="1">
      <alignment horizontal="center" vertical="center" textRotation="255"/>
    </xf>
    <xf numFmtId="0" fontId="0" fillId="0" borderId="58" xfId="0" applyBorder="1" applyAlignment="1">
      <alignment horizontal="center" vertical="center" textRotation="255"/>
    </xf>
    <xf numFmtId="0" fontId="0" fillId="0" borderId="71" xfId="0" applyBorder="1" applyAlignment="1">
      <alignment horizontal="center" vertical="center" textRotation="255"/>
    </xf>
    <xf numFmtId="0" fontId="0" fillId="0" borderId="72" xfId="0" applyBorder="1" applyAlignment="1">
      <alignment horizontal="center" vertical="center" textRotation="255"/>
    </xf>
    <xf numFmtId="0" fontId="0" fillId="0" borderId="6" xfId="0" applyBorder="1" applyAlignment="1">
      <alignment horizontal="left" vertical="center"/>
    </xf>
    <xf numFmtId="0" fontId="0" fillId="0" borderId="5"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0" fillId="0" borderId="51" xfId="0" applyBorder="1" applyAlignment="1">
      <alignment horizontal="left" vertical="center"/>
    </xf>
    <xf numFmtId="0" fontId="16" fillId="0" borderId="0" xfId="0" applyFont="1" applyAlignment="1">
      <alignment horizontal="left" vertical="center" wrapText="1"/>
    </xf>
    <xf numFmtId="0" fontId="14" fillId="0" borderId="0" xfId="9" applyFont="1" applyAlignment="1">
      <alignment horizontal="left" vertical="center" wrapText="1"/>
    </xf>
    <xf numFmtId="0" fontId="14" fillId="0" borderId="0" xfId="0" applyFont="1" applyAlignment="1">
      <alignment horizontal="left" vertical="center" wrapText="1"/>
    </xf>
    <xf numFmtId="177" fontId="40" fillId="0" borderId="0" xfId="9" applyNumberFormat="1" applyFont="1" applyAlignment="1">
      <alignment horizontal="left" vertical="center"/>
    </xf>
    <xf numFmtId="186" fontId="16" fillId="0" borderId="0" xfId="0" applyNumberFormat="1" applyFont="1" applyAlignment="1">
      <alignment horizontal="left" vertical="center" wrapText="1"/>
    </xf>
    <xf numFmtId="0" fontId="41" fillId="0" borderId="0" xfId="9" applyFont="1" applyAlignment="1">
      <alignment horizontal="left" vertical="center" wrapText="1"/>
    </xf>
    <xf numFmtId="0" fontId="42" fillId="0" borderId="0" xfId="9" applyFont="1" applyAlignment="1">
      <alignment horizontal="center" vertical="center"/>
    </xf>
    <xf numFmtId="9" fontId="40" fillId="0" borderId="0" xfId="9" applyNumberFormat="1" applyFont="1" applyAlignment="1">
      <alignment horizontal="left" vertical="center" wrapText="1"/>
    </xf>
    <xf numFmtId="9" fontId="40" fillId="0" borderId="0" xfId="9" applyNumberFormat="1" applyFont="1" applyAlignment="1">
      <alignment horizontal="left" vertical="center"/>
    </xf>
    <xf numFmtId="0" fontId="40" fillId="0" borderId="0" xfId="9" applyFont="1" applyAlignment="1">
      <alignment horizontal="center" vertical="center"/>
    </xf>
    <xf numFmtId="0" fontId="45" fillId="0" borderId="0" xfId="0" applyFont="1"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wrapText="1"/>
    </xf>
    <xf numFmtId="0" fontId="41" fillId="0" borderId="48" xfId="8" applyFont="1" applyBorder="1" applyAlignment="1">
      <alignment horizontal="justify" vertical="center" wrapText="1"/>
    </xf>
    <xf numFmtId="0" fontId="41" fillId="0" borderId="49" xfId="8" applyFont="1" applyBorder="1" applyAlignment="1">
      <alignment horizontal="justify" vertical="center" wrapText="1"/>
    </xf>
    <xf numFmtId="0" fontId="41" fillId="0" borderId="50" xfId="8" applyFont="1" applyBorder="1" applyAlignment="1">
      <alignment horizontal="justify" vertical="center" wrapText="1"/>
    </xf>
    <xf numFmtId="0" fontId="41" fillId="0" borderId="61" xfId="8" applyFont="1" applyBorder="1" applyAlignment="1">
      <alignment horizontal="justify" vertical="center" wrapText="1"/>
    </xf>
    <xf numFmtId="0" fontId="41" fillId="0" borderId="56" xfId="8" applyFont="1" applyBorder="1" applyAlignment="1">
      <alignment horizontal="justify" vertical="center" wrapText="1"/>
    </xf>
    <xf numFmtId="0" fontId="41" fillId="0" borderId="45" xfId="8" applyFont="1" applyBorder="1" applyAlignment="1">
      <alignment horizontal="justify" vertical="center" wrapText="1"/>
    </xf>
    <xf numFmtId="0" fontId="41" fillId="0" borderId="60" xfId="8" applyFont="1" applyBorder="1" applyAlignment="1">
      <alignment horizontal="justify" vertical="center" wrapText="1"/>
    </xf>
    <xf numFmtId="0" fontId="41" fillId="0" borderId="0" xfId="8" applyFont="1" applyAlignment="1">
      <alignment horizontal="justify" vertical="center" wrapText="1"/>
    </xf>
    <xf numFmtId="0" fontId="41" fillId="0" borderId="47" xfId="8" applyFont="1" applyBorder="1" applyAlignment="1">
      <alignment horizontal="justify" vertical="center" wrapText="1"/>
    </xf>
    <xf numFmtId="177" fontId="41" fillId="0" borderId="60" xfId="8" applyNumberFormat="1" applyFont="1" applyBorder="1" applyAlignment="1">
      <alignment horizontal="right" vertical="center" wrapText="1"/>
    </xf>
    <xf numFmtId="177" fontId="41" fillId="0" borderId="0" xfId="8" applyNumberFormat="1" applyFont="1" applyAlignment="1">
      <alignment horizontal="right" vertical="center" wrapText="1"/>
    </xf>
    <xf numFmtId="0" fontId="41" fillId="0" borderId="0" xfId="8" applyFont="1" applyAlignment="1">
      <alignment horizontal="center" vertical="center" wrapText="1"/>
    </xf>
    <xf numFmtId="0" fontId="14" fillId="0" borderId="0" xfId="8" applyFont="1" applyAlignment="1">
      <alignment horizontal="left" vertical="center" wrapText="1"/>
    </xf>
    <xf numFmtId="0" fontId="14" fillId="0" borderId="0" xfId="8" applyFont="1" applyAlignment="1">
      <alignment horizontal="left" vertical="center"/>
    </xf>
    <xf numFmtId="0" fontId="41" fillId="0" borderId="62" xfId="8" applyFont="1" applyBorder="1" applyAlignment="1">
      <alignment horizontal="justify" vertical="center" wrapText="1"/>
    </xf>
    <xf numFmtId="0" fontId="41" fillId="0" borderId="66" xfId="8" applyFont="1" applyBorder="1" applyAlignment="1">
      <alignment horizontal="justify" vertical="center" wrapText="1"/>
    </xf>
    <xf numFmtId="0" fontId="41" fillId="0" borderId="46" xfId="8" applyFont="1" applyBorder="1" applyAlignment="1">
      <alignment horizontal="justify" vertical="center" wrapText="1"/>
    </xf>
    <xf numFmtId="0" fontId="49" fillId="0" borderId="40" xfId="8" applyFont="1" applyBorder="1" applyAlignment="1">
      <alignment horizontal="justify" vertical="center" wrapText="1"/>
    </xf>
    <xf numFmtId="0" fontId="49" fillId="0" borderId="42" xfId="8" applyFont="1" applyBorder="1" applyAlignment="1">
      <alignment horizontal="justify" vertical="center" wrapText="1"/>
    </xf>
    <xf numFmtId="0" fontId="49" fillId="0" borderId="41" xfId="8" applyFont="1" applyBorder="1" applyAlignment="1">
      <alignment horizontal="justify" vertical="center" wrapText="1"/>
    </xf>
    <xf numFmtId="0" fontId="41" fillId="0" borderId="48" xfId="8" applyFont="1" applyBorder="1" applyAlignment="1">
      <alignment horizontal="center" vertical="center" wrapText="1"/>
    </xf>
    <xf numFmtId="0" fontId="41" fillId="0" borderId="49" xfId="8" applyFont="1" applyBorder="1" applyAlignment="1">
      <alignment horizontal="center" vertical="center" wrapText="1"/>
    </xf>
    <xf numFmtId="0" fontId="41" fillId="0" borderId="50" xfId="8" applyFont="1" applyBorder="1" applyAlignment="1">
      <alignment horizontal="center" vertical="center" wrapText="1"/>
    </xf>
    <xf numFmtId="0" fontId="51" fillId="0" borderId="112" xfId="8" applyFont="1" applyBorder="1" applyAlignment="1">
      <alignment horizontal="left" vertical="center" wrapText="1"/>
    </xf>
    <xf numFmtId="0" fontId="51" fillId="0" borderId="113" xfId="8" applyFont="1" applyBorder="1" applyAlignment="1">
      <alignment horizontal="left" vertical="center" wrapText="1"/>
    </xf>
    <xf numFmtId="0" fontId="51" fillId="0" borderId="114" xfId="8" applyFont="1" applyBorder="1" applyAlignment="1">
      <alignment horizontal="left" vertical="center" wrapText="1"/>
    </xf>
    <xf numFmtId="0" fontId="41" fillId="0" borderId="109" xfId="8" applyFont="1" applyBorder="1" applyAlignment="1">
      <alignment horizontal="justify" vertical="center" wrapText="1"/>
    </xf>
    <xf numFmtId="0" fontId="41" fillId="0" borderId="110" xfId="8" applyFont="1" applyBorder="1" applyAlignment="1">
      <alignment horizontal="justify" vertical="center" wrapText="1"/>
    </xf>
    <xf numFmtId="0" fontId="41" fillId="0" borderId="111" xfId="8" applyFont="1" applyBorder="1" applyAlignment="1">
      <alignment horizontal="justify" vertical="center" wrapText="1"/>
    </xf>
    <xf numFmtId="0" fontId="51" fillId="0" borderId="112" xfId="8" applyFont="1" applyBorder="1" applyAlignment="1">
      <alignment horizontal="justify" vertical="center" wrapText="1"/>
    </xf>
    <xf numFmtId="0" fontId="51" fillId="0" borderId="113" xfId="8" applyFont="1" applyBorder="1" applyAlignment="1">
      <alignment horizontal="justify" vertical="center" wrapText="1"/>
    </xf>
    <xf numFmtId="0" fontId="51" fillId="0" borderId="114" xfId="8" applyFont="1" applyBorder="1" applyAlignment="1">
      <alignment horizontal="justify" vertical="center" wrapText="1"/>
    </xf>
    <xf numFmtId="0" fontId="51" fillId="0" borderId="109" xfId="8" applyFont="1" applyBorder="1" applyAlignment="1">
      <alignment horizontal="center" vertical="center" wrapText="1"/>
    </xf>
    <xf numFmtId="0" fontId="51" fillId="0" borderId="110" xfId="8" applyFont="1" applyBorder="1" applyAlignment="1">
      <alignment horizontal="center" vertical="center" wrapText="1"/>
    </xf>
    <xf numFmtId="0" fontId="51" fillId="0" borderId="62" xfId="8" applyFont="1" applyBorder="1" applyAlignment="1">
      <alignment horizontal="center" vertical="center" wrapText="1"/>
    </xf>
    <xf numFmtId="0" fontId="51" fillId="0" borderId="66" xfId="8" applyFont="1" applyBorder="1" applyAlignment="1">
      <alignment horizontal="center" vertical="center" wrapText="1"/>
    </xf>
    <xf numFmtId="0" fontId="41" fillId="0" borderId="110" xfId="8" applyFont="1" applyBorder="1" applyAlignment="1">
      <alignment horizontal="center" vertical="center" wrapText="1"/>
    </xf>
    <xf numFmtId="0" fontId="41" fillId="0" borderId="111" xfId="8" applyFont="1" applyBorder="1" applyAlignment="1">
      <alignment horizontal="center" vertical="center" wrapText="1"/>
    </xf>
    <xf numFmtId="0" fontId="41" fillId="0" borderId="66" xfId="8" applyFont="1" applyBorder="1" applyAlignment="1">
      <alignment horizontal="center" vertical="center" wrapText="1"/>
    </xf>
    <xf numFmtId="0" fontId="41" fillId="0" borderId="46" xfId="8" applyFont="1" applyBorder="1" applyAlignment="1">
      <alignment horizontal="center" vertical="center" wrapText="1"/>
    </xf>
    <xf numFmtId="0" fontId="51" fillId="0" borderId="49" xfId="8" applyFont="1" applyBorder="1" applyAlignment="1">
      <alignment horizontal="center" vertical="center" wrapText="1"/>
    </xf>
    <xf numFmtId="0" fontId="51" fillId="0" borderId="50" xfId="8" applyFont="1" applyBorder="1" applyAlignment="1">
      <alignment horizontal="center" vertical="center" wrapText="1"/>
    </xf>
    <xf numFmtId="0" fontId="51" fillId="0" borderId="115" xfId="8" applyFont="1" applyBorder="1" applyAlignment="1">
      <alignment horizontal="justify" vertical="center" wrapText="1"/>
    </xf>
    <xf numFmtId="0" fontId="51" fillId="0" borderId="116" xfId="8" applyFont="1" applyBorder="1" applyAlignment="1">
      <alignment horizontal="justify" vertical="center" wrapText="1"/>
    </xf>
    <xf numFmtId="0" fontId="51" fillId="0" borderId="117" xfId="8" applyFont="1" applyBorder="1" applyAlignment="1">
      <alignment horizontal="justify" vertical="center" wrapText="1"/>
    </xf>
    <xf numFmtId="0" fontId="49" fillId="0" borderId="62" xfId="8" applyFont="1" applyBorder="1" applyAlignment="1">
      <alignment horizontal="left" vertical="center" wrapText="1"/>
    </xf>
    <xf numFmtId="0" fontId="49" fillId="0" borderId="66" xfId="8" applyFont="1" applyBorder="1" applyAlignment="1">
      <alignment horizontal="left" vertical="center" wrapText="1"/>
    </xf>
    <xf numFmtId="0" fontId="49" fillId="0" borderId="46" xfId="8" applyFont="1" applyBorder="1" applyAlignment="1">
      <alignment horizontal="left" vertical="center" wrapText="1"/>
    </xf>
    <xf numFmtId="0" fontId="14" fillId="0" borderId="61" xfId="8" applyFont="1" applyBorder="1" applyAlignment="1">
      <alignment horizontal="center" vertical="center"/>
    </xf>
    <xf numFmtId="0" fontId="14" fillId="0" borderId="56" xfId="8" applyFont="1" applyBorder="1" applyAlignment="1">
      <alignment horizontal="center" vertical="center"/>
    </xf>
    <xf numFmtId="0" fontId="14" fillId="0" borderId="45" xfId="8" applyFont="1" applyBorder="1" applyAlignment="1">
      <alignment horizontal="center" vertical="center"/>
    </xf>
    <xf numFmtId="0" fontId="14" fillId="0" borderId="62" xfId="8" applyFont="1" applyBorder="1" applyAlignment="1">
      <alignment horizontal="center" vertical="center"/>
    </xf>
    <xf numFmtId="0" fontId="14" fillId="0" borderId="66" xfId="8" applyFont="1" applyBorder="1" applyAlignment="1">
      <alignment horizontal="center" vertical="center"/>
    </xf>
    <xf numFmtId="0" fontId="14" fillId="0" borderId="46" xfId="8" applyFont="1" applyBorder="1" applyAlignment="1">
      <alignment horizontal="center" vertical="center"/>
    </xf>
    <xf numFmtId="0" fontId="41" fillId="0" borderId="61" xfId="8" applyFont="1" applyBorder="1" applyAlignment="1" applyProtection="1">
      <alignment horizontal="center" vertical="center" wrapText="1"/>
      <protection locked="0"/>
    </xf>
    <xf numFmtId="0" fontId="41" fillId="0" borderId="56" xfId="8" applyFont="1" applyBorder="1" applyAlignment="1" applyProtection="1">
      <alignment horizontal="center" vertical="center" wrapText="1"/>
      <protection locked="0"/>
    </xf>
    <xf numFmtId="0" fontId="41" fillId="0" borderId="45" xfId="8" applyFont="1" applyBorder="1" applyAlignment="1" applyProtection="1">
      <alignment horizontal="center" vertical="center" wrapText="1"/>
      <protection locked="0"/>
    </xf>
    <xf numFmtId="0" fontId="41" fillId="0" borderId="62" xfId="8" applyFont="1" applyBorder="1" applyAlignment="1" applyProtection="1">
      <alignment horizontal="center" vertical="center" wrapText="1"/>
      <protection locked="0"/>
    </xf>
    <xf numFmtId="0" fontId="41" fillId="0" borderId="66" xfId="8" applyFont="1" applyBorder="1" applyAlignment="1" applyProtection="1">
      <alignment horizontal="center" vertical="center" wrapText="1"/>
      <protection locked="0"/>
    </xf>
    <xf numFmtId="0" fontId="41" fillId="0" borderId="46" xfId="8" applyFont="1" applyBorder="1" applyAlignment="1" applyProtection="1">
      <alignment horizontal="center" vertical="center" wrapText="1"/>
      <protection locked="0"/>
    </xf>
    <xf numFmtId="0" fontId="51" fillId="5" borderId="112" xfId="8" applyFont="1" applyFill="1" applyBorder="1" applyAlignment="1" applyProtection="1">
      <alignment horizontal="center" vertical="center" wrapText="1"/>
      <protection locked="0"/>
    </xf>
    <xf numFmtId="0" fontId="51" fillId="5" borderId="113" xfId="8" applyFont="1" applyFill="1" applyBorder="1" applyAlignment="1" applyProtection="1">
      <alignment horizontal="center" vertical="center" wrapText="1"/>
      <protection locked="0"/>
    </xf>
    <xf numFmtId="0" fontId="51" fillId="5" borderId="114" xfId="8" applyFont="1" applyFill="1" applyBorder="1" applyAlignment="1" applyProtection="1">
      <alignment horizontal="center" vertical="center" wrapText="1"/>
      <protection locked="0"/>
    </xf>
    <xf numFmtId="0" fontId="49" fillId="0" borderId="40" xfId="8" applyFont="1" applyBorder="1" applyAlignment="1">
      <alignment horizontal="center" vertical="center" wrapText="1"/>
    </xf>
    <xf numFmtId="0" fontId="49" fillId="0" borderId="42" xfId="8" applyFont="1" applyBorder="1" applyAlignment="1">
      <alignment horizontal="center" vertical="center" wrapText="1"/>
    </xf>
    <xf numFmtId="0" fontId="49" fillId="0" borderId="41" xfId="8" applyFont="1" applyBorder="1" applyAlignment="1">
      <alignment horizontal="center" vertical="center" wrapText="1"/>
    </xf>
    <xf numFmtId="0" fontId="41" fillId="0" borderId="60" xfId="8" applyFont="1" applyBorder="1" applyAlignment="1">
      <alignment horizontal="center" vertical="center" wrapText="1"/>
    </xf>
    <xf numFmtId="0" fontId="49" fillId="0" borderId="60" xfId="8" applyFont="1" applyBorder="1" applyAlignment="1">
      <alignment horizontal="center" vertical="center" wrapText="1"/>
    </xf>
    <xf numFmtId="0" fontId="49" fillId="0" borderId="0" xfId="8" applyFont="1" applyAlignment="1">
      <alignment horizontal="center" vertical="center" wrapText="1"/>
    </xf>
    <xf numFmtId="0" fontId="49" fillId="0" borderId="62" xfId="8" applyFont="1" applyBorder="1" applyAlignment="1">
      <alignment horizontal="center" vertical="center" wrapText="1"/>
    </xf>
    <xf numFmtId="0" fontId="49" fillId="0" borderId="66" xfId="8" applyFont="1" applyBorder="1" applyAlignment="1">
      <alignment horizontal="center" vertical="center" wrapText="1"/>
    </xf>
    <xf numFmtId="0" fontId="49" fillId="0" borderId="110" xfId="8" applyFont="1" applyBorder="1" applyAlignment="1">
      <alignment horizontal="center" vertical="center" wrapText="1"/>
    </xf>
    <xf numFmtId="0" fontId="49" fillId="0" borderId="111" xfId="8" applyFont="1" applyBorder="1" applyAlignment="1">
      <alignment horizontal="center" vertical="center" wrapText="1"/>
    </xf>
    <xf numFmtId="0" fontId="49" fillId="0" borderId="46" xfId="8" applyFont="1" applyBorder="1" applyAlignment="1">
      <alignment horizontal="center" vertical="center" wrapText="1"/>
    </xf>
    <xf numFmtId="0" fontId="41" fillId="0" borderId="40" xfId="8" applyFont="1" applyBorder="1" applyAlignment="1">
      <alignment horizontal="center" vertical="center" wrapText="1"/>
    </xf>
    <xf numFmtId="0" fontId="41" fillId="0" borderId="41" xfId="8" applyFont="1" applyBorder="1" applyAlignment="1">
      <alignment horizontal="center" vertical="center" wrapText="1"/>
    </xf>
    <xf numFmtId="0" fontId="41" fillId="0" borderId="61" xfId="8" applyFont="1" applyBorder="1" applyAlignment="1">
      <alignment horizontal="center" vertical="center" wrapText="1"/>
    </xf>
    <xf numFmtId="0" fontId="41" fillId="0" borderId="56" xfId="8" applyFont="1" applyBorder="1" applyAlignment="1">
      <alignment horizontal="center" vertical="center" wrapText="1"/>
    </xf>
    <xf numFmtId="0" fontId="41" fillId="0" borderId="45" xfId="8" applyFont="1" applyBorder="1" applyAlignment="1">
      <alignment horizontal="center" vertical="center" wrapText="1"/>
    </xf>
    <xf numFmtId="0" fontId="41" fillId="0" borderId="62" xfId="8" applyFont="1" applyBorder="1" applyAlignment="1">
      <alignment horizontal="center" vertical="center" wrapText="1"/>
    </xf>
    <xf numFmtId="0" fontId="41" fillId="5" borderId="48" xfId="8" applyFont="1" applyFill="1" applyBorder="1" applyAlignment="1" applyProtection="1">
      <alignment horizontal="center" vertical="center" wrapText="1"/>
      <protection locked="0"/>
    </xf>
    <xf numFmtId="0" fontId="41" fillId="5" borderId="49" xfId="8" applyFont="1" applyFill="1" applyBorder="1" applyAlignment="1" applyProtection="1">
      <alignment horizontal="center" vertical="center" wrapText="1"/>
      <protection locked="0"/>
    </xf>
    <xf numFmtId="0" fontId="41" fillId="5" borderId="50" xfId="8" applyFont="1" applyFill="1" applyBorder="1" applyAlignment="1" applyProtection="1">
      <alignment horizontal="center" vertical="center" wrapText="1"/>
      <protection locked="0"/>
    </xf>
    <xf numFmtId="0" fontId="52" fillId="0" borderId="42" xfId="8" applyFont="1" applyBorder="1" applyAlignment="1">
      <alignment horizontal="center" vertical="center" wrapText="1"/>
    </xf>
    <xf numFmtId="0" fontId="52" fillId="0" borderId="41" xfId="8" applyFont="1" applyBorder="1" applyAlignment="1">
      <alignment horizontal="center" vertical="center" wrapText="1"/>
    </xf>
    <xf numFmtId="0" fontId="46" fillId="0" borderId="0" xfId="8" applyFont="1" applyAlignment="1">
      <alignment horizontal="left" vertical="center"/>
    </xf>
    <xf numFmtId="0" fontId="41" fillId="0" borderId="10" xfId="8" applyFont="1" applyBorder="1" applyAlignment="1">
      <alignment horizontal="center" vertical="center"/>
    </xf>
    <xf numFmtId="0" fontId="41" fillId="0" borderId="11" xfId="8" applyFont="1" applyBorder="1" applyAlignment="1">
      <alignment horizontal="center" vertical="center"/>
    </xf>
    <xf numFmtId="0" fontId="41" fillId="0" borderId="12" xfId="8" applyFont="1" applyBorder="1" applyAlignment="1">
      <alignment horizontal="center" vertical="center"/>
    </xf>
    <xf numFmtId="0" fontId="48" fillId="0" borderId="0" xfId="8" applyFont="1" applyAlignment="1">
      <alignment horizontal="center" vertical="center"/>
    </xf>
    <xf numFmtId="0" fontId="49" fillId="0" borderId="0" xfId="8" applyFont="1" applyAlignment="1">
      <alignment horizontal="right" vertical="center"/>
    </xf>
    <xf numFmtId="0" fontId="10" fillId="0" borderId="61" xfId="0" applyFont="1" applyBorder="1" applyAlignment="1">
      <alignment horizontal="left" vertical="center" wrapText="1"/>
    </xf>
    <xf numFmtId="0" fontId="10" fillId="0" borderId="56" xfId="0" applyFont="1" applyBorder="1" applyAlignment="1">
      <alignment horizontal="left" vertical="center" wrapText="1"/>
    </xf>
    <xf numFmtId="0" fontId="10" fillId="0" borderId="45" xfId="0" applyFont="1" applyBorder="1" applyAlignment="1">
      <alignment horizontal="left" vertical="center" wrapText="1"/>
    </xf>
    <xf numFmtId="0" fontId="50" fillId="5" borderId="60" xfId="0" applyFont="1" applyFill="1" applyBorder="1" applyAlignment="1" applyProtection="1">
      <alignment horizontal="left" vertical="center" wrapText="1"/>
      <protection locked="0"/>
    </xf>
    <xf numFmtId="0" fontId="50" fillId="5" borderId="0" xfId="0" applyFont="1" applyFill="1" applyAlignment="1" applyProtection="1">
      <alignment horizontal="left" vertical="center" wrapText="1"/>
      <protection locked="0"/>
    </xf>
    <xf numFmtId="0" fontId="50" fillId="5" borderId="47" xfId="0" applyFont="1" applyFill="1" applyBorder="1" applyAlignment="1" applyProtection="1">
      <alignment horizontal="left" vertical="center" wrapText="1"/>
      <protection locked="0"/>
    </xf>
    <xf numFmtId="0" fontId="10" fillId="0" borderId="62" xfId="0" applyFont="1" applyBorder="1" applyAlignment="1">
      <alignment horizontal="left" vertical="center" wrapText="1"/>
    </xf>
    <xf numFmtId="0" fontId="10" fillId="0" borderId="66" xfId="0" applyFont="1" applyBorder="1" applyAlignment="1">
      <alignment horizontal="left" vertical="center" wrapText="1"/>
    </xf>
    <xf numFmtId="0" fontId="10" fillId="0" borderId="46" xfId="0" applyFont="1" applyBorder="1" applyAlignment="1">
      <alignment horizontal="left" vertical="center" wrapText="1"/>
    </xf>
    <xf numFmtId="0" fontId="51" fillId="5" borderId="106" xfId="8" applyFont="1" applyFill="1" applyBorder="1" applyAlignment="1" applyProtection="1">
      <alignment horizontal="justify" vertical="center" wrapText="1"/>
      <protection locked="0"/>
    </xf>
    <xf numFmtId="0" fontId="51" fillId="5" borderId="107" xfId="8" applyFont="1" applyFill="1" applyBorder="1" applyAlignment="1" applyProtection="1">
      <alignment horizontal="justify" vertical="center" wrapText="1"/>
      <protection locked="0"/>
    </xf>
    <xf numFmtId="0" fontId="51" fillId="5" borderId="108" xfId="8" applyFont="1" applyFill="1" applyBorder="1" applyAlignment="1" applyProtection="1">
      <alignment horizontal="justify" vertical="center" wrapText="1"/>
      <protection locked="0"/>
    </xf>
    <xf numFmtId="0" fontId="41" fillId="0" borderId="109" xfId="8" applyFont="1" applyBorder="1" applyAlignment="1">
      <alignment horizontal="left" vertical="center" wrapText="1"/>
    </xf>
    <xf numFmtId="0" fontId="41" fillId="0" borderId="110" xfId="8" applyFont="1" applyBorder="1" applyAlignment="1">
      <alignment horizontal="left" vertical="center" wrapText="1"/>
    </xf>
    <xf numFmtId="0" fontId="41" fillId="0" borderId="111" xfId="8" applyFont="1" applyBorder="1" applyAlignment="1">
      <alignment horizontal="left" vertical="center" wrapText="1"/>
    </xf>
    <xf numFmtId="0" fontId="41" fillId="0" borderId="60" xfId="8" applyFont="1" applyBorder="1" applyAlignment="1">
      <alignment horizontal="left" vertical="center" wrapText="1"/>
    </xf>
    <xf numFmtId="0" fontId="41" fillId="0" borderId="0" xfId="8" applyFont="1" applyAlignment="1">
      <alignment horizontal="left" vertical="center" wrapText="1"/>
    </xf>
    <xf numFmtId="0" fontId="41" fillId="0" borderId="47" xfId="8" applyFont="1" applyBorder="1" applyAlignment="1">
      <alignment horizontal="left" vertical="center" wrapText="1"/>
    </xf>
    <xf numFmtId="0" fontId="41" fillId="0" borderId="62" xfId="8" applyFont="1" applyBorder="1" applyAlignment="1">
      <alignment horizontal="left" vertical="center" wrapText="1"/>
    </xf>
    <xf numFmtId="0" fontId="41" fillId="0" borderId="66" xfId="8" applyFont="1" applyBorder="1" applyAlignment="1">
      <alignment horizontal="left" vertical="center" wrapText="1"/>
    </xf>
    <xf numFmtId="0" fontId="41" fillId="0" borderId="46" xfId="8" applyFont="1" applyBorder="1" applyAlignment="1">
      <alignment horizontal="left" vertical="center" wrapText="1"/>
    </xf>
    <xf numFmtId="0" fontId="51" fillId="5" borderId="112" xfId="8" applyFont="1" applyFill="1" applyBorder="1" applyAlignment="1" applyProtection="1">
      <alignment horizontal="justify" vertical="center" wrapText="1"/>
      <protection locked="0"/>
    </xf>
    <xf numFmtId="0" fontId="51" fillId="5" borderId="113" xfId="8" applyFont="1" applyFill="1" applyBorder="1" applyAlignment="1" applyProtection="1">
      <alignment horizontal="justify" vertical="center" wrapText="1"/>
      <protection locked="0"/>
    </xf>
    <xf numFmtId="0" fontId="51" fillId="5" borderId="114" xfId="8" applyFont="1" applyFill="1" applyBorder="1" applyAlignment="1" applyProtection="1">
      <alignment horizontal="justify" vertical="center" wrapText="1"/>
      <protection locked="0"/>
    </xf>
    <xf numFmtId="177" fontId="16" fillId="0" borderId="0" xfId="0" applyNumberFormat="1" applyFont="1" applyAlignment="1">
      <alignment horizontal="right"/>
    </xf>
    <xf numFmtId="179" fontId="16" fillId="0" borderId="0" xfId="0" applyNumberFormat="1" applyFont="1" applyAlignment="1">
      <alignment horizontal="left"/>
    </xf>
    <xf numFmtId="180" fontId="16" fillId="0" borderId="0" xfId="0" applyNumberFormat="1" applyFont="1" applyAlignment="1">
      <alignment horizontal="left"/>
    </xf>
    <xf numFmtId="0" fontId="11" fillId="0" borderId="0" xfId="0" applyFont="1" applyAlignment="1">
      <alignment horizontal="center" vertical="center"/>
    </xf>
    <xf numFmtId="0" fontId="0" fillId="3" borderId="61" xfId="0" applyFill="1" applyBorder="1" applyAlignment="1" applyProtection="1">
      <alignment horizontal="left" vertical="top" wrapText="1"/>
      <protection locked="0"/>
    </xf>
    <xf numFmtId="0" fontId="0" fillId="3" borderId="56" xfId="0" applyFill="1" applyBorder="1" applyAlignment="1" applyProtection="1">
      <alignment horizontal="left" vertical="top" wrapText="1"/>
      <protection locked="0"/>
    </xf>
    <xf numFmtId="0" fontId="0" fillId="3" borderId="45" xfId="0" applyFill="1" applyBorder="1" applyAlignment="1" applyProtection="1">
      <alignment horizontal="left" vertical="top" wrapText="1"/>
      <protection locked="0"/>
    </xf>
    <xf numFmtId="0" fontId="0" fillId="3" borderId="60"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47" xfId="0" applyFill="1" applyBorder="1" applyAlignment="1" applyProtection="1">
      <alignment horizontal="left" vertical="top" wrapText="1"/>
      <protection locked="0"/>
    </xf>
    <xf numFmtId="0" fontId="0" fillId="3" borderId="62" xfId="0" applyFill="1" applyBorder="1" applyAlignment="1" applyProtection="1">
      <alignment horizontal="left" vertical="top" wrapText="1"/>
      <protection locked="0"/>
    </xf>
    <xf numFmtId="0" fontId="0" fillId="3" borderId="66" xfId="0" applyFill="1" applyBorder="1" applyAlignment="1" applyProtection="1">
      <alignment horizontal="left" vertical="top" wrapText="1"/>
      <protection locked="0"/>
    </xf>
    <xf numFmtId="0" fontId="0" fillId="3" borderId="46" xfId="0" applyFill="1" applyBorder="1" applyAlignment="1" applyProtection="1">
      <alignment horizontal="left" vertical="top" wrapText="1"/>
      <protection locked="0"/>
    </xf>
    <xf numFmtId="0" fontId="0" fillId="3" borderId="48" xfId="0" applyFill="1" applyBorder="1" applyAlignment="1" applyProtection="1">
      <alignment horizontal="left" vertical="center"/>
      <protection locked="0"/>
    </xf>
    <xf numFmtId="0" fontId="0" fillId="3" borderId="49" xfId="0" applyFill="1" applyBorder="1" applyAlignment="1" applyProtection="1">
      <alignment horizontal="left" vertical="center"/>
      <protection locked="0"/>
    </xf>
    <xf numFmtId="184" fontId="0" fillId="3" borderId="11" xfId="0" applyNumberFormat="1" applyFill="1" applyBorder="1" applyAlignment="1" applyProtection="1">
      <alignment horizontal="center" vertical="center"/>
      <protection locked="0"/>
    </xf>
    <xf numFmtId="184" fontId="0" fillId="3" borderId="12" xfId="0" applyNumberFormat="1" applyFill="1" applyBorder="1" applyAlignment="1" applyProtection="1">
      <alignment horizontal="center" vertical="center"/>
      <protection locked="0"/>
    </xf>
    <xf numFmtId="0" fontId="0" fillId="0" borderId="10" xfId="0" applyBorder="1" applyAlignment="1">
      <alignment horizontal="right" vertical="center"/>
    </xf>
    <xf numFmtId="0" fontId="0" fillId="0" borderId="11" xfId="0" applyBorder="1" applyAlignment="1">
      <alignment horizontal="right" vertical="center"/>
    </xf>
    <xf numFmtId="38" fontId="0" fillId="0" borderId="16" xfId="2" applyFont="1" applyBorder="1" applyAlignment="1">
      <alignment horizontal="center" vertical="center"/>
    </xf>
    <xf numFmtId="38" fontId="0" fillId="0" borderId="35" xfId="2" applyFont="1" applyBorder="1" applyAlignment="1">
      <alignment horizontal="center" vertical="center"/>
    </xf>
    <xf numFmtId="38" fontId="1" fillId="0" borderId="25" xfId="2" applyBorder="1" applyAlignment="1">
      <alignment horizontal="center" vertical="center"/>
    </xf>
    <xf numFmtId="38" fontId="1" fillId="0" borderId="39" xfId="2" applyBorder="1" applyAlignment="1">
      <alignment horizontal="center" vertical="center"/>
    </xf>
    <xf numFmtId="0" fontId="0" fillId="3" borderId="42" xfId="0" applyFill="1" applyBorder="1" applyAlignment="1" applyProtection="1">
      <alignment horizontal="center" vertical="center" wrapText="1"/>
      <protection locked="0"/>
    </xf>
    <xf numFmtId="0" fontId="0" fillId="3" borderId="42" xfId="0" applyFill="1" applyBorder="1" applyAlignment="1" applyProtection="1">
      <alignment horizontal="center" vertical="center"/>
      <protection locked="0"/>
    </xf>
    <xf numFmtId="0" fontId="0" fillId="3" borderId="40" xfId="0" applyFill="1" applyBorder="1" applyAlignment="1" applyProtection="1">
      <alignment horizontal="center" vertical="center" wrapText="1"/>
      <protection locked="0"/>
    </xf>
    <xf numFmtId="38" fontId="0" fillId="4" borderId="71" xfId="2" applyFont="1" applyFill="1" applyBorder="1" applyAlignment="1">
      <alignment horizontal="right" vertical="center"/>
    </xf>
    <xf numFmtId="38" fontId="0" fillId="4" borderId="72" xfId="2" applyFont="1" applyFill="1" applyBorder="1" applyAlignment="1">
      <alignment horizontal="right" vertical="center"/>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right" vertical="center"/>
    </xf>
  </cellXfs>
  <cellStyles count="10">
    <cellStyle name="ハイパーリンク" xfId="1" builtinId="8"/>
    <cellStyle name="桁区切り" xfId="2" builtinId="6"/>
    <cellStyle name="桁区切り [0.00]" xfId="3" builtinId="3"/>
    <cellStyle name="桁区切り 3" xfId="6" xr:uid="{BD36C79C-F926-44D5-9C14-B45544D4FD52}"/>
    <cellStyle name="標準" xfId="0" builtinId="0"/>
    <cellStyle name="標準 2" xfId="4" xr:uid="{00000000-0005-0000-0000-000004000000}"/>
    <cellStyle name="標準 2 2" xfId="7" xr:uid="{38E220C6-C4DA-44C3-9026-84DD93CF3A0F}"/>
    <cellStyle name="標準 3" xfId="8" xr:uid="{D23DC6F0-7E0F-4E26-BFCE-140FCD1F4EB7}"/>
    <cellStyle name="標準 3 2" xfId="9" xr:uid="{6AF8D456-88B6-46D6-9D5E-621656E35D40}"/>
    <cellStyle name="標準_19.9.14提出申請書" xfId="5" xr:uid="{00000000-0005-0000-0000-000005000000}"/>
  </cellStyles>
  <dxfs count="0"/>
  <tableStyles count="0" defaultTableStyle="TableStyleMedium2" defaultPivotStyle="PivotStyleLight16"/>
  <colors>
    <mruColors>
      <color rgb="FFFDE9D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57150</xdr:colOff>
      <xdr:row>0</xdr:row>
      <xdr:rowOff>38100</xdr:rowOff>
    </xdr:from>
    <xdr:to>
      <xdr:col>13</xdr:col>
      <xdr:colOff>657226</xdr:colOff>
      <xdr:row>3</xdr:row>
      <xdr:rowOff>200025</xdr:rowOff>
    </xdr:to>
    <xdr:sp macro="" textlink="">
      <xdr:nvSpPr>
        <xdr:cNvPr id="3" name="テキスト ボックス 2">
          <a:extLst>
            <a:ext uri="{FF2B5EF4-FFF2-40B4-BE49-F238E27FC236}">
              <a16:creationId xmlns:a16="http://schemas.microsoft.com/office/drawing/2014/main" id="{E6DD9C12-7D02-41A7-A712-DADF6F5754A2}"/>
            </a:ext>
          </a:extLst>
        </xdr:cNvPr>
        <xdr:cNvSpPr txBox="1"/>
      </xdr:nvSpPr>
      <xdr:spPr>
        <a:xfrm>
          <a:off x="6134100" y="38100"/>
          <a:ext cx="6772276"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＜記入方法＞</a:t>
          </a:r>
          <a:endParaRPr kumimoji="1" lang="en-US" altLang="ja-JP" sz="1100"/>
        </a:p>
        <a:p>
          <a:r>
            <a:rPr kumimoji="1" lang="ja-JP" altLang="en-US" sz="1100"/>
            <a:t>交付申請時：青色シートの青色セルに入力してください。</a:t>
          </a:r>
          <a:endParaRPr kumimoji="1" lang="en-US" altLang="ja-JP" sz="1100"/>
        </a:p>
        <a:p>
          <a:r>
            <a:rPr kumimoji="1" lang="ja-JP" altLang="en-US" sz="1100"/>
            <a:t>実績報告時：赤色シートの赤色セルに入力してください。</a:t>
          </a:r>
          <a:endParaRPr kumimoji="1" lang="en-US" altLang="ja-JP" sz="1100"/>
        </a:p>
        <a:p>
          <a:r>
            <a:rPr kumimoji="1" lang="en-US" altLang="ja-JP" sz="1100"/>
            <a:t>※</a:t>
          </a:r>
          <a:r>
            <a:rPr kumimoji="1" lang="ja-JP" altLang="en-US" sz="1100"/>
            <a:t>はじめは記載例を入力しておりますので、提出の際は申請内容に合わせて上書きしてください。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44</xdr:row>
          <xdr:rowOff>19050</xdr:rowOff>
        </xdr:from>
        <xdr:to>
          <xdr:col>9</xdr:col>
          <xdr:colOff>655108</xdr:colOff>
          <xdr:row>48</xdr:row>
          <xdr:rowOff>19050</xdr:rowOff>
        </xdr:to>
        <xdr:pic>
          <xdr:nvPicPr>
            <xdr:cNvPr id="2" name="図 1">
              <a:extLst>
                <a:ext uri="{FF2B5EF4-FFF2-40B4-BE49-F238E27FC236}">
                  <a16:creationId xmlns:a16="http://schemas.microsoft.com/office/drawing/2014/main" id="{E68027D0-19A4-40E5-BA92-AB75AC115420}"/>
                </a:ext>
              </a:extLst>
            </xdr:cNvPr>
            <xdr:cNvPicPr>
              <a:picLocks noChangeAspect="1" noChangeArrowheads="1"/>
              <a:extLst>
                <a:ext uri="{84589F7E-364E-4C9E-8A38-B11213B215E9}">
                  <a14:cameraTool cellRange="$L$45:$AD$48" spid="_x0000_s35861"/>
                </a:ext>
              </a:extLst>
            </xdr:cNvPicPr>
          </xdr:nvPicPr>
          <xdr:blipFill>
            <a:blip xmlns:r="http://schemas.openxmlformats.org/officeDocument/2006/relationships" r:embed="rId1"/>
            <a:srcRect/>
            <a:stretch>
              <a:fillRect/>
            </a:stretch>
          </xdr:blipFill>
          <xdr:spPr bwMode="auto">
            <a:xfrm>
              <a:off x="9525" y="11163300"/>
              <a:ext cx="9853083" cy="931333"/>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40823</xdr:colOff>
      <xdr:row>19</xdr:row>
      <xdr:rowOff>0</xdr:rowOff>
    </xdr:from>
    <xdr:to>
      <xdr:col>9</xdr:col>
      <xdr:colOff>176894</xdr:colOff>
      <xdr:row>19</xdr:row>
      <xdr:rowOff>2326821</xdr:rowOff>
    </xdr:to>
    <xdr:sp macro="" textlink="">
      <xdr:nvSpPr>
        <xdr:cNvPr id="2" name="大かっこ 1">
          <a:extLst>
            <a:ext uri="{FF2B5EF4-FFF2-40B4-BE49-F238E27FC236}">
              <a16:creationId xmlns:a16="http://schemas.microsoft.com/office/drawing/2014/main" id="{6569033C-09AF-4ECE-8477-7B91A1628D40}"/>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21</xdr:row>
      <xdr:rowOff>1</xdr:rowOff>
    </xdr:from>
    <xdr:to>
      <xdr:col>9</xdr:col>
      <xdr:colOff>179615</xdr:colOff>
      <xdr:row>21</xdr:row>
      <xdr:rowOff>762001</xdr:rowOff>
    </xdr:to>
    <xdr:sp macro="" textlink="">
      <xdr:nvSpPr>
        <xdr:cNvPr id="3" name="大かっこ 2">
          <a:extLst>
            <a:ext uri="{FF2B5EF4-FFF2-40B4-BE49-F238E27FC236}">
              <a16:creationId xmlns:a16="http://schemas.microsoft.com/office/drawing/2014/main" id="{9FDA27F7-BA40-4DF1-96E6-29430EB80BE3}"/>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FB26F0DE-B670-4D93-9C09-B89F9E747E18}"/>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twoCellAnchor>
    <xdr:from>
      <xdr:col>2</xdr:col>
      <xdr:colOff>0</xdr:colOff>
      <xdr:row>19</xdr:row>
      <xdr:rowOff>171450</xdr:rowOff>
    </xdr:from>
    <xdr:to>
      <xdr:col>2</xdr:col>
      <xdr:colOff>246529</xdr:colOff>
      <xdr:row>20</xdr:row>
      <xdr:rowOff>141754</xdr:rowOff>
    </xdr:to>
    <xdr:sp macro="" textlink="">
      <xdr:nvSpPr>
        <xdr:cNvPr id="3" name="楕円 2">
          <a:extLst>
            <a:ext uri="{FF2B5EF4-FFF2-40B4-BE49-F238E27FC236}">
              <a16:creationId xmlns:a16="http://schemas.microsoft.com/office/drawing/2014/main" id="{E4A3FCE8-ADAE-4818-8737-C4C107A2BFF7}"/>
            </a:ext>
          </a:extLst>
        </xdr:cNvPr>
        <xdr:cNvSpPr/>
      </xdr:nvSpPr>
      <xdr:spPr>
        <a:xfrm>
          <a:off x="2181225" y="4838700"/>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44</xdr:row>
          <xdr:rowOff>19050</xdr:rowOff>
        </xdr:from>
        <xdr:to>
          <xdr:col>9</xdr:col>
          <xdr:colOff>655108</xdr:colOff>
          <xdr:row>48</xdr:row>
          <xdr:rowOff>19050</xdr:rowOff>
        </xdr:to>
        <xdr:pic>
          <xdr:nvPicPr>
            <xdr:cNvPr id="2" name="図 1">
              <a:extLst>
                <a:ext uri="{FF2B5EF4-FFF2-40B4-BE49-F238E27FC236}">
                  <a16:creationId xmlns:a16="http://schemas.microsoft.com/office/drawing/2014/main" id="{C3FFD048-D9A2-4D71-A002-08B80EF3E245}"/>
                </a:ext>
              </a:extLst>
            </xdr:cNvPr>
            <xdr:cNvPicPr>
              <a:picLocks noChangeAspect="1" noChangeArrowheads="1"/>
              <a:extLst>
                <a:ext uri="{84589F7E-364E-4C9E-8A38-B11213B215E9}">
                  <a14:cameraTool cellRange="$L$45:$AD$48" spid="_x0000_s47123"/>
                </a:ext>
              </a:extLst>
            </xdr:cNvPicPr>
          </xdr:nvPicPr>
          <xdr:blipFill>
            <a:blip xmlns:r="http://schemas.openxmlformats.org/officeDocument/2006/relationships" r:embed="rId1"/>
            <a:srcRect/>
            <a:stretch>
              <a:fillRect/>
            </a:stretch>
          </xdr:blipFill>
          <xdr:spPr bwMode="auto">
            <a:xfrm>
              <a:off x="9525" y="11049000"/>
              <a:ext cx="9865783" cy="9144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C47"/>
  <sheetViews>
    <sheetView tabSelected="1" view="pageBreakPreview" zoomScaleNormal="100" zoomScaleSheetLayoutView="100" workbookViewId="0">
      <selection activeCell="C24" sqref="C24"/>
    </sheetView>
  </sheetViews>
  <sheetFormatPr defaultColWidth="9" defaultRowHeight="13"/>
  <cols>
    <col min="1" max="1" width="2.453125" style="254" customWidth="1"/>
    <col min="2" max="2" width="28" style="255" customWidth="1"/>
    <col min="3" max="3" width="47.26953125" style="254" customWidth="1"/>
    <col min="4" max="4" width="2" style="254" customWidth="1"/>
    <col min="5" max="16384" width="9" style="254"/>
  </cols>
  <sheetData>
    <row r="1" spans="1:3">
      <c r="A1" s="254" t="s">
        <v>102</v>
      </c>
    </row>
    <row r="2" spans="1:3" ht="20.149999999999999" customHeight="1"/>
    <row r="3" spans="1:3" ht="20.149999999999999" customHeight="1" thickBot="1">
      <c r="B3" s="256" t="s">
        <v>103</v>
      </c>
      <c r="C3" s="257"/>
    </row>
    <row r="4" spans="1:3" ht="20.149999999999999" customHeight="1" thickBot="1">
      <c r="B4" s="258" t="s">
        <v>104</v>
      </c>
      <c r="C4" s="259" t="s">
        <v>431</v>
      </c>
    </row>
    <row r="5" spans="1:3" ht="20.149999999999999" customHeight="1"/>
    <row r="6" spans="1:3" ht="20.149999999999999" customHeight="1" thickBot="1">
      <c r="B6" s="256" t="s">
        <v>105</v>
      </c>
      <c r="C6" s="257"/>
    </row>
    <row r="7" spans="1:3" ht="20.149999999999999" customHeight="1" thickBot="1">
      <c r="B7" s="258" t="s">
        <v>250</v>
      </c>
      <c r="C7" s="260">
        <v>8</v>
      </c>
    </row>
    <row r="8" spans="1:3" ht="20.149999999999999" customHeight="1">
      <c r="B8" s="261" t="s">
        <v>346</v>
      </c>
      <c r="C8" s="117">
        <v>46113</v>
      </c>
    </row>
    <row r="9" spans="1:3" ht="20.149999999999999" customHeight="1" thickBot="1">
      <c r="B9" s="262" t="s">
        <v>273</v>
      </c>
      <c r="C9" s="154">
        <v>46487</v>
      </c>
    </row>
    <row r="10" spans="1:3" ht="20.149999999999999" customHeight="1">
      <c r="B10" s="261" t="s">
        <v>349</v>
      </c>
      <c r="C10" s="160" t="s">
        <v>263</v>
      </c>
    </row>
    <row r="11" spans="1:3" ht="20.149999999999999" customHeight="1">
      <c r="B11" s="262" t="s">
        <v>353</v>
      </c>
      <c r="C11" s="159" t="s">
        <v>354</v>
      </c>
    </row>
    <row r="12" spans="1:3" ht="20.149999999999999" customHeight="1">
      <c r="B12" s="263" t="s">
        <v>351</v>
      </c>
      <c r="C12" s="155" t="s">
        <v>350</v>
      </c>
    </row>
    <row r="13" spans="1:3" ht="20.149999999999999" customHeight="1" thickBot="1">
      <c r="B13" s="264" t="s">
        <v>246</v>
      </c>
      <c r="C13" s="158" t="s">
        <v>261</v>
      </c>
    </row>
    <row r="14" spans="1:3" ht="20.149999999999999" customHeight="1">
      <c r="B14" s="265" t="s">
        <v>111</v>
      </c>
      <c r="C14" s="157" t="s">
        <v>264</v>
      </c>
    </row>
    <row r="15" spans="1:3" ht="20.149999999999999" customHeight="1">
      <c r="B15" s="265" t="s">
        <v>110</v>
      </c>
      <c r="C15" s="156" t="s">
        <v>248</v>
      </c>
    </row>
    <row r="16" spans="1:3" ht="20.149999999999999" customHeight="1" thickBot="1">
      <c r="B16" s="265" t="s">
        <v>247</v>
      </c>
      <c r="C16" s="116" t="s">
        <v>249</v>
      </c>
    </row>
    <row r="17" spans="2:3" ht="20.149999999999999" customHeight="1">
      <c r="B17" s="261" t="s">
        <v>112</v>
      </c>
      <c r="C17" s="117">
        <v>46113</v>
      </c>
    </row>
    <row r="18" spans="2:3" ht="20.149999999999999" customHeight="1" thickBot="1">
      <c r="B18" s="264" t="s">
        <v>113</v>
      </c>
      <c r="C18" s="118">
        <v>46477</v>
      </c>
    </row>
    <row r="19" spans="2:3" ht="20.149999999999999" customHeight="1">
      <c r="B19" s="261" t="s">
        <v>114</v>
      </c>
      <c r="C19" s="119">
        <v>46143</v>
      </c>
    </row>
    <row r="20" spans="2:3" ht="20.149999999999999" customHeight="1" thickBot="1">
      <c r="B20" s="264" t="s">
        <v>115</v>
      </c>
      <c r="C20" s="120">
        <v>46446</v>
      </c>
    </row>
    <row r="21" spans="2:3" ht="20.149999999999999" customHeight="1">
      <c r="B21" s="266" t="s">
        <v>116</v>
      </c>
      <c r="C21" s="121" t="s">
        <v>352</v>
      </c>
    </row>
    <row r="22" spans="2:3" ht="20.149999999999999" customHeight="1">
      <c r="B22" s="267" t="s">
        <v>117</v>
      </c>
      <c r="C22" s="122">
        <v>46143</v>
      </c>
    </row>
    <row r="23" spans="2:3" ht="20.149999999999999" customHeight="1" thickBot="1">
      <c r="B23" s="268" t="s">
        <v>118</v>
      </c>
      <c r="C23" s="415">
        <f>収支予算書!C8</f>
        <v>495000</v>
      </c>
    </row>
    <row r="24" spans="2:3" ht="20.149999999999999" customHeight="1">
      <c r="B24" s="261" t="s">
        <v>392</v>
      </c>
      <c r="C24" s="249" t="s">
        <v>393</v>
      </c>
    </row>
    <row r="25" spans="2:3" ht="20.149999999999999" customHeight="1">
      <c r="B25" s="265" t="s">
        <v>348</v>
      </c>
      <c r="C25" s="248" t="s">
        <v>262</v>
      </c>
    </row>
    <row r="26" spans="2:3" ht="20.149999999999999" customHeight="1" thickBot="1">
      <c r="B26" s="264" t="s">
        <v>347</v>
      </c>
      <c r="C26" s="113" t="s">
        <v>265</v>
      </c>
    </row>
    <row r="27" spans="2:3" ht="20.149999999999999" customHeight="1">
      <c r="B27" s="269" t="s">
        <v>106</v>
      </c>
      <c r="C27" s="279" t="s">
        <v>432</v>
      </c>
    </row>
    <row r="28" spans="2:3" ht="20.149999999999999" customHeight="1">
      <c r="B28" s="270" t="s">
        <v>108</v>
      </c>
      <c r="C28" s="280" t="s">
        <v>107</v>
      </c>
    </row>
    <row r="29" spans="2:3" ht="20.149999999999999" customHeight="1">
      <c r="B29" s="271" t="s">
        <v>109</v>
      </c>
      <c r="C29" s="281" t="s">
        <v>255</v>
      </c>
    </row>
    <row r="30" spans="2:3" ht="20.149999999999999" customHeight="1">
      <c r="B30" s="271" t="s">
        <v>398</v>
      </c>
      <c r="C30" s="282">
        <v>10</v>
      </c>
    </row>
    <row r="31" spans="2:3" ht="20.149999999999999" customHeight="1" thickBot="1">
      <c r="B31" s="272" t="s">
        <v>399</v>
      </c>
      <c r="C31" s="455">
        <v>10</v>
      </c>
    </row>
    <row r="32" spans="2:3" ht="24" customHeight="1"/>
    <row r="33" spans="2:3" ht="24" customHeight="1" thickBot="1">
      <c r="B33" s="256" t="s">
        <v>119</v>
      </c>
    </row>
    <row r="34" spans="2:3" ht="27" customHeight="1">
      <c r="B34" s="273" t="s">
        <v>120</v>
      </c>
      <c r="C34" s="401" t="s">
        <v>266</v>
      </c>
    </row>
    <row r="35" spans="2:3" ht="27" customHeight="1">
      <c r="B35" s="274" t="s">
        <v>251</v>
      </c>
      <c r="C35" s="402" t="s">
        <v>267</v>
      </c>
    </row>
    <row r="36" spans="2:3" ht="27" customHeight="1">
      <c r="B36" s="275" t="s">
        <v>121</v>
      </c>
      <c r="C36" s="402" t="s">
        <v>268</v>
      </c>
    </row>
    <row r="37" spans="2:3" ht="27" customHeight="1">
      <c r="B37" s="275" t="s">
        <v>122</v>
      </c>
      <c r="C37" s="403" t="s">
        <v>269</v>
      </c>
    </row>
    <row r="38" spans="2:3" ht="27" customHeight="1">
      <c r="B38" s="276" t="s">
        <v>123</v>
      </c>
      <c r="C38" s="404" t="s">
        <v>270</v>
      </c>
    </row>
    <row r="39" spans="2:3" ht="27" customHeight="1" thickBot="1">
      <c r="B39" s="277" t="s">
        <v>124</v>
      </c>
      <c r="C39" s="405" t="s">
        <v>394</v>
      </c>
    </row>
    <row r="40" spans="2:3" ht="19.5" customHeight="1">
      <c r="B40" s="278" t="s">
        <v>125</v>
      </c>
    </row>
    <row r="41" spans="2:3" ht="19.5" customHeight="1">
      <c r="B41" s="278" t="s">
        <v>126</v>
      </c>
    </row>
    <row r="42" spans="2:3" ht="19.5" customHeight="1"/>
    <row r="43" spans="2:3" ht="19.5" customHeight="1">
      <c r="B43" s="256"/>
    </row>
    <row r="44" spans="2:3" ht="19.5" customHeight="1"/>
    <row r="45" spans="2:3" ht="19.5" customHeight="1"/>
    <row r="46" spans="2:3" ht="19.5" customHeight="1"/>
    <row r="47" spans="2:3" ht="19.5" customHeight="1"/>
  </sheetData>
  <sheetProtection algorithmName="SHA-512" hashValue="qy9r9nqSzBDXXlK7KoJSdDm38pYDqFAqQIs3OnLlsmo/FHKTXoAsbCE7puU4i2COQndGEroK79R9E5dEEKpKjg==" saltValue="rt4i4zUUtP78EZ7lM8DT/A==" spinCount="100000" sheet="1" selectLockedCells="1"/>
  <dataConsolidate/>
  <phoneticPr fontId="2"/>
  <dataValidations count="4">
    <dataValidation type="list" allowBlank="1" showInputMessage="1" showErrorMessage="1" sqref="C28" xr:uid="{00000000-0002-0000-0000-000002000000}">
      <formula1>"自己所有地,借地,自己所有地"</formula1>
    </dataValidation>
    <dataValidation type="list" allowBlank="1" showInputMessage="1" showErrorMessage="1" sqref="C27" xr:uid="{00000000-0002-0000-0000-000003000000}">
      <formula1>"新築,増築,改築（改修）,"</formula1>
    </dataValidation>
    <dataValidation type="list" allowBlank="1" showInputMessage="1" showErrorMessage="1" sqref="C11" xr:uid="{CBFB4834-A1AF-4ADD-8196-151DBDCC9F42}">
      <formula1>"都道府県,市町村,社会福祉法人,公益法人,医療法人,個人,その他"</formula1>
    </dataValidation>
    <dataValidation type="date" operator="greaterThan" allowBlank="1" showInputMessage="1" showErrorMessage="1" sqref="C8 C9 C17 C18 C19 C20 C22" xr:uid="{6DE77DAD-A866-4FB5-B719-C506EDCECA09}">
      <formula1>1</formula1>
    </dataValidation>
  </dataValidations>
  <hyperlinks>
    <hyperlink ref="C26" r:id="rId1" xr:uid="{83CEDED5-DEDC-487B-B0C0-13D0B080C380}"/>
  </hyperlinks>
  <printOptions horizontalCentered="1" verticalCentered="1"/>
  <pageMargins left="0.62992125984251968" right="0.43307086614173229" top="0.98425196850393704" bottom="0.98425196850393704" header="0.51181102362204722" footer="0.51181102362204722"/>
  <pageSetup paperSize="9" scale="85" orientation="portrait" blackAndWhite="1" r:id="rId2"/>
  <headerFooter alignWithMargins="0"/>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8C16041-09BC-48CF-916C-4684EA17373B}">
          <x14:formula1>
            <xm:f>基準額!$A$14:$A$16</xm:f>
          </x14:formula1>
          <xm:sqref>C29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theme="9" tint="0.59999389629810485"/>
  </sheetPr>
  <dimension ref="A1:M55"/>
  <sheetViews>
    <sheetView view="pageBreakPreview" zoomScale="60" zoomScaleNormal="70" workbookViewId="0"/>
  </sheetViews>
  <sheetFormatPr defaultRowHeight="13"/>
  <cols>
    <col min="1" max="2" width="2.7265625" customWidth="1"/>
    <col min="3" max="3" width="3.6328125" customWidth="1"/>
    <col min="4" max="4" width="15.453125" customWidth="1"/>
    <col min="5" max="5" width="7" customWidth="1"/>
    <col min="6" max="6" width="19.26953125" customWidth="1"/>
    <col min="7" max="7" width="16" customWidth="1"/>
    <col min="8" max="8" width="5.7265625" customWidth="1"/>
    <col min="9" max="9" width="14" customWidth="1"/>
    <col min="10" max="10" width="39.90625" customWidth="1"/>
    <col min="11" max="11" width="5.90625" customWidth="1"/>
  </cols>
  <sheetData>
    <row r="1" spans="1:11" ht="14">
      <c r="A1" s="48"/>
      <c r="B1" s="48"/>
      <c r="C1" s="48"/>
      <c r="D1" s="48"/>
      <c r="E1" s="48"/>
      <c r="F1" s="48"/>
      <c r="G1" s="48"/>
      <c r="H1" s="48"/>
      <c r="I1" s="49" t="s">
        <v>127</v>
      </c>
      <c r="J1" s="50"/>
      <c r="K1" s="50"/>
    </row>
    <row r="2" spans="1:11" ht="14">
      <c r="A2" s="48"/>
      <c r="B2" s="48" t="s">
        <v>128</v>
      </c>
      <c r="C2" s="48"/>
      <c r="D2" s="48"/>
      <c r="E2" s="48"/>
      <c r="F2" s="48"/>
      <c r="G2" s="48"/>
      <c r="H2" s="48"/>
      <c r="I2" s="48"/>
      <c r="J2" s="48"/>
      <c r="K2" s="50"/>
    </row>
    <row r="3" spans="1:11" ht="14">
      <c r="A3" s="48"/>
      <c r="B3" s="48"/>
      <c r="C3" s="48"/>
      <c r="D3" s="48"/>
      <c r="E3" s="48"/>
      <c r="F3" s="48"/>
      <c r="G3" s="48"/>
      <c r="H3" s="48"/>
      <c r="I3" s="48"/>
      <c r="J3" s="48"/>
      <c r="K3" s="50"/>
    </row>
    <row r="4" spans="1:11" ht="14">
      <c r="A4" s="48"/>
      <c r="B4" s="48"/>
      <c r="C4" s="48"/>
      <c r="D4" s="48"/>
      <c r="E4" s="48"/>
      <c r="F4" s="48"/>
      <c r="G4" s="48"/>
      <c r="H4" s="48"/>
      <c r="I4" s="48"/>
      <c r="J4" s="48"/>
      <c r="K4" s="50"/>
    </row>
    <row r="5" spans="1:11" ht="27" customHeight="1">
      <c r="A5" s="569" t="s">
        <v>129</v>
      </c>
      <c r="B5" s="569"/>
      <c r="C5" s="569"/>
      <c r="D5" s="569"/>
      <c r="E5" s="569"/>
      <c r="F5" s="569"/>
      <c r="G5" s="569"/>
      <c r="H5" s="569"/>
      <c r="I5" s="569"/>
      <c r="J5" s="569"/>
      <c r="K5" s="30"/>
    </row>
    <row r="6" spans="1:11" ht="13.5" customHeight="1">
      <c r="A6" s="51"/>
      <c r="B6" s="51"/>
      <c r="C6" s="51"/>
      <c r="D6" s="51"/>
      <c r="E6" s="51"/>
      <c r="F6" s="51"/>
      <c r="G6" s="51"/>
      <c r="H6" s="51"/>
      <c r="I6" s="51"/>
      <c r="J6" s="51"/>
      <c r="K6" s="51"/>
    </row>
    <row r="7" spans="1:11" ht="14">
      <c r="A7" s="48"/>
      <c r="B7" s="48"/>
      <c r="C7" s="48"/>
      <c r="D7" s="52"/>
      <c r="E7" s="48"/>
      <c r="F7" s="48"/>
      <c r="G7" s="48"/>
      <c r="H7" s="48"/>
      <c r="I7" s="48"/>
      <c r="J7" s="48"/>
      <c r="K7" s="50"/>
    </row>
    <row r="8" spans="1:11" ht="18" customHeight="1">
      <c r="A8" s="48"/>
      <c r="B8" s="48"/>
      <c r="C8" s="48"/>
      <c r="D8" s="48"/>
      <c r="E8" s="48"/>
      <c r="F8" s="48"/>
      <c r="G8" s="48"/>
      <c r="H8" s="48"/>
      <c r="I8" s="48"/>
      <c r="J8" s="422">
        <f>基本情報!C9</f>
        <v>46487</v>
      </c>
      <c r="K8" s="50"/>
    </row>
    <row r="9" spans="1:11" ht="14.25" customHeight="1">
      <c r="A9" s="48"/>
      <c r="B9" s="48"/>
      <c r="C9" s="48"/>
      <c r="D9" s="48"/>
      <c r="E9" s="48"/>
      <c r="F9" s="48"/>
      <c r="G9" s="48"/>
      <c r="H9" s="48"/>
      <c r="I9" s="422"/>
      <c r="J9" s="422"/>
      <c r="K9" s="52"/>
    </row>
    <row r="10" spans="1:11" ht="14">
      <c r="A10" s="48"/>
      <c r="B10" s="48"/>
      <c r="C10" s="48"/>
      <c r="D10" s="48"/>
      <c r="E10" s="48"/>
      <c r="F10" s="48"/>
      <c r="G10" s="48"/>
      <c r="H10" s="48"/>
      <c r="I10" s="53"/>
      <c r="J10" s="54"/>
      <c r="K10" s="50"/>
    </row>
    <row r="11" spans="1:11" ht="14">
      <c r="A11" s="48"/>
      <c r="B11" s="48"/>
      <c r="C11" s="48"/>
      <c r="D11" s="48"/>
      <c r="E11" s="48"/>
      <c r="F11" s="48"/>
      <c r="G11" s="48"/>
      <c r="H11" s="48"/>
      <c r="I11" s="55"/>
      <c r="J11" s="55"/>
      <c r="K11" s="50"/>
    </row>
    <row r="12" spans="1:11" ht="14">
      <c r="A12" s="48"/>
      <c r="B12" s="48" t="s">
        <v>130</v>
      </c>
      <c r="C12" s="48"/>
      <c r="D12" s="48"/>
      <c r="E12" s="48"/>
      <c r="F12" s="48"/>
      <c r="G12" s="48"/>
      <c r="H12" s="48"/>
      <c r="I12" s="48"/>
      <c r="J12" s="48"/>
      <c r="K12" s="50"/>
    </row>
    <row r="13" spans="1:11" ht="14">
      <c r="A13" s="48"/>
      <c r="B13" s="48"/>
      <c r="C13" s="48"/>
      <c r="D13" s="48"/>
      <c r="E13" s="48"/>
      <c r="F13" s="48"/>
      <c r="G13" s="48"/>
      <c r="H13" s="48"/>
      <c r="I13" s="48"/>
      <c r="J13" s="48"/>
      <c r="K13" s="50"/>
    </row>
    <row r="14" spans="1:11" ht="23.25" customHeight="1">
      <c r="A14" s="48"/>
      <c r="B14" s="48"/>
      <c r="C14" s="48"/>
      <c r="D14" s="48"/>
      <c r="E14" s="48"/>
      <c r="F14" s="48"/>
      <c r="G14" s="48"/>
      <c r="H14" s="48"/>
      <c r="I14" s="48"/>
      <c r="J14" s="48"/>
      <c r="K14" s="50"/>
    </row>
    <row r="15" spans="1:11" ht="29.25" customHeight="1">
      <c r="A15" s="48"/>
      <c r="B15" s="48"/>
      <c r="C15" s="48"/>
      <c r="D15" s="48"/>
      <c r="E15" s="48"/>
      <c r="F15" s="48"/>
      <c r="G15" s="56" t="s">
        <v>131</v>
      </c>
      <c r="H15" s="48"/>
      <c r="I15" s="570" t="str">
        <f>基本情報!C14</f>
        <v>兵庫県神戸市○○</v>
      </c>
      <c r="J15" s="570"/>
      <c r="K15" s="57"/>
    </row>
    <row r="16" spans="1:11" ht="29.25" customHeight="1">
      <c r="A16" s="48"/>
      <c r="B16" s="48"/>
      <c r="C16" s="48"/>
      <c r="D16" s="48"/>
      <c r="E16" s="48"/>
      <c r="F16" s="48"/>
      <c r="G16" s="56" t="s">
        <v>132</v>
      </c>
      <c r="H16" s="48"/>
      <c r="I16" s="570" t="str">
        <f>基本情報!C12</f>
        <v>○○法人 ○○会</v>
      </c>
      <c r="J16" s="570"/>
      <c r="K16" s="57"/>
    </row>
    <row r="17" spans="1:13" ht="29.25" customHeight="1">
      <c r="A17" s="48"/>
      <c r="B17" s="48"/>
      <c r="C17" s="48"/>
      <c r="D17" s="48"/>
      <c r="E17" s="48"/>
      <c r="F17" s="48"/>
      <c r="G17" s="56"/>
      <c r="H17" s="48"/>
      <c r="I17" s="570" t="str">
        <f>基本情報!C15</f>
        <v>○○病院</v>
      </c>
      <c r="J17" s="570"/>
      <c r="K17" s="57"/>
    </row>
    <row r="18" spans="1:13" ht="29.25" customHeight="1">
      <c r="A18" s="48"/>
      <c r="B18" s="48"/>
      <c r="C18" s="48"/>
      <c r="D18" s="48"/>
      <c r="E18" s="48"/>
      <c r="F18" s="48"/>
      <c r="G18" s="56" t="s">
        <v>133</v>
      </c>
      <c r="H18" s="48"/>
      <c r="I18" s="571" t="str">
        <f>基本情報!C13</f>
        <v>理事長　○○○○</v>
      </c>
      <c r="J18" s="571"/>
      <c r="K18" s="59"/>
    </row>
    <row r="19" spans="1:13" ht="29.25" customHeight="1">
      <c r="A19" s="48"/>
      <c r="B19" s="48"/>
      <c r="C19" s="48"/>
      <c r="D19" s="48"/>
      <c r="E19" s="48"/>
      <c r="F19" s="48"/>
      <c r="G19" s="56" t="s">
        <v>271</v>
      </c>
      <c r="H19" s="48"/>
      <c r="I19" s="571" t="str">
        <f>基本情報!C25</f>
        <v>0123-456-789</v>
      </c>
      <c r="J19" s="571"/>
      <c r="K19" s="59"/>
    </row>
    <row r="20" spans="1:13" ht="29.25" customHeight="1">
      <c r="A20" s="48"/>
      <c r="B20" s="48"/>
      <c r="C20" s="48"/>
      <c r="D20" s="48"/>
      <c r="E20" s="48"/>
      <c r="F20" s="48"/>
      <c r="G20" s="56" t="s">
        <v>192</v>
      </c>
      <c r="H20" s="48"/>
      <c r="I20" s="571" t="str">
        <f>基本情報!C26</f>
        <v>sample@pref.hyogo.lg.jp</v>
      </c>
      <c r="J20" s="571"/>
      <c r="K20" s="59"/>
    </row>
    <row r="21" spans="1:13" ht="24" customHeight="1">
      <c r="A21" s="48"/>
      <c r="B21" s="48"/>
      <c r="C21" s="48"/>
      <c r="D21" s="48"/>
      <c r="E21" s="48"/>
      <c r="F21" s="48"/>
      <c r="G21" s="48"/>
      <c r="H21" s="48"/>
      <c r="I21" s="48"/>
      <c r="J21" s="48"/>
      <c r="K21" s="50"/>
    </row>
    <row r="22" spans="1:13" ht="14">
      <c r="A22" s="48"/>
      <c r="B22" s="48"/>
      <c r="C22" s="48"/>
      <c r="D22" s="48"/>
      <c r="E22" s="48"/>
      <c r="F22" s="48"/>
      <c r="G22" s="48"/>
      <c r="H22" s="48"/>
      <c r="I22" s="48"/>
      <c r="J22" s="48"/>
      <c r="K22" s="50"/>
    </row>
    <row r="23" spans="1:13" ht="18" customHeight="1">
      <c r="A23" s="48"/>
      <c r="B23" s="60"/>
      <c r="C23" s="842">
        <f>基本情報!C22</f>
        <v>46143</v>
      </c>
      <c r="D23" s="842"/>
      <c r="E23" s="52" t="s">
        <v>135</v>
      </c>
      <c r="F23" s="61" t="str">
        <f>基本情報!C21</f>
        <v>医第○○○○号</v>
      </c>
      <c r="G23" s="60" t="s">
        <v>136</v>
      </c>
      <c r="H23" s="62"/>
      <c r="I23" s="423">
        <f>基本情報!C7</f>
        <v>8</v>
      </c>
      <c r="J23" s="424" t="str">
        <f>基本情報!C4</f>
        <v>病院内保育所施設整備事業</v>
      </c>
      <c r="K23" s="50"/>
    </row>
    <row r="24" spans="1:13" ht="7.5" customHeight="1">
      <c r="A24" s="48"/>
      <c r="B24" s="48"/>
      <c r="C24" s="48"/>
      <c r="D24" s="48"/>
      <c r="E24" s="48"/>
      <c r="F24" s="425"/>
      <c r="G24" s="425"/>
      <c r="H24" s="425"/>
      <c r="I24" s="425"/>
      <c r="J24" s="425"/>
      <c r="K24" s="50"/>
    </row>
    <row r="25" spans="1:13" ht="18" customHeight="1">
      <c r="A25" s="48"/>
      <c r="B25" s="425"/>
      <c r="C25" s="425" t="s">
        <v>137</v>
      </c>
      <c r="D25" s="425"/>
      <c r="E25" s="425"/>
      <c r="F25" s="425"/>
      <c r="G25" s="426"/>
      <c r="H25" s="48"/>
      <c r="I25" s="48"/>
      <c r="J25" s="48"/>
      <c r="M25" s="63"/>
    </row>
    <row r="26" spans="1:13" ht="8.25" customHeight="1">
      <c r="A26" s="48"/>
      <c r="B26" s="48"/>
      <c r="C26" s="48"/>
      <c r="D26" s="427"/>
      <c r="E26" s="48"/>
      <c r="F26" s="48"/>
      <c r="G26" s="48"/>
      <c r="H26" s="48"/>
      <c r="I26" s="48"/>
      <c r="J26" s="48"/>
      <c r="K26" s="50"/>
    </row>
    <row r="27" spans="1:13" ht="14">
      <c r="A27" s="48"/>
      <c r="B27" s="60"/>
      <c r="C27" s="60"/>
      <c r="D27" s="60"/>
      <c r="E27" s="60"/>
      <c r="F27" s="60"/>
      <c r="G27" s="60"/>
      <c r="H27" s="60"/>
      <c r="I27" s="60"/>
      <c r="J27" s="60"/>
      <c r="K27" s="50"/>
    </row>
    <row r="28" spans="1:13" ht="14">
      <c r="A28" s="48"/>
      <c r="B28" s="62"/>
      <c r="C28" s="62"/>
      <c r="D28" s="62"/>
      <c r="E28" s="62"/>
      <c r="F28" s="62"/>
      <c r="G28" s="62"/>
      <c r="H28" s="62"/>
      <c r="I28" s="62"/>
      <c r="J28" s="62"/>
      <c r="K28" s="50"/>
    </row>
    <row r="29" spans="1:13" ht="14">
      <c r="A29" s="48"/>
      <c r="B29" s="575" t="s">
        <v>138</v>
      </c>
      <c r="C29" s="575"/>
      <c r="D29" s="575"/>
      <c r="E29" s="575"/>
      <c r="F29" s="575"/>
      <c r="G29" s="575"/>
      <c r="H29" s="575"/>
      <c r="I29" s="575"/>
      <c r="J29" s="575"/>
      <c r="K29" s="575"/>
    </row>
    <row r="30" spans="1:13" ht="14">
      <c r="A30" s="48"/>
      <c r="B30" s="48"/>
      <c r="C30" s="48"/>
      <c r="D30" s="48"/>
      <c r="E30" s="48"/>
      <c r="F30" s="48"/>
      <c r="G30" s="48"/>
      <c r="H30" s="48"/>
      <c r="I30" s="48"/>
      <c r="J30" s="48"/>
      <c r="K30" s="50"/>
    </row>
    <row r="31" spans="1:13" ht="14">
      <c r="A31" s="48"/>
      <c r="B31" s="48"/>
      <c r="C31" s="48"/>
      <c r="D31" s="48"/>
      <c r="E31" s="48"/>
      <c r="F31" s="48"/>
      <c r="G31" s="48"/>
      <c r="H31" s="48"/>
      <c r="I31" s="48"/>
      <c r="J31" s="48"/>
      <c r="K31" s="50"/>
    </row>
    <row r="32" spans="1:13" ht="14">
      <c r="A32" s="48"/>
      <c r="B32" s="60" t="s">
        <v>139</v>
      </c>
      <c r="C32" s="60" t="s">
        <v>140</v>
      </c>
      <c r="D32" s="60"/>
      <c r="E32" s="60"/>
      <c r="F32" s="60"/>
      <c r="G32" s="60"/>
      <c r="H32" s="60"/>
      <c r="I32" s="60"/>
      <c r="J32" s="60"/>
      <c r="K32" s="50"/>
    </row>
    <row r="33" spans="1:12" ht="14">
      <c r="A33" s="48"/>
      <c r="B33" s="48"/>
      <c r="C33" s="48"/>
      <c r="D33" s="48"/>
      <c r="E33" s="48"/>
      <c r="F33" s="48"/>
      <c r="G33" s="48"/>
      <c r="H33" s="48"/>
      <c r="I33" s="48"/>
      <c r="J33" s="48"/>
      <c r="K33" s="50"/>
    </row>
    <row r="34" spans="1:12" ht="14">
      <c r="A34" s="48"/>
      <c r="B34" s="60" t="s">
        <v>141</v>
      </c>
      <c r="C34" s="60" t="s">
        <v>142</v>
      </c>
      <c r="D34" s="60"/>
      <c r="E34" s="60"/>
      <c r="F34" s="60"/>
      <c r="G34" s="843" t="str">
        <f>"（"&amp;TEXT(基本情報!C17, "ggge年m月d日")&amp;"）"</f>
        <v>（令和8年4月1日）</v>
      </c>
      <c r="H34" s="843"/>
      <c r="I34" s="843"/>
      <c r="J34" s="58"/>
      <c r="K34" s="50"/>
      <c r="L34" t="s">
        <v>143</v>
      </c>
    </row>
    <row r="35" spans="1:12" ht="14">
      <c r="A35" s="48"/>
      <c r="B35" s="48"/>
      <c r="C35" s="48"/>
      <c r="D35" s="60"/>
      <c r="E35" s="48"/>
      <c r="F35" s="48"/>
      <c r="G35" s="578">
        <f>基本情報!C19</f>
        <v>46143</v>
      </c>
      <c r="H35" s="578"/>
      <c r="I35" s="578"/>
      <c r="J35" s="48"/>
      <c r="K35" s="50"/>
    </row>
    <row r="36" spans="1:12" ht="4.5" customHeight="1">
      <c r="A36" s="48"/>
      <c r="B36" s="48"/>
      <c r="C36" s="48"/>
      <c r="D36" s="48"/>
      <c r="E36" s="48"/>
      <c r="F36" s="48"/>
      <c r="G36" s="58"/>
      <c r="H36" s="58"/>
      <c r="I36" s="58"/>
      <c r="J36" s="48"/>
      <c r="K36" s="50"/>
    </row>
    <row r="37" spans="1:12" ht="14">
      <c r="A37" s="48"/>
      <c r="B37" s="48" t="s">
        <v>144</v>
      </c>
      <c r="C37" s="48"/>
      <c r="D37" s="48"/>
      <c r="E37" s="48"/>
      <c r="F37" s="48"/>
      <c r="G37" s="844" t="str">
        <f>"（"&amp;TEXT(基本情報!C18, "ggge年m月d日")&amp;")"</f>
        <v>（令和9年3月31日)</v>
      </c>
      <c r="H37" s="844"/>
      <c r="I37" s="844"/>
      <c r="J37" s="58"/>
      <c r="K37" s="50"/>
    </row>
    <row r="38" spans="1:12" ht="14">
      <c r="A38" s="48"/>
      <c r="B38" s="48"/>
      <c r="C38" s="48"/>
      <c r="D38" s="48"/>
      <c r="E38" s="48"/>
      <c r="F38" s="48"/>
      <c r="G38" s="578">
        <f>基本情報!C20</f>
        <v>46446</v>
      </c>
      <c r="H38" s="578"/>
      <c r="I38" s="578"/>
      <c r="J38" s="48"/>
      <c r="K38" s="50"/>
    </row>
    <row r="39" spans="1:12" ht="14">
      <c r="A39" s="48"/>
      <c r="B39" s="48"/>
      <c r="C39" s="48"/>
      <c r="D39" s="48"/>
      <c r="E39" s="48"/>
      <c r="F39" s="48"/>
      <c r="G39" s="428"/>
      <c r="H39" s="428"/>
      <c r="I39" s="48"/>
      <c r="J39" s="48"/>
      <c r="K39" s="50"/>
    </row>
    <row r="40" spans="1:12" ht="14">
      <c r="A40" s="48"/>
      <c r="B40" s="48" t="s">
        <v>145</v>
      </c>
      <c r="C40" s="48" t="s">
        <v>146</v>
      </c>
      <c r="D40" s="48"/>
      <c r="E40" s="48"/>
      <c r="F40" s="48"/>
      <c r="G40" s="48"/>
      <c r="H40" s="48"/>
      <c r="I40" s="48"/>
      <c r="J40" s="48"/>
      <c r="K40" s="50"/>
    </row>
    <row r="41" spans="1:12" ht="14">
      <c r="A41" s="48"/>
      <c r="B41" s="48"/>
      <c r="C41" s="48"/>
      <c r="D41" s="48"/>
      <c r="E41" s="48"/>
      <c r="F41" s="48"/>
      <c r="G41" s="48"/>
      <c r="H41" s="48"/>
      <c r="I41" s="48"/>
      <c r="J41" s="48"/>
      <c r="K41" s="50"/>
    </row>
    <row r="42" spans="1:12" ht="23.25" customHeight="1">
      <c r="A42" s="48"/>
      <c r="B42" s="48"/>
      <c r="C42" s="48" t="s">
        <v>147</v>
      </c>
      <c r="D42" s="48"/>
      <c r="E42" s="48"/>
      <c r="F42" s="48"/>
      <c r="G42" s="48"/>
      <c r="H42" s="48"/>
      <c r="I42" s="48"/>
      <c r="J42" s="48"/>
      <c r="K42" s="50"/>
    </row>
    <row r="43" spans="1:12" ht="23.25" customHeight="1">
      <c r="A43" s="48"/>
      <c r="B43" s="48"/>
      <c r="C43" s="48" t="s">
        <v>148</v>
      </c>
      <c r="D43" s="60"/>
      <c r="E43" s="48"/>
      <c r="F43" s="48"/>
      <c r="G43" s="48"/>
      <c r="H43" s="48"/>
      <c r="I43" s="48"/>
      <c r="J43" s="48"/>
      <c r="K43" s="50"/>
    </row>
    <row r="44" spans="1:12" ht="23.25" customHeight="1">
      <c r="A44" s="48"/>
      <c r="B44" s="48"/>
      <c r="C44" s="48" t="s">
        <v>149</v>
      </c>
      <c r="D44" s="48"/>
      <c r="E44" s="48"/>
      <c r="F44" s="48"/>
      <c r="G44" s="48"/>
      <c r="H44" s="48"/>
      <c r="I44" s="48"/>
      <c r="J44" s="48"/>
      <c r="K44" s="50"/>
    </row>
    <row r="45" spans="1:12" ht="23.25" customHeight="1">
      <c r="A45" s="48"/>
      <c r="B45" s="48"/>
      <c r="C45" s="48" t="s">
        <v>167</v>
      </c>
      <c r="D45" s="48"/>
      <c r="E45" s="48"/>
      <c r="F45" s="48"/>
      <c r="G45" s="48"/>
      <c r="H45" s="48"/>
      <c r="I45" s="48"/>
      <c r="J45" s="48"/>
      <c r="K45" s="50"/>
    </row>
    <row r="46" spans="1:12" ht="23.25" customHeight="1">
      <c r="A46" s="48"/>
      <c r="B46" s="48"/>
      <c r="C46" s="48" t="s">
        <v>166</v>
      </c>
      <c r="D46" s="48"/>
      <c r="E46" s="48"/>
      <c r="F46" s="48"/>
      <c r="G46" s="48"/>
      <c r="H46" s="48"/>
      <c r="I46" s="48"/>
      <c r="J46" s="48"/>
      <c r="K46" s="50"/>
    </row>
    <row r="47" spans="1:12" ht="14">
      <c r="A47" s="48"/>
      <c r="B47" s="48"/>
      <c r="C47" s="48"/>
      <c r="D47" s="60"/>
      <c r="E47" s="48"/>
      <c r="F47" s="48"/>
      <c r="G47" s="48"/>
      <c r="H47" s="48"/>
      <c r="I47" s="48"/>
      <c r="J47" s="48"/>
      <c r="K47" s="50"/>
    </row>
    <row r="48" spans="1:12" ht="14">
      <c r="A48" s="48"/>
      <c r="B48" s="48"/>
      <c r="C48" s="48"/>
      <c r="D48" s="60"/>
      <c r="E48" s="48"/>
      <c r="F48" s="48"/>
      <c r="G48" s="48"/>
      <c r="H48" s="48"/>
      <c r="I48" s="48"/>
      <c r="J48" s="48"/>
      <c r="K48" s="50"/>
    </row>
    <row r="49" spans="1:11" ht="14">
      <c r="A49" s="48"/>
      <c r="B49" s="48"/>
      <c r="C49" s="48"/>
      <c r="D49" s="60"/>
      <c r="E49" s="48"/>
      <c r="F49" s="48"/>
      <c r="G49" s="48"/>
      <c r="H49" s="48"/>
      <c r="I49" s="48"/>
      <c r="J49" s="48"/>
      <c r="K49" s="50"/>
    </row>
    <row r="50" spans="1:11" ht="14">
      <c r="A50" s="48"/>
      <c r="B50" s="48"/>
      <c r="C50" s="48"/>
      <c r="D50" s="60"/>
      <c r="E50" s="48"/>
      <c r="F50" s="48"/>
      <c r="G50" s="48"/>
      <c r="H50" s="48"/>
      <c r="I50" s="48"/>
      <c r="J50" s="48"/>
      <c r="K50" s="50"/>
    </row>
    <row r="51" spans="1:11" ht="14">
      <c r="A51" s="48"/>
      <c r="B51" s="48"/>
      <c r="C51" s="48"/>
      <c r="D51" s="60"/>
      <c r="E51" s="48"/>
      <c r="F51" s="48"/>
      <c r="G51" s="48"/>
      <c r="H51" s="48"/>
      <c r="I51" s="48"/>
      <c r="J51" s="48"/>
      <c r="K51" s="50"/>
    </row>
    <row r="52" spans="1:11" ht="14">
      <c r="A52" s="48"/>
      <c r="B52" s="48"/>
      <c r="C52" s="50"/>
      <c r="D52" s="60"/>
      <c r="E52" s="48"/>
      <c r="F52" s="48"/>
      <c r="G52" s="48"/>
      <c r="H52" s="48"/>
      <c r="I52" s="48"/>
      <c r="J52" s="48"/>
      <c r="K52" s="50"/>
    </row>
    <row r="53" spans="1:11" ht="14">
      <c r="A53" s="63"/>
      <c r="B53" s="63"/>
      <c r="C53" s="63"/>
      <c r="D53" s="63"/>
      <c r="E53" s="63"/>
      <c r="F53" s="63"/>
      <c r="G53" s="63"/>
      <c r="H53" s="63"/>
      <c r="I53" s="63"/>
      <c r="J53" s="63"/>
    </row>
    <row r="54" spans="1:11" ht="14">
      <c r="A54" s="63"/>
      <c r="B54" s="63"/>
      <c r="C54" s="63"/>
      <c r="D54" s="63"/>
      <c r="E54" s="63"/>
      <c r="F54" s="63"/>
      <c r="G54" s="63"/>
      <c r="H54" s="63"/>
      <c r="I54" s="63"/>
      <c r="J54" s="63"/>
    </row>
    <row r="55" spans="1:11">
      <c r="D55" t="s">
        <v>143</v>
      </c>
    </row>
  </sheetData>
  <sheetProtection sheet="1" objects="1" scenarios="1" selectLockedCells="1"/>
  <mergeCells count="13">
    <mergeCell ref="G34:I34"/>
    <mergeCell ref="G35:I35"/>
    <mergeCell ref="G37:I37"/>
    <mergeCell ref="G38:I38"/>
    <mergeCell ref="I20:J20"/>
    <mergeCell ref="C23:D23"/>
    <mergeCell ref="B29:K29"/>
    <mergeCell ref="A5:J5"/>
    <mergeCell ref="I15:J15"/>
    <mergeCell ref="I16:J16"/>
    <mergeCell ref="I18:J18"/>
    <mergeCell ref="I19:J19"/>
    <mergeCell ref="I17:J17"/>
  </mergeCells>
  <phoneticPr fontId="2"/>
  <printOptions horizontalCentered="1" verticalCentered="1"/>
  <pageMargins left="0.62992125984251968" right="0.43307086614173229" top="0.98425196850393704" bottom="0.98425196850393704" header="0.51181102362204722" footer="0.51181102362204722"/>
  <pageSetup paperSize="9" scale="74" orientation="portrait" blackAndWhite="1" r:id="rId1"/>
  <headerFooter alignWithMargins="0"/>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59999389629810485"/>
  </sheetPr>
  <dimension ref="A1:E38"/>
  <sheetViews>
    <sheetView view="pageBreakPreview" zoomScale="85" zoomScaleNormal="100" zoomScaleSheetLayoutView="85" workbookViewId="0"/>
  </sheetViews>
  <sheetFormatPr defaultColWidth="9" defaultRowHeight="13"/>
  <cols>
    <col min="1" max="1" width="4.26953125" style="50" customWidth="1"/>
    <col min="2" max="2" width="25.36328125" style="50" customWidth="1"/>
    <col min="3" max="3" width="28.36328125" style="50" customWidth="1"/>
    <col min="4" max="4" width="4" style="50" customWidth="1"/>
    <col min="5" max="5" width="21.36328125" style="50" customWidth="1"/>
    <col min="6" max="6" width="5" style="50" customWidth="1"/>
    <col min="7" max="16384" width="9" style="50"/>
  </cols>
  <sheetData>
    <row r="1" spans="1:5" ht="17.25" customHeight="1">
      <c r="A1" s="64" t="s">
        <v>150</v>
      </c>
      <c r="E1" s="65" t="s">
        <v>151</v>
      </c>
    </row>
    <row r="3" spans="1:5" ht="21">
      <c r="A3" s="579" t="s">
        <v>152</v>
      </c>
      <c r="B3" s="579"/>
      <c r="C3" s="579"/>
      <c r="D3" s="579"/>
      <c r="E3" s="579"/>
    </row>
    <row r="5" spans="1:5" s="48" customFormat="1" ht="14">
      <c r="A5" s="48" t="s">
        <v>153</v>
      </c>
    </row>
    <row r="6" spans="1:5" s="48" customFormat="1" ht="14.5" thickBot="1"/>
    <row r="7" spans="1:5" s="48" customFormat="1" ht="40" customHeight="1" thickBot="1">
      <c r="B7" s="66" t="s">
        <v>154</v>
      </c>
      <c r="C7" s="580" t="s">
        <v>155</v>
      </c>
      <c r="D7" s="581"/>
      <c r="E7" s="67" t="s">
        <v>156</v>
      </c>
    </row>
    <row r="8" spans="1:5" s="48" customFormat="1" ht="20.149999999999999" customHeight="1">
      <c r="B8" s="582" t="s">
        <v>157</v>
      </c>
      <c r="C8" s="429">
        <f>収支予算書!C8:C9</f>
        <v>495000</v>
      </c>
      <c r="D8" s="586" t="s">
        <v>158</v>
      </c>
      <c r="E8" s="599"/>
    </row>
    <row r="9" spans="1:5" s="48" customFormat="1" ht="20.149999999999999" customHeight="1">
      <c r="B9" s="583"/>
      <c r="C9" s="420">
        <f>様式3!K10</f>
        <v>495000</v>
      </c>
      <c r="D9" s="587"/>
      <c r="E9" s="594"/>
    </row>
    <row r="10" spans="1:5" s="48" customFormat="1" ht="20.149999999999999" customHeight="1">
      <c r="B10" s="583" t="s">
        <v>159</v>
      </c>
      <c r="C10" s="429">
        <f>収支予算書!C10:C11</f>
        <v>0</v>
      </c>
      <c r="D10" s="591" t="s">
        <v>158</v>
      </c>
      <c r="E10" s="592"/>
    </row>
    <row r="11" spans="1:5" s="48" customFormat="1" ht="20.149999999999999" customHeight="1">
      <c r="B11" s="583"/>
      <c r="C11" s="420">
        <f>様式3!C10</f>
        <v>0</v>
      </c>
      <c r="D11" s="587"/>
      <c r="E11" s="593"/>
    </row>
    <row r="12" spans="1:5" s="48" customFormat="1" ht="20.149999999999999" customHeight="1">
      <c r="B12" s="583" t="s">
        <v>160</v>
      </c>
      <c r="C12" s="429">
        <f>収支予算書!C12:C13</f>
        <v>4505000</v>
      </c>
      <c r="D12" s="591" t="s">
        <v>158</v>
      </c>
      <c r="E12" s="594"/>
    </row>
    <row r="13" spans="1:5" s="48" customFormat="1" ht="20.149999999999999" customHeight="1">
      <c r="B13" s="583"/>
      <c r="C13" s="420">
        <f>C17-C9-C11</f>
        <v>4505000</v>
      </c>
      <c r="D13" s="587"/>
      <c r="E13" s="594"/>
    </row>
    <row r="14" spans="1:5" s="48" customFormat="1" ht="20.149999999999999" customHeight="1">
      <c r="B14" s="583"/>
      <c r="C14" s="419"/>
      <c r="D14" s="591" t="s">
        <v>158</v>
      </c>
      <c r="E14" s="594"/>
    </row>
    <row r="15" spans="1:5" s="48" customFormat="1" ht="20.149999999999999" customHeight="1" thickBot="1">
      <c r="B15" s="600"/>
      <c r="C15" s="421"/>
      <c r="D15" s="586"/>
      <c r="E15" s="601"/>
    </row>
    <row r="16" spans="1:5" s="48" customFormat="1" ht="20.149999999999999" customHeight="1">
      <c r="B16" s="602" t="s">
        <v>161</v>
      </c>
      <c r="C16" s="430">
        <f>収支予算書!C16:C17</f>
        <v>5000000</v>
      </c>
      <c r="D16" s="606" t="s">
        <v>158</v>
      </c>
      <c r="E16" s="608"/>
    </row>
    <row r="17" spans="1:5" s="48" customFormat="1" ht="20.149999999999999" customHeight="1" thickBot="1">
      <c r="B17" s="603"/>
      <c r="C17" s="418">
        <f>様式3!B10</f>
        <v>5000000</v>
      </c>
      <c r="D17" s="607"/>
      <c r="E17" s="609"/>
    </row>
    <row r="18" spans="1:5" s="48" customFormat="1" ht="14"/>
    <row r="19" spans="1:5" s="48" customFormat="1" ht="14"/>
    <row r="20" spans="1:5" s="48" customFormat="1" ht="14">
      <c r="A20" s="48" t="s">
        <v>162</v>
      </c>
    </row>
    <row r="21" spans="1:5" s="48" customFormat="1" ht="14.5" thickBot="1"/>
    <row r="22" spans="1:5" s="48" customFormat="1" ht="40" customHeight="1" thickBot="1">
      <c r="B22" s="66" t="s">
        <v>154</v>
      </c>
      <c r="C22" s="580" t="s">
        <v>155</v>
      </c>
      <c r="D22" s="581"/>
      <c r="E22" s="67" t="s">
        <v>156</v>
      </c>
    </row>
    <row r="23" spans="1:5" s="48" customFormat="1" ht="20.149999999999999" customHeight="1">
      <c r="B23" s="582" t="s">
        <v>163</v>
      </c>
      <c r="C23" s="431">
        <f>収支予算書!C23:C24</f>
        <v>5000000</v>
      </c>
      <c r="D23" s="586" t="s">
        <v>158</v>
      </c>
      <c r="E23" s="599"/>
    </row>
    <row r="24" spans="1:5" s="48" customFormat="1" ht="20.149999999999999" customHeight="1">
      <c r="B24" s="583"/>
      <c r="C24" s="420">
        <f>様式3!E10</f>
        <v>5000000</v>
      </c>
      <c r="D24" s="587"/>
      <c r="E24" s="594"/>
    </row>
    <row r="25" spans="1:5" s="48" customFormat="1" ht="20.149999999999999" customHeight="1">
      <c r="B25" s="583" t="s">
        <v>164</v>
      </c>
      <c r="C25" s="429">
        <f>収支予算書!C25:C26</f>
        <v>0</v>
      </c>
      <c r="D25" s="591" t="s">
        <v>158</v>
      </c>
      <c r="E25" s="594"/>
    </row>
    <row r="26" spans="1:5" s="48" customFormat="1" ht="20.149999999999999" customHeight="1">
      <c r="B26" s="583"/>
      <c r="C26" s="420">
        <f>C32-C24</f>
        <v>0</v>
      </c>
      <c r="D26" s="587"/>
      <c r="E26" s="594"/>
    </row>
    <row r="27" spans="1:5" s="48" customFormat="1" ht="20.149999999999999" customHeight="1">
      <c r="B27" s="583"/>
      <c r="C27" s="429"/>
      <c r="D27" s="591" t="s">
        <v>158</v>
      </c>
      <c r="E27" s="594"/>
    </row>
    <row r="28" spans="1:5" s="48" customFormat="1" ht="20.149999999999999" customHeight="1">
      <c r="B28" s="583"/>
      <c r="C28" s="420"/>
      <c r="D28" s="587"/>
      <c r="E28" s="594"/>
    </row>
    <row r="29" spans="1:5" s="48" customFormat="1" ht="20.149999999999999" customHeight="1">
      <c r="B29" s="583"/>
      <c r="C29" s="429"/>
      <c r="D29" s="591" t="s">
        <v>158</v>
      </c>
      <c r="E29" s="594"/>
    </row>
    <row r="30" spans="1:5" s="48" customFormat="1" ht="20.149999999999999" customHeight="1" thickBot="1">
      <c r="B30" s="600"/>
      <c r="C30" s="421"/>
      <c r="D30" s="586"/>
      <c r="E30" s="601"/>
    </row>
    <row r="31" spans="1:5" s="48" customFormat="1" ht="20.149999999999999" customHeight="1">
      <c r="B31" s="602" t="s">
        <v>161</v>
      </c>
      <c r="C31" s="430">
        <f>収支予算書!C31:C32</f>
        <v>5000000</v>
      </c>
      <c r="D31" s="606" t="s">
        <v>158</v>
      </c>
      <c r="E31" s="608"/>
    </row>
    <row r="32" spans="1:5" s="48" customFormat="1" ht="20.149999999999999" customHeight="1" thickBot="1">
      <c r="B32" s="603"/>
      <c r="C32" s="418">
        <f>様式3!B10</f>
        <v>5000000</v>
      </c>
      <c r="D32" s="607"/>
      <c r="E32" s="609"/>
    </row>
    <row r="33" spans="1:2" s="48" customFormat="1" ht="14"/>
    <row r="34" spans="1:2" s="48" customFormat="1" ht="14">
      <c r="A34" s="48" t="s">
        <v>165</v>
      </c>
    </row>
    <row r="36" spans="1:2" ht="22.5" customHeight="1">
      <c r="B36" s="68" t="str">
        <f>IF(C16=C31,"","収支の計が一致していません")</f>
        <v/>
      </c>
    </row>
    <row r="37" spans="1:2" ht="7.5" customHeight="1"/>
    <row r="38" spans="1:2" ht="16.5">
      <c r="B38" s="68"/>
    </row>
  </sheetData>
  <sheetProtection sheet="1" objects="1" scenarios="1" selectLockedCells="1"/>
  <mergeCells count="33">
    <mergeCell ref="B31:B32"/>
    <mergeCell ref="D31:D32"/>
    <mergeCell ref="E31:E32"/>
    <mergeCell ref="B27:B28"/>
    <mergeCell ref="D27:D28"/>
    <mergeCell ref="E27:E28"/>
    <mergeCell ref="B29:B30"/>
    <mergeCell ref="D29:D30"/>
    <mergeCell ref="E29:E30"/>
    <mergeCell ref="C22:D22"/>
    <mergeCell ref="B23:B24"/>
    <mergeCell ref="D23:D24"/>
    <mergeCell ref="E23:E24"/>
    <mergeCell ref="B25:B26"/>
    <mergeCell ref="D25:D26"/>
    <mergeCell ref="E25:E26"/>
    <mergeCell ref="B14:B15"/>
    <mergeCell ref="D14:D15"/>
    <mergeCell ref="E14:E15"/>
    <mergeCell ref="B16:B17"/>
    <mergeCell ref="D16:D17"/>
    <mergeCell ref="E16:E17"/>
    <mergeCell ref="B10:B11"/>
    <mergeCell ref="D10:D11"/>
    <mergeCell ref="E10:E11"/>
    <mergeCell ref="B12:B13"/>
    <mergeCell ref="D12:D13"/>
    <mergeCell ref="E12:E13"/>
    <mergeCell ref="A3:E3"/>
    <mergeCell ref="C7:D7"/>
    <mergeCell ref="B8:B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9" tint="0.59999389629810485"/>
  </sheetPr>
  <dimension ref="A1:K16"/>
  <sheetViews>
    <sheetView view="pageBreakPreview" zoomScale="115" zoomScaleNormal="100" zoomScaleSheetLayoutView="115" workbookViewId="0"/>
  </sheetViews>
  <sheetFormatPr defaultRowHeight="13"/>
  <cols>
    <col min="1" max="11" width="12.08984375" customWidth="1"/>
  </cols>
  <sheetData>
    <row r="1" spans="1:11">
      <c r="A1" t="s">
        <v>65</v>
      </c>
    </row>
    <row r="3" spans="1:11" ht="16.5">
      <c r="A3" s="845" t="s">
        <v>66</v>
      </c>
      <c r="B3" s="845"/>
      <c r="C3" s="845"/>
      <c r="D3" s="845"/>
      <c r="E3" s="845"/>
      <c r="F3" s="845"/>
      <c r="G3" s="845"/>
      <c r="H3" s="845"/>
      <c r="I3" s="845"/>
      <c r="J3" s="845"/>
      <c r="K3" s="845"/>
    </row>
    <row r="4" spans="1:11">
      <c r="A4" s="37"/>
    </row>
    <row r="5" spans="1:11" ht="13.5" thickBot="1">
      <c r="A5" s="611" t="str">
        <f>"（補助事業者名"&amp;基本情報!C12&amp;"）"</f>
        <v>（補助事業者名○○法人 ○○会）</v>
      </c>
      <c r="B5" s="611"/>
      <c r="C5" s="611"/>
      <c r="D5" s="611"/>
      <c r="E5" s="611"/>
      <c r="F5" s="611"/>
      <c r="G5" s="611"/>
      <c r="H5" s="611"/>
      <c r="I5" s="611"/>
      <c r="J5" s="611"/>
      <c r="K5" s="611"/>
    </row>
    <row r="6" spans="1:11" ht="26.25" customHeight="1" thickTop="1">
      <c r="A6" s="38"/>
      <c r="B6" s="39" t="s">
        <v>67</v>
      </c>
      <c r="C6" s="39" t="s">
        <v>68</v>
      </c>
      <c r="D6" s="39" t="s">
        <v>69</v>
      </c>
      <c r="E6" s="39" t="s">
        <v>70</v>
      </c>
      <c r="F6" s="39" t="s">
        <v>71</v>
      </c>
      <c r="G6" s="39" t="s">
        <v>72</v>
      </c>
      <c r="H6" s="39" t="s">
        <v>73</v>
      </c>
      <c r="I6" s="39" t="s">
        <v>74</v>
      </c>
      <c r="J6" s="39" t="s">
        <v>75</v>
      </c>
      <c r="K6" s="40" t="s">
        <v>76</v>
      </c>
    </row>
    <row r="7" spans="1:11" ht="26.25" customHeight="1">
      <c r="A7" s="31" t="s">
        <v>77</v>
      </c>
      <c r="B7" s="32" t="s">
        <v>58</v>
      </c>
      <c r="C7" s="32" t="s">
        <v>96</v>
      </c>
      <c r="D7" s="32" t="s">
        <v>59</v>
      </c>
      <c r="E7" s="32" t="s">
        <v>60</v>
      </c>
      <c r="F7" s="32" t="s">
        <v>78</v>
      </c>
      <c r="G7" s="32" t="s">
        <v>79</v>
      </c>
      <c r="H7" s="32" t="s">
        <v>80</v>
      </c>
      <c r="I7" s="32" t="s">
        <v>81</v>
      </c>
      <c r="J7" s="32" t="s">
        <v>61</v>
      </c>
      <c r="K7" s="33" t="s">
        <v>82</v>
      </c>
    </row>
    <row r="8" spans="1:11" ht="26.25" customHeight="1" thickBot="1">
      <c r="A8" s="41"/>
      <c r="B8" s="42"/>
      <c r="C8" s="34" t="s">
        <v>83</v>
      </c>
      <c r="D8" s="34" t="s">
        <v>84</v>
      </c>
      <c r="E8" s="34" t="s">
        <v>85</v>
      </c>
      <c r="F8" s="42"/>
      <c r="G8" s="42"/>
      <c r="H8" s="34" t="s">
        <v>86</v>
      </c>
      <c r="I8" s="34" t="s">
        <v>87</v>
      </c>
      <c r="J8" s="34" t="s">
        <v>88</v>
      </c>
      <c r="K8" s="43"/>
    </row>
    <row r="9" spans="1:11" ht="26.25" customHeight="1">
      <c r="A9" s="44"/>
      <c r="B9" s="35" t="s">
        <v>89</v>
      </c>
      <c r="C9" s="36" t="s">
        <v>90</v>
      </c>
      <c r="D9" s="36" t="s">
        <v>89</v>
      </c>
      <c r="E9" s="36" t="s">
        <v>90</v>
      </c>
      <c r="F9" s="35" t="s">
        <v>89</v>
      </c>
      <c r="G9" s="35" t="s">
        <v>89</v>
      </c>
      <c r="H9" s="36" t="s">
        <v>89</v>
      </c>
      <c r="I9" s="36" t="s">
        <v>89</v>
      </c>
      <c r="J9" s="36" t="s">
        <v>90</v>
      </c>
      <c r="K9" s="45" t="s">
        <v>62</v>
      </c>
    </row>
    <row r="10" spans="1:11" ht="90.75" customHeight="1" thickBot="1">
      <c r="A10" s="149" t="str">
        <f>基本情報!C4</f>
        <v>病院内保育所施設整備事業</v>
      </c>
      <c r="B10" s="101">
        <f>'様式4-3'!I43</f>
        <v>5000000</v>
      </c>
      <c r="C10" s="102">
        <v>0</v>
      </c>
      <c r="D10" s="101">
        <f>SUM(B10-C10)</f>
        <v>5000000</v>
      </c>
      <c r="E10" s="101">
        <f>'様式4-3'!I23</f>
        <v>5000000</v>
      </c>
      <c r="F10" s="114">
        <f>基準額!E26</f>
        <v>1500000</v>
      </c>
      <c r="G10" s="101">
        <f>MIN(E10:F10)</f>
        <v>1500000</v>
      </c>
      <c r="H10" s="101">
        <f>ROUNDDOWN(MIN(D10,G10)*基準額!B49,-3)</f>
        <v>495000</v>
      </c>
      <c r="I10" s="114">
        <f>様式1!H10</f>
        <v>495000</v>
      </c>
      <c r="J10" s="102">
        <v>0</v>
      </c>
      <c r="K10" s="115">
        <f>MIN(H10-J10,I10-J10)</f>
        <v>495000</v>
      </c>
    </row>
    <row r="11" spans="1:11" ht="13.5" thickTop="1">
      <c r="A11" s="37"/>
    </row>
    <row r="12" spans="1:11">
      <c r="A12" s="610" t="s">
        <v>63</v>
      </c>
      <c r="B12" s="610"/>
      <c r="C12" s="610"/>
      <c r="D12" s="610"/>
      <c r="E12" s="610"/>
      <c r="F12" s="610"/>
      <c r="G12" s="610"/>
      <c r="H12" s="610"/>
      <c r="I12" s="610"/>
      <c r="J12" s="610"/>
      <c r="K12" s="610"/>
    </row>
    <row r="13" spans="1:11">
      <c r="A13" s="610" t="s">
        <v>64</v>
      </c>
      <c r="B13" s="610"/>
      <c r="C13" s="610"/>
      <c r="D13" s="610"/>
      <c r="E13" s="610"/>
      <c r="F13" s="610"/>
      <c r="G13" s="610"/>
      <c r="H13" s="610"/>
      <c r="I13" s="610"/>
      <c r="J13" s="610"/>
      <c r="K13" s="610"/>
    </row>
    <row r="14" spans="1:11">
      <c r="A14" s="610"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610"/>
      <c r="C14" s="610"/>
      <c r="D14" s="610"/>
      <c r="E14" s="610"/>
      <c r="F14" s="610"/>
      <c r="G14" s="610"/>
      <c r="H14" s="610"/>
      <c r="I14" s="610"/>
      <c r="J14" s="610"/>
      <c r="K14" s="610"/>
    </row>
    <row r="15" spans="1:11">
      <c r="A15" s="610" t="s">
        <v>91</v>
      </c>
      <c r="B15" s="610"/>
      <c r="C15" s="610"/>
      <c r="D15" s="610"/>
      <c r="E15" s="610"/>
      <c r="F15" s="610"/>
      <c r="G15" s="610"/>
      <c r="H15" s="610"/>
      <c r="I15" s="610"/>
      <c r="J15" s="610"/>
      <c r="K15" s="610"/>
    </row>
    <row r="16" spans="1:11">
      <c r="A16" s="46" t="s">
        <v>95</v>
      </c>
    </row>
  </sheetData>
  <sheetProtection sheet="1" objects="1" scenarios="1" selectLockedCells="1"/>
  <mergeCells count="6">
    <mergeCell ref="A15:K15"/>
    <mergeCell ref="A3:K3"/>
    <mergeCell ref="A5:K5"/>
    <mergeCell ref="A12:K12"/>
    <mergeCell ref="A13:K13"/>
    <mergeCell ref="A14:K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9E4C-4F6A-4D7B-83A3-67974F98F67A}">
  <sheetPr>
    <tabColor theme="9" tint="0.59999389629810485"/>
  </sheetPr>
  <dimension ref="A1:AD50"/>
  <sheetViews>
    <sheetView view="pageBreakPreview" zoomScale="90" zoomScaleNormal="100" zoomScaleSheetLayoutView="90" workbookViewId="0">
      <selection activeCell="G15" sqref="G15"/>
    </sheetView>
  </sheetViews>
  <sheetFormatPr defaultRowHeight="13"/>
  <cols>
    <col min="1" max="1" width="13" customWidth="1"/>
    <col min="2" max="10" width="13.453125" customWidth="1"/>
    <col min="11" max="11" width="3.26953125" customWidth="1"/>
    <col min="12" max="12" width="11" bestFit="1" customWidth="1"/>
    <col min="13" max="13" width="6.453125" style="152" customWidth="1"/>
    <col min="14" max="14" width="9.7265625" customWidth="1"/>
    <col min="15" max="15" width="3.453125" bestFit="1" customWidth="1"/>
    <col min="16" max="16" width="6.453125" style="152" customWidth="1"/>
    <col min="17" max="17" width="9.7265625" customWidth="1"/>
    <col min="18" max="18" width="3.453125" bestFit="1" customWidth="1"/>
    <col min="19" max="19" width="6.453125" style="152" customWidth="1"/>
    <col min="20" max="20" width="9.7265625" customWidth="1"/>
    <col min="21" max="21" width="3.453125" bestFit="1" customWidth="1"/>
    <col min="22" max="22" width="6.453125" style="152" customWidth="1"/>
    <col min="23" max="23" width="9.7265625" customWidth="1"/>
    <col min="24" max="24" width="3.453125" bestFit="1" customWidth="1"/>
    <col min="25" max="25" width="6.453125" style="152" customWidth="1"/>
    <col min="26" max="26" width="9.7265625" customWidth="1"/>
    <col min="27" max="27" width="3.453125" bestFit="1" customWidth="1"/>
    <col min="28" max="28" width="6.453125" style="152" customWidth="1"/>
    <col min="29" max="29" width="9.7265625" customWidth="1"/>
    <col min="30" max="30" width="3.453125" bestFit="1" customWidth="1"/>
    <col min="31" max="262" width="9"/>
    <col min="263" max="263" width="13" customWidth="1"/>
    <col min="264" max="264" width="8.90625" customWidth="1"/>
    <col min="265" max="266" width="12.6328125" customWidth="1"/>
    <col min="267" max="267" width="4.90625" customWidth="1"/>
    <col min="268" max="268" width="8.6328125" customWidth="1"/>
    <col min="269" max="270" width="12.6328125" customWidth="1"/>
    <col min="271" max="271" width="8" customWidth="1"/>
    <col min="272" max="272" width="4.08984375" customWidth="1"/>
    <col min="273" max="273" width="9"/>
    <col min="274" max="274" width="11" bestFit="1" customWidth="1"/>
    <col min="275" max="275" width="5.26953125" bestFit="1" customWidth="1"/>
    <col min="276" max="276" width="9"/>
    <col min="277" max="277" width="5.26953125" bestFit="1" customWidth="1"/>
    <col min="278" max="278" width="9"/>
    <col min="279" max="279" width="5.26953125" bestFit="1" customWidth="1"/>
    <col min="280" max="280" width="9"/>
    <col min="281" max="281" width="5.26953125" bestFit="1" customWidth="1"/>
    <col min="282" max="282" width="9"/>
    <col min="283" max="283" width="5.26953125" bestFit="1" customWidth="1"/>
    <col min="284" max="284" width="9"/>
    <col min="285" max="285" width="5.26953125" bestFit="1" customWidth="1"/>
    <col min="286" max="518" width="9"/>
    <col min="519" max="519" width="13" customWidth="1"/>
    <col min="520" max="520" width="8.90625" customWidth="1"/>
    <col min="521" max="522" width="12.6328125" customWidth="1"/>
    <col min="523" max="523" width="4.90625" customWidth="1"/>
    <col min="524" max="524" width="8.6328125" customWidth="1"/>
    <col min="525" max="526" width="12.6328125" customWidth="1"/>
    <col min="527" max="527" width="8" customWidth="1"/>
    <col min="528" max="528" width="4.08984375" customWidth="1"/>
    <col min="529" max="529" width="9"/>
    <col min="530" max="530" width="11" bestFit="1" customWidth="1"/>
    <col min="531" max="531" width="5.26953125" bestFit="1" customWidth="1"/>
    <col min="532" max="532" width="9"/>
    <col min="533" max="533" width="5.26953125" bestFit="1" customWidth="1"/>
    <col min="534" max="534" width="9"/>
    <col min="535" max="535" width="5.26953125" bestFit="1" customWidth="1"/>
    <col min="536" max="536" width="9"/>
    <col min="537" max="537" width="5.26953125" bestFit="1" customWidth="1"/>
    <col min="538" max="538" width="9"/>
    <col min="539" max="539" width="5.26953125" bestFit="1" customWidth="1"/>
    <col min="540" max="540" width="9"/>
    <col min="541" max="541" width="5.26953125" bestFit="1" customWidth="1"/>
    <col min="542" max="774" width="9"/>
    <col min="775" max="775" width="13" customWidth="1"/>
    <col min="776" max="776" width="8.90625" customWidth="1"/>
    <col min="777" max="778" width="12.6328125" customWidth="1"/>
    <col min="779" max="779" width="4.90625" customWidth="1"/>
    <col min="780" max="780" width="8.6328125" customWidth="1"/>
    <col min="781" max="782" width="12.6328125" customWidth="1"/>
    <col min="783" max="783" width="8" customWidth="1"/>
    <col min="784" max="784" width="4.08984375" customWidth="1"/>
    <col min="785" max="785" width="9"/>
    <col min="786" max="786" width="11" bestFit="1" customWidth="1"/>
    <col min="787" max="787" width="5.26953125" bestFit="1" customWidth="1"/>
    <col min="788" max="788" width="9"/>
    <col min="789" max="789" width="5.26953125" bestFit="1" customWidth="1"/>
    <col min="790" max="790" width="9"/>
    <col min="791" max="791" width="5.26953125" bestFit="1" customWidth="1"/>
    <col min="792" max="792" width="9"/>
    <col min="793" max="793" width="5.26953125" bestFit="1" customWidth="1"/>
    <col min="794" max="794" width="9"/>
    <col min="795" max="795" width="5.26953125" bestFit="1" customWidth="1"/>
    <col min="796" max="796" width="9"/>
    <col min="797" max="797" width="5.26953125" bestFit="1" customWidth="1"/>
    <col min="798" max="1030" width="9"/>
    <col min="1031" max="1031" width="13" customWidth="1"/>
    <col min="1032" max="1032" width="8.90625" customWidth="1"/>
    <col min="1033" max="1034" width="12.6328125" customWidth="1"/>
    <col min="1035" max="1035" width="4.90625" customWidth="1"/>
    <col min="1036" max="1036" width="8.6328125" customWidth="1"/>
    <col min="1037" max="1038" width="12.6328125" customWidth="1"/>
    <col min="1039" max="1039" width="8" customWidth="1"/>
    <col min="1040" max="1040" width="4.08984375" customWidth="1"/>
    <col min="1041" max="1041" width="9"/>
    <col min="1042" max="1042" width="11" bestFit="1" customWidth="1"/>
    <col min="1043" max="1043" width="5.26953125" bestFit="1" customWidth="1"/>
    <col min="1044" max="1044" width="9"/>
    <col min="1045" max="1045" width="5.26953125" bestFit="1" customWidth="1"/>
    <col min="1046" max="1046" width="9"/>
    <col min="1047" max="1047" width="5.26953125" bestFit="1" customWidth="1"/>
    <col min="1048" max="1048" width="9"/>
    <col min="1049" max="1049" width="5.26953125" bestFit="1" customWidth="1"/>
    <col min="1050" max="1050" width="9"/>
    <col min="1051" max="1051" width="5.26953125" bestFit="1" customWidth="1"/>
    <col min="1052" max="1052" width="9"/>
    <col min="1053" max="1053" width="5.26953125" bestFit="1" customWidth="1"/>
    <col min="1054" max="1286" width="9"/>
    <col min="1287" max="1287" width="13" customWidth="1"/>
    <col min="1288" max="1288" width="8.90625" customWidth="1"/>
    <col min="1289" max="1290" width="12.6328125" customWidth="1"/>
    <col min="1291" max="1291" width="4.90625" customWidth="1"/>
    <col min="1292" max="1292" width="8.6328125" customWidth="1"/>
    <col min="1293" max="1294" width="12.6328125" customWidth="1"/>
    <col min="1295" max="1295" width="8" customWidth="1"/>
    <col min="1296" max="1296" width="4.08984375" customWidth="1"/>
    <col min="1297" max="1297" width="9"/>
    <col min="1298" max="1298" width="11" bestFit="1" customWidth="1"/>
    <col min="1299" max="1299" width="5.26953125" bestFit="1" customWidth="1"/>
    <col min="1300" max="1300" width="9"/>
    <col min="1301" max="1301" width="5.26953125" bestFit="1" customWidth="1"/>
    <col min="1302" max="1302" width="9"/>
    <col min="1303" max="1303" width="5.26953125" bestFit="1" customWidth="1"/>
    <col min="1304" max="1304" width="9"/>
    <col min="1305" max="1305" width="5.26953125" bestFit="1" customWidth="1"/>
    <col min="1306" max="1306" width="9"/>
    <col min="1307" max="1307" width="5.26953125" bestFit="1" customWidth="1"/>
    <col min="1308" max="1308" width="9"/>
    <col min="1309" max="1309" width="5.26953125" bestFit="1" customWidth="1"/>
    <col min="1310" max="1542" width="9"/>
    <col min="1543" max="1543" width="13" customWidth="1"/>
    <col min="1544" max="1544" width="8.90625" customWidth="1"/>
    <col min="1545" max="1546" width="12.6328125" customWidth="1"/>
    <col min="1547" max="1547" width="4.90625" customWidth="1"/>
    <col min="1548" max="1548" width="8.6328125" customWidth="1"/>
    <col min="1549" max="1550" width="12.6328125" customWidth="1"/>
    <col min="1551" max="1551" width="8" customWidth="1"/>
    <col min="1552" max="1552" width="4.08984375" customWidth="1"/>
    <col min="1553" max="1553" width="9"/>
    <col min="1554" max="1554" width="11" bestFit="1" customWidth="1"/>
    <col min="1555" max="1555" width="5.26953125" bestFit="1" customWidth="1"/>
    <col min="1556" max="1556" width="9"/>
    <col min="1557" max="1557" width="5.26953125" bestFit="1" customWidth="1"/>
    <col min="1558" max="1558" width="9"/>
    <col min="1559" max="1559" width="5.26953125" bestFit="1" customWidth="1"/>
    <col min="1560" max="1560" width="9"/>
    <col min="1561" max="1561" width="5.26953125" bestFit="1" customWidth="1"/>
    <col min="1562" max="1562" width="9"/>
    <col min="1563" max="1563" width="5.26953125" bestFit="1" customWidth="1"/>
    <col min="1564" max="1564" width="9"/>
    <col min="1565" max="1565" width="5.26953125" bestFit="1" customWidth="1"/>
    <col min="1566" max="1798" width="9"/>
    <col min="1799" max="1799" width="13" customWidth="1"/>
    <col min="1800" max="1800" width="8.90625" customWidth="1"/>
    <col min="1801" max="1802" width="12.6328125" customWidth="1"/>
    <col min="1803" max="1803" width="4.90625" customWidth="1"/>
    <col min="1804" max="1804" width="8.6328125" customWidth="1"/>
    <col min="1805" max="1806" width="12.6328125" customWidth="1"/>
    <col min="1807" max="1807" width="8" customWidth="1"/>
    <col min="1808" max="1808" width="4.08984375" customWidth="1"/>
    <col min="1809" max="1809" width="9"/>
    <col min="1810" max="1810" width="11" bestFit="1" customWidth="1"/>
    <col min="1811" max="1811" width="5.26953125" bestFit="1" customWidth="1"/>
    <col min="1812" max="1812" width="9"/>
    <col min="1813" max="1813" width="5.26953125" bestFit="1" customWidth="1"/>
    <col min="1814" max="1814" width="9"/>
    <col min="1815" max="1815" width="5.26953125" bestFit="1" customWidth="1"/>
    <col min="1816" max="1816" width="9"/>
    <col min="1817" max="1817" width="5.26953125" bestFit="1" customWidth="1"/>
    <col min="1818" max="1818" width="9"/>
    <col min="1819" max="1819" width="5.26953125" bestFit="1" customWidth="1"/>
    <col min="1820" max="1820" width="9"/>
    <col min="1821" max="1821" width="5.26953125" bestFit="1" customWidth="1"/>
    <col min="1822" max="2054" width="9"/>
    <col min="2055" max="2055" width="13" customWidth="1"/>
    <col min="2056" max="2056" width="8.90625" customWidth="1"/>
    <col min="2057" max="2058" width="12.6328125" customWidth="1"/>
    <col min="2059" max="2059" width="4.90625" customWidth="1"/>
    <col min="2060" max="2060" width="8.6328125" customWidth="1"/>
    <col min="2061" max="2062" width="12.6328125" customWidth="1"/>
    <col min="2063" max="2063" width="8" customWidth="1"/>
    <col min="2064" max="2064" width="4.08984375" customWidth="1"/>
    <col min="2065" max="2065" width="9"/>
    <col min="2066" max="2066" width="11" bestFit="1" customWidth="1"/>
    <col min="2067" max="2067" width="5.26953125" bestFit="1" customWidth="1"/>
    <col min="2068" max="2068" width="9"/>
    <col min="2069" max="2069" width="5.26953125" bestFit="1" customWidth="1"/>
    <col min="2070" max="2070" width="9"/>
    <col min="2071" max="2071" width="5.26953125" bestFit="1" customWidth="1"/>
    <col min="2072" max="2072" width="9"/>
    <col min="2073" max="2073" width="5.26953125" bestFit="1" customWidth="1"/>
    <col min="2074" max="2074" width="9"/>
    <col min="2075" max="2075" width="5.26953125" bestFit="1" customWidth="1"/>
    <col min="2076" max="2076" width="9"/>
    <col min="2077" max="2077" width="5.26953125" bestFit="1" customWidth="1"/>
    <col min="2078" max="2310" width="9"/>
    <col min="2311" max="2311" width="13" customWidth="1"/>
    <col min="2312" max="2312" width="8.90625" customWidth="1"/>
    <col min="2313" max="2314" width="12.6328125" customWidth="1"/>
    <col min="2315" max="2315" width="4.90625" customWidth="1"/>
    <col min="2316" max="2316" width="8.6328125" customWidth="1"/>
    <col min="2317" max="2318" width="12.6328125" customWidth="1"/>
    <col min="2319" max="2319" width="8" customWidth="1"/>
    <col min="2320" max="2320" width="4.08984375" customWidth="1"/>
    <col min="2321" max="2321" width="9"/>
    <col min="2322" max="2322" width="11" bestFit="1" customWidth="1"/>
    <col min="2323" max="2323" width="5.26953125" bestFit="1" customWidth="1"/>
    <col min="2324" max="2324" width="9"/>
    <col min="2325" max="2325" width="5.26953125" bestFit="1" customWidth="1"/>
    <col min="2326" max="2326" width="9"/>
    <col min="2327" max="2327" width="5.26953125" bestFit="1" customWidth="1"/>
    <col min="2328" max="2328" width="9"/>
    <col min="2329" max="2329" width="5.26953125" bestFit="1" customWidth="1"/>
    <col min="2330" max="2330" width="9"/>
    <col min="2331" max="2331" width="5.26953125" bestFit="1" customWidth="1"/>
    <col min="2332" max="2332" width="9"/>
    <col min="2333" max="2333" width="5.26953125" bestFit="1" customWidth="1"/>
    <col min="2334" max="2566" width="9"/>
    <col min="2567" max="2567" width="13" customWidth="1"/>
    <col min="2568" max="2568" width="8.90625" customWidth="1"/>
    <col min="2569" max="2570" width="12.6328125" customWidth="1"/>
    <col min="2571" max="2571" width="4.90625" customWidth="1"/>
    <col min="2572" max="2572" width="8.6328125" customWidth="1"/>
    <col min="2573" max="2574" width="12.6328125" customWidth="1"/>
    <col min="2575" max="2575" width="8" customWidth="1"/>
    <col min="2576" max="2576" width="4.08984375" customWidth="1"/>
    <col min="2577" max="2577" width="9"/>
    <col min="2578" max="2578" width="11" bestFit="1" customWidth="1"/>
    <col min="2579" max="2579" width="5.26953125" bestFit="1" customWidth="1"/>
    <col min="2580" max="2580" width="9"/>
    <col min="2581" max="2581" width="5.26953125" bestFit="1" customWidth="1"/>
    <col min="2582" max="2582" width="9"/>
    <col min="2583" max="2583" width="5.26953125" bestFit="1" customWidth="1"/>
    <col min="2584" max="2584" width="9"/>
    <col min="2585" max="2585" width="5.26953125" bestFit="1" customWidth="1"/>
    <col min="2586" max="2586" width="9"/>
    <col min="2587" max="2587" width="5.26953125" bestFit="1" customWidth="1"/>
    <col min="2588" max="2588" width="9"/>
    <col min="2589" max="2589" width="5.26953125" bestFit="1" customWidth="1"/>
    <col min="2590" max="2822" width="9"/>
    <col min="2823" max="2823" width="13" customWidth="1"/>
    <col min="2824" max="2824" width="8.90625" customWidth="1"/>
    <col min="2825" max="2826" width="12.6328125" customWidth="1"/>
    <col min="2827" max="2827" width="4.90625" customWidth="1"/>
    <col min="2828" max="2828" width="8.6328125" customWidth="1"/>
    <col min="2829" max="2830" width="12.6328125" customWidth="1"/>
    <col min="2831" max="2831" width="8" customWidth="1"/>
    <col min="2832" max="2832" width="4.08984375" customWidth="1"/>
    <col min="2833" max="2833" width="9"/>
    <col min="2834" max="2834" width="11" bestFit="1" customWidth="1"/>
    <col min="2835" max="2835" width="5.26953125" bestFit="1" customWidth="1"/>
    <col min="2836" max="2836" width="9"/>
    <col min="2837" max="2837" width="5.26953125" bestFit="1" customWidth="1"/>
    <col min="2838" max="2838" width="9"/>
    <col min="2839" max="2839" width="5.26953125" bestFit="1" customWidth="1"/>
    <col min="2840" max="2840" width="9"/>
    <col min="2841" max="2841" width="5.26953125" bestFit="1" customWidth="1"/>
    <col min="2842" max="2842" width="9"/>
    <col min="2843" max="2843" width="5.26953125" bestFit="1" customWidth="1"/>
    <col min="2844" max="2844" width="9"/>
    <col min="2845" max="2845" width="5.26953125" bestFit="1" customWidth="1"/>
    <col min="2846" max="3078" width="9"/>
    <col min="3079" max="3079" width="13" customWidth="1"/>
    <col min="3080" max="3080" width="8.90625" customWidth="1"/>
    <col min="3081" max="3082" width="12.6328125" customWidth="1"/>
    <col min="3083" max="3083" width="4.90625" customWidth="1"/>
    <col min="3084" max="3084" width="8.6328125" customWidth="1"/>
    <col min="3085" max="3086" width="12.6328125" customWidth="1"/>
    <col min="3087" max="3087" width="8" customWidth="1"/>
    <col min="3088" max="3088" width="4.08984375" customWidth="1"/>
    <col min="3089" max="3089" width="9"/>
    <col min="3090" max="3090" width="11" bestFit="1" customWidth="1"/>
    <col min="3091" max="3091" width="5.26953125" bestFit="1" customWidth="1"/>
    <col min="3092" max="3092" width="9"/>
    <col min="3093" max="3093" width="5.26953125" bestFit="1" customWidth="1"/>
    <col min="3094" max="3094" width="9"/>
    <col min="3095" max="3095" width="5.26953125" bestFit="1" customWidth="1"/>
    <col min="3096" max="3096" width="9"/>
    <col min="3097" max="3097" width="5.26953125" bestFit="1" customWidth="1"/>
    <col min="3098" max="3098" width="9"/>
    <col min="3099" max="3099" width="5.26953125" bestFit="1" customWidth="1"/>
    <col min="3100" max="3100" width="9"/>
    <col min="3101" max="3101" width="5.26953125" bestFit="1" customWidth="1"/>
    <col min="3102" max="3334" width="9"/>
    <col min="3335" max="3335" width="13" customWidth="1"/>
    <col min="3336" max="3336" width="8.90625" customWidth="1"/>
    <col min="3337" max="3338" width="12.6328125" customWidth="1"/>
    <col min="3339" max="3339" width="4.90625" customWidth="1"/>
    <col min="3340" max="3340" width="8.6328125" customWidth="1"/>
    <col min="3341" max="3342" width="12.6328125" customWidth="1"/>
    <col min="3343" max="3343" width="8" customWidth="1"/>
    <col min="3344" max="3344" width="4.08984375" customWidth="1"/>
    <col min="3345" max="3345" width="9"/>
    <col min="3346" max="3346" width="11" bestFit="1" customWidth="1"/>
    <col min="3347" max="3347" width="5.26953125" bestFit="1" customWidth="1"/>
    <col min="3348" max="3348" width="9"/>
    <col min="3349" max="3349" width="5.26953125" bestFit="1" customWidth="1"/>
    <col min="3350" max="3350" width="9"/>
    <col min="3351" max="3351" width="5.26953125" bestFit="1" customWidth="1"/>
    <col min="3352" max="3352" width="9"/>
    <col min="3353" max="3353" width="5.26953125" bestFit="1" customWidth="1"/>
    <col min="3354" max="3354" width="9"/>
    <col min="3355" max="3355" width="5.26953125" bestFit="1" customWidth="1"/>
    <col min="3356" max="3356" width="9"/>
    <col min="3357" max="3357" width="5.26953125" bestFit="1" customWidth="1"/>
    <col min="3358" max="3590" width="9"/>
    <col min="3591" max="3591" width="13" customWidth="1"/>
    <col min="3592" max="3592" width="8.90625" customWidth="1"/>
    <col min="3593" max="3594" width="12.6328125" customWidth="1"/>
    <col min="3595" max="3595" width="4.90625" customWidth="1"/>
    <col min="3596" max="3596" width="8.6328125" customWidth="1"/>
    <col min="3597" max="3598" width="12.6328125" customWidth="1"/>
    <col min="3599" max="3599" width="8" customWidth="1"/>
    <col min="3600" max="3600" width="4.08984375" customWidth="1"/>
    <col min="3601" max="3601" width="9"/>
    <col min="3602" max="3602" width="11" bestFit="1" customWidth="1"/>
    <col min="3603" max="3603" width="5.26953125" bestFit="1" customWidth="1"/>
    <col min="3604" max="3604" width="9"/>
    <col min="3605" max="3605" width="5.26953125" bestFit="1" customWidth="1"/>
    <col min="3606" max="3606" width="9"/>
    <col min="3607" max="3607" width="5.26953125" bestFit="1" customWidth="1"/>
    <col min="3608" max="3608" width="9"/>
    <col min="3609" max="3609" width="5.26953125" bestFit="1" customWidth="1"/>
    <col min="3610" max="3610" width="9"/>
    <col min="3611" max="3611" width="5.26953125" bestFit="1" customWidth="1"/>
    <col min="3612" max="3612" width="9"/>
    <col min="3613" max="3613" width="5.26953125" bestFit="1" customWidth="1"/>
    <col min="3614" max="3846" width="9"/>
    <col min="3847" max="3847" width="13" customWidth="1"/>
    <col min="3848" max="3848" width="8.90625" customWidth="1"/>
    <col min="3849" max="3850" width="12.6328125" customWidth="1"/>
    <col min="3851" max="3851" width="4.90625" customWidth="1"/>
    <col min="3852" max="3852" width="8.6328125" customWidth="1"/>
    <col min="3853" max="3854" width="12.6328125" customWidth="1"/>
    <col min="3855" max="3855" width="8" customWidth="1"/>
    <col min="3856" max="3856" width="4.08984375" customWidth="1"/>
    <col min="3857" max="3857" width="9"/>
    <col min="3858" max="3858" width="11" bestFit="1" customWidth="1"/>
    <col min="3859" max="3859" width="5.26953125" bestFit="1" customWidth="1"/>
    <col min="3860" max="3860" width="9"/>
    <col min="3861" max="3861" width="5.26953125" bestFit="1" customWidth="1"/>
    <col min="3862" max="3862" width="9"/>
    <col min="3863" max="3863" width="5.26953125" bestFit="1" customWidth="1"/>
    <col min="3864" max="3864" width="9"/>
    <col min="3865" max="3865" width="5.26953125" bestFit="1" customWidth="1"/>
    <col min="3866" max="3866" width="9"/>
    <col min="3867" max="3867" width="5.26953125" bestFit="1" customWidth="1"/>
    <col min="3868" max="3868" width="9"/>
    <col min="3869" max="3869" width="5.26953125" bestFit="1" customWidth="1"/>
    <col min="3870" max="4102" width="9"/>
    <col min="4103" max="4103" width="13" customWidth="1"/>
    <col min="4104" max="4104" width="8.90625" customWidth="1"/>
    <col min="4105" max="4106" width="12.6328125" customWidth="1"/>
    <col min="4107" max="4107" width="4.90625" customWidth="1"/>
    <col min="4108" max="4108" width="8.6328125" customWidth="1"/>
    <col min="4109" max="4110" width="12.6328125" customWidth="1"/>
    <col min="4111" max="4111" width="8" customWidth="1"/>
    <col min="4112" max="4112" width="4.08984375" customWidth="1"/>
    <col min="4113" max="4113" width="9"/>
    <col min="4114" max="4114" width="11" bestFit="1" customWidth="1"/>
    <col min="4115" max="4115" width="5.26953125" bestFit="1" customWidth="1"/>
    <col min="4116" max="4116" width="9"/>
    <col min="4117" max="4117" width="5.26953125" bestFit="1" customWidth="1"/>
    <col min="4118" max="4118" width="9"/>
    <col min="4119" max="4119" width="5.26953125" bestFit="1" customWidth="1"/>
    <col min="4120" max="4120" width="9"/>
    <col min="4121" max="4121" width="5.26953125" bestFit="1" customWidth="1"/>
    <col min="4122" max="4122" width="9"/>
    <col min="4123" max="4123" width="5.26953125" bestFit="1" customWidth="1"/>
    <col min="4124" max="4124" width="9"/>
    <col min="4125" max="4125" width="5.26953125" bestFit="1" customWidth="1"/>
    <col min="4126" max="4358" width="9"/>
    <col min="4359" max="4359" width="13" customWidth="1"/>
    <col min="4360" max="4360" width="8.90625" customWidth="1"/>
    <col min="4361" max="4362" width="12.6328125" customWidth="1"/>
    <col min="4363" max="4363" width="4.90625" customWidth="1"/>
    <col min="4364" max="4364" width="8.6328125" customWidth="1"/>
    <col min="4365" max="4366" width="12.6328125" customWidth="1"/>
    <col min="4367" max="4367" width="8" customWidth="1"/>
    <col min="4368" max="4368" width="4.08984375" customWidth="1"/>
    <col min="4369" max="4369" width="9"/>
    <col min="4370" max="4370" width="11" bestFit="1" customWidth="1"/>
    <col min="4371" max="4371" width="5.26953125" bestFit="1" customWidth="1"/>
    <col min="4372" max="4372" width="9"/>
    <col min="4373" max="4373" width="5.26953125" bestFit="1" customWidth="1"/>
    <col min="4374" max="4374" width="9"/>
    <col min="4375" max="4375" width="5.26953125" bestFit="1" customWidth="1"/>
    <col min="4376" max="4376" width="9"/>
    <col min="4377" max="4377" width="5.26953125" bestFit="1" customWidth="1"/>
    <col min="4378" max="4378" width="9"/>
    <col min="4379" max="4379" width="5.26953125" bestFit="1" customWidth="1"/>
    <col min="4380" max="4380" width="9"/>
    <col min="4381" max="4381" width="5.26953125" bestFit="1" customWidth="1"/>
    <col min="4382" max="4614" width="9"/>
    <col min="4615" max="4615" width="13" customWidth="1"/>
    <col min="4616" max="4616" width="8.90625" customWidth="1"/>
    <col min="4617" max="4618" width="12.6328125" customWidth="1"/>
    <col min="4619" max="4619" width="4.90625" customWidth="1"/>
    <col min="4620" max="4620" width="8.6328125" customWidth="1"/>
    <col min="4621" max="4622" width="12.6328125" customWidth="1"/>
    <col min="4623" max="4623" width="8" customWidth="1"/>
    <col min="4624" max="4624" width="4.08984375" customWidth="1"/>
    <col min="4625" max="4625" width="9"/>
    <col min="4626" max="4626" width="11" bestFit="1" customWidth="1"/>
    <col min="4627" max="4627" width="5.26953125" bestFit="1" customWidth="1"/>
    <col min="4628" max="4628" width="9"/>
    <col min="4629" max="4629" width="5.26953125" bestFit="1" customWidth="1"/>
    <col min="4630" max="4630" width="9"/>
    <col min="4631" max="4631" width="5.26953125" bestFit="1" customWidth="1"/>
    <col min="4632" max="4632" width="9"/>
    <col min="4633" max="4633" width="5.26953125" bestFit="1" customWidth="1"/>
    <col min="4634" max="4634" width="9"/>
    <col min="4635" max="4635" width="5.26953125" bestFit="1" customWidth="1"/>
    <col min="4636" max="4636" width="9"/>
    <col min="4637" max="4637" width="5.26953125" bestFit="1" customWidth="1"/>
    <col min="4638" max="4870" width="9"/>
    <col min="4871" max="4871" width="13" customWidth="1"/>
    <col min="4872" max="4872" width="8.90625" customWidth="1"/>
    <col min="4873" max="4874" width="12.6328125" customWidth="1"/>
    <col min="4875" max="4875" width="4.90625" customWidth="1"/>
    <col min="4876" max="4876" width="8.6328125" customWidth="1"/>
    <col min="4877" max="4878" width="12.6328125" customWidth="1"/>
    <col min="4879" max="4879" width="8" customWidth="1"/>
    <col min="4880" max="4880" width="4.08984375" customWidth="1"/>
    <col min="4881" max="4881" width="9"/>
    <col min="4882" max="4882" width="11" bestFit="1" customWidth="1"/>
    <col min="4883" max="4883" width="5.26953125" bestFit="1" customWidth="1"/>
    <col min="4884" max="4884" width="9"/>
    <col min="4885" max="4885" width="5.26953125" bestFit="1" customWidth="1"/>
    <col min="4886" max="4886" width="9"/>
    <col min="4887" max="4887" width="5.26953125" bestFit="1" customWidth="1"/>
    <col min="4888" max="4888" width="9"/>
    <col min="4889" max="4889" width="5.26953125" bestFit="1" customWidth="1"/>
    <col min="4890" max="4890" width="9"/>
    <col min="4891" max="4891" width="5.26953125" bestFit="1" customWidth="1"/>
    <col min="4892" max="4892" width="9"/>
    <col min="4893" max="4893" width="5.26953125" bestFit="1" customWidth="1"/>
    <col min="4894" max="5126" width="9"/>
    <col min="5127" max="5127" width="13" customWidth="1"/>
    <col min="5128" max="5128" width="8.90625" customWidth="1"/>
    <col min="5129" max="5130" width="12.6328125" customWidth="1"/>
    <col min="5131" max="5131" width="4.90625" customWidth="1"/>
    <col min="5132" max="5132" width="8.6328125" customWidth="1"/>
    <col min="5133" max="5134" width="12.6328125" customWidth="1"/>
    <col min="5135" max="5135" width="8" customWidth="1"/>
    <col min="5136" max="5136" width="4.08984375" customWidth="1"/>
    <col min="5137" max="5137" width="9"/>
    <col min="5138" max="5138" width="11" bestFit="1" customWidth="1"/>
    <col min="5139" max="5139" width="5.26953125" bestFit="1" customWidth="1"/>
    <col min="5140" max="5140" width="9"/>
    <col min="5141" max="5141" width="5.26953125" bestFit="1" customWidth="1"/>
    <col min="5142" max="5142" width="9"/>
    <col min="5143" max="5143" width="5.26953125" bestFit="1" customWidth="1"/>
    <col min="5144" max="5144" width="9"/>
    <col min="5145" max="5145" width="5.26953125" bestFit="1" customWidth="1"/>
    <col min="5146" max="5146" width="9"/>
    <col min="5147" max="5147" width="5.26953125" bestFit="1" customWidth="1"/>
    <col min="5148" max="5148" width="9"/>
    <col min="5149" max="5149" width="5.26953125" bestFit="1" customWidth="1"/>
    <col min="5150" max="5382" width="9"/>
    <col min="5383" max="5383" width="13" customWidth="1"/>
    <col min="5384" max="5384" width="8.90625" customWidth="1"/>
    <col min="5385" max="5386" width="12.6328125" customWidth="1"/>
    <col min="5387" max="5387" width="4.90625" customWidth="1"/>
    <col min="5388" max="5388" width="8.6328125" customWidth="1"/>
    <col min="5389" max="5390" width="12.6328125" customWidth="1"/>
    <col min="5391" max="5391" width="8" customWidth="1"/>
    <col min="5392" max="5392" width="4.08984375" customWidth="1"/>
    <col min="5393" max="5393" width="9"/>
    <col min="5394" max="5394" width="11" bestFit="1" customWidth="1"/>
    <col min="5395" max="5395" width="5.26953125" bestFit="1" customWidth="1"/>
    <col min="5396" max="5396" width="9"/>
    <col min="5397" max="5397" width="5.26953125" bestFit="1" customWidth="1"/>
    <col min="5398" max="5398" width="9"/>
    <col min="5399" max="5399" width="5.26953125" bestFit="1" customWidth="1"/>
    <col min="5400" max="5400" width="9"/>
    <col min="5401" max="5401" width="5.26953125" bestFit="1" customWidth="1"/>
    <col min="5402" max="5402" width="9"/>
    <col min="5403" max="5403" width="5.26953125" bestFit="1" customWidth="1"/>
    <col min="5404" max="5404" width="9"/>
    <col min="5405" max="5405" width="5.26953125" bestFit="1" customWidth="1"/>
    <col min="5406" max="5638" width="9"/>
    <col min="5639" max="5639" width="13" customWidth="1"/>
    <col min="5640" max="5640" width="8.90625" customWidth="1"/>
    <col min="5641" max="5642" width="12.6328125" customWidth="1"/>
    <col min="5643" max="5643" width="4.90625" customWidth="1"/>
    <col min="5644" max="5644" width="8.6328125" customWidth="1"/>
    <col min="5645" max="5646" width="12.6328125" customWidth="1"/>
    <col min="5647" max="5647" width="8" customWidth="1"/>
    <col min="5648" max="5648" width="4.08984375" customWidth="1"/>
    <col min="5649" max="5649" width="9"/>
    <col min="5650" max="5650" width="11" bestFit="1" customWidth="1"/>
    <col min="5651" max="5651" width="5.26953125" bestFit="1" customWidth="1"/>
    <col min="5652" max="5652" width="9"/>
    <col min="5653" max="5653" width="5.26953125" bestFit="1" customWidth="1"/>
    <col min="5654" max="5654" width="9"/>
    <col min="5655" max="5655" width="5.26953125" bestFit="1" customWidth="1"/>
    <col min="5656" max="5656" width="9"/>
    <col min="5657" max="5657" width="5.26953125" bestFit="1" customWidth="1"/>
    <col min="5658" max="5658" width="9"/>
    <col min="5659" max="5659" width="5.26953125" bestFit="1" customWidth="1"/>
    <col min="5660" max="5660" width="9"/>
    <col min="5661" max="5661" width="5.26953125" bestFit="1" customWidth="1"/>
    <col min="5662" max="5894" width="9"/>
    <col min="5895" max="5895" width="13" customWidth="1"/>
    <col min="5896" max="5896" width="8.90625" customWidth="1"/>
    <col min="5897" max="5898" width="12.6328125" customWidth="1"/>
    <col min="5899" max="5899" width="4.90625" customWidth="1"/>
    <col min="5900" max="5900" width="8.6328125" customWidth="1"/>
    <col min="5901" max="5902" width="12.6328125" customWidth="1"/>
    <col min="5903" max="5903" width="8" customWidth="1"/>
    <col min="5904" max="5904" width="4.08984375" customWidth="1"/>
    <col min="5905" max="5905" width="9"/>
    <col min="5906" max="5906" width="11" bestFit="1" customWidth="1"/>
    <col min="5907" max="5907" width="5.26953125" bestFit="1" customWidth="1"/>
    <col min="5908" max="5908" width="9"/>
    <col min="5909" max="5909" width="5.26953125" bestFit="1" customWidth="1"/>
    <col min="5910" max="5910" width="9"/>
    <col min="5911" max="5911" width="5.26953125" bestFit="1" customWidth="1"/>
    <col min="5912" max="5912" width="9"/>
    <col min="5913" max="5913" width="5.26953125" bestFit="1" customWidth="1"/>
    <col min="5914" max="5914" width="9"/>
    <col min="5915" max="5915" width="5.26953125" bestFit="1" customWidth="1"/>
    <col min="5916" max="5916" width="9"/>
    <col min="5917" max="5917" width="5.26953125" bestFit="1" customWidth="1"/>
    <col min="5918" max="6150" width="9"/>
    <col min="6151" max="6151" width="13" customWidth="1"/>
    <col min="6152" max="6152" width="8.90625" customWidth="1"/>
    <col min="6153" max="6154" width="12.6328125" customWidth="1"/>
    <col min="6155" max="6155" width="4.90625" customWidth="1"/>
    <col min="6156" max="6156" width="8.6328125" customWidth="1"/>
    <col min="6157" max="6158" width="12.6328125" customWidth="1"/>
    <col min="6159" max="6159" width="8" customWidth="1"/>
    <col min="6160" max="6160" width="4.08984375" customWidth="1"/>
    <col min="6161" max="6161" width="9"/>
    <col min="6162" max="6162" width="11" bestFit="1" customWidth="1"/>
    <col min="6163" max="6163" width="5.26953125" bestFit="1" customWidth="1"/>
    <col min="6164" max="6164" width="9"/>
    <col min="6165" max="6165" width="5.26953125" bestFit="1" customWidth="1"/>
    <col min="6166" max="6166" width="9"/>
    <col min="6167" max="6167" width="5.26953125" bestFit="1" customWidth="1"/>
    <col min="6168" max="6168" width="9"/>
    <col min="6169" max="6169" width="5.26953125" bestFit="1" customWidth="1"/>
    <col min="6170" max="6170" width="9"/>
    <col min="6171" max="6171" width="5.26953125" bestFit="1" customWidth="1"/>
    <col min="6172" max="6172" width="9"/>
    <col min="6173" max="6173" width="5.26953125" bestFit="1" customWidth="1"/>
    <col min="6174" max="6406" width="9"/>
    <col min="6407" max="6407" width="13" customWidth="1"/>
    <col min="6408" max="6408" width="8.90625" customWidth="1"/>
    <col min="6409" max="6410" width="12.6328125" customWidth="1"/>
    <col min="6411" max="6411" width="4.90625" customWidth="1"/>
    <col min="6412" max="6412" width="8.6328125" customWidth="1"/>
    <col min="6413" max="6414" width="12.6328125" customWidth="1"/>
    <col min="6415" max="6415" width="8" customWidth="1"/>
    <col min="6416" max="6416" width="4.08984375" customWidth="1"/>
    <col min="6417" max="6417" width="9"/>
    <col min="6418" max="6418" width="11" bestFit="1" customWidth="1"/>
    <col min="6419" max="6419" width="5.26953125" bestFit="1" customWidth="1"/>
    <col min="6420" max="6420" width="9"/>
    <col min="6421" max="6421" width="5.26953125" bestFit="1" customWidth="1"/>
    <col min="6422" max="6422" width="9"/>
    <col min="6423" max="6423" width="5.26953125" bestFit="1" customWidth="1"/>
    <col min="6424" max="6424" width="9"/>
    <col min="6425" max="6425" width="5.26953125" bestFit="1" customWidth="1"/>
    <col min="6426" max="6426" width="9"/>
    <col min="6427" max="6427" width="5.26953125" bestFit="1" customWidth="1"/>
    <col min="6428" max="6428" width="9"/>
    <col min="6429" max="6429" width="5.26953125" bestFit="1" customWidth="1"/>
    <col min="6430" max="6662" width="9"/>
    <col min="6663" max="6663" width="13" customWidth="1"/>
    <col min="6664" max="6664" width="8.90625" customWidth="1"/>
    <col min="6665" max="6666" width="12.6328125" customWidth="1"/>
    <col min="6667" max="6667" width="4.90625" customWidth="1"/>
    <col min="6668" max="6668" width="8.6328125" customWidth="1"/>
    <col min="6669" max="6670" width="12.6328125" customWidth="1"/>
    <col min="6671" max="6671" width="8" customWidth="1"/>
    <col min="6672" max="6672" width="4.08984375" customWidth="1"/>
    <col min="6673" max="6673" width="9"/>
    <col min="6674" max="6674" width="11" bestFit="1" customWidth="1"/>
    <col min="6675" max="6675" width="5.26953125" bestFit="1" customWidth="1"/>
    <col min="6676" max="6676" width="9"/>
    <col min="6677" max="6677" width="5.26953125" bestFit="1" customWidth="1"/>
    <col min="6678" max="6678" width="9"/>
    <col min="6679" max="6679" width="5.26953125" bestFit="1" customWidth="1"/>
    <col min="6680" max="6680" width="9"/>
    <col min="6681" max="6681" width="5.26953125" bestFit="1" customWidth="1"/>
    <col min="6682" max="6682" width="9"/>
    <col min="6683" max="6683" width="5.26953125" bestFit="1" customWidth="1"/>
    <col min="6684" max="6684" width="9"/>
    <col min="6685" max="6685" width="5.26953125" bestFit="1" customWidth="1"/>
    <col min="6686" max="6918" width="9"/>
    <col min="6919" max="6919" width="13" customWidth="1"/>
    <col min="6920" max="6920" width="8.90625" customWidth="1"/>
    <col min="6921" max="6922" width="12.6328125" customWidth="1"/>
    <col min="6923" max="6923" width="4.90625" customWidth="1"/>
    <col min="6924" max="6924" width="8.6328125" customWidth="1"/>
    <col min="6925" max="6926" width="12.6328125" customWidth="1"/>
    <col min="6927" max="6927" width="8" customWidth="1"/>
    <col min="6928" max="6928" width="4.08984375" customWidth="1"/>
    <col min="6929" max="6929" width="9"/>
    <col min="6930" max="6930" width="11" bestFit="1" customWidth="1"/>
    <col min="6931" max="6931" width="5.26953125" bestFit="1" customWidth="1"/>
    <col min="6932" max="6932" width="9"/>
    <col min="6933" max="6933" width="5.26953125" bestFit="1" customWidth="1"/>
    <col min="6934" max="6934" width="9"/>
    <col min="6935" max="6935" width="5.26953125" bestFit="1" customWidth="1"/>
    <col min="6936" max="6936" width="9"/>
    <col min="6937" max="6937" width="5.26953125" bestFit="1" customWidth="1"/>
    <col min="6938" max="6938" width="9"/>
    <col min="6939" max="6939" width="5.26953125" bestFit="1" customWidth="1"/>
    <col min="6940" max="6940" width="9"/>
    <col min="6941" max="6941" width="5.26953125" bestFit="1" customWidth="1"/>
    <col min="6942" max="7174" width="9"/>
    <col min="7175" max="7175" width="13" customWidth="1"/>
    <col min="7176" max="7176" width="8.90625" customWidth="1"/>
    <col min="7177" max="7178" width="12.6328125" customWidth="1"/>
    <col min="7179" max="7179" width="4.90625" customWidth="1"/>
    <col min="7180" max="7180" width="8.6328125" customWidth="1"/>
    <col min="7181" max="7182" width="12.6328125" customWidth="1"/>
    <col min="7183" max="7183" width="8" customWidth="1"/>
    <col min="7184" max="7184" width="4.08984375" customWidth="1"/>
    <col min="7185" max="7185" width="9"/>
    <col min="7186" max="7186" width="11" bestFit="1" customWidth="1"/>
    <col min="7187" max="7187" width="5.26953125" bestFit="1" customWidth="1"/>
    <col min="7188" max="7188" width="9"/>
    <col min="7189" max="7189" width="5.26953125" bestFit="1" customWidth="1"/>
    <col min="7190" max="7190" width="9"/>
    <col min="7191" max="7191" width="5.26953125" bestFit="1" customWidth="1"/>
    <col min="7192" max="7192" width="9"/>
    <col min="7193" max="7193" width="5.26953125" bestFit="1" customWidth="1"/>
    <col min="7194" max="7194" width="9"/>
    <col min="7195" max="7195" width="5.26953125" bestFit="1" customWidth="1"/>
    <col min="7196" max="7196" width="9"/>
    <col min="7197" max="7197" width="5.26953125" bestFit="1" customWidth="1"/>
    <col min="7198" max="7430" width="9"/>
    <col min="7431" max="7431" width="13" customWidth="1"/>
    <col min="7432" max="7432" width="8.90625" customWidth="1"/>
    <col min="7433" max="7434" width="12.6328125" customWidth="1"/>
    <col min="7435" max="7435" width="4.90625" customWidth="1"/>
    <col min="7436" max="7436" width="8.6328125" customWidth="1"/>
    <col min="7437" max="7438" width="12.6328125" customWidth="1"/>
    <col min="7439" max="7439" width="8" customWidth="1"/>
    <col min="7440" max="7440" width="4.08984375" customWidth="1"/>
    <col min="7441" max="7441" width="9"/>
    <col min="7442" max="7442" width="11" bestFit="1" customWidth="1"/>
    <col min="7443" max="7443" width="5.26953125" bestFit="1" customWidth="1"/>
    <col min="7444" max="7444" width="9"/>
    <col min="7445" max="7445" width="5.26953125" bestFit="1" customWidth="1"/>
    <col min="7446" max="7446" width="9"/>
    <col min="7447" max="7447" width="5.26953125" bestFit="1" customWidth="1"/>
    <col min="7448" max="7448" width="9"/>
    <col min="7449" max="7449" width="5.26953125" bestFit="1" customWidth="1"/>
    <col min="7450" max="7450" width="9"/>
    <col min="7451" max="7451" width="5.26953125" bestFit="1" customWidth="1"/>
    <col min="7452" max="7452" width="9"/>
    <col min="7453" max="7453" width="5.26953125" bestFit="1" customWidth="1"/>
    <col min="7454" max="7686" width="9"/>
    <col min="7687" max="7687" width="13" customWidth="1"/>
    <col min="7688" max="7688" width="8.90625" customWidth="1"/>
    <col min="7689" max="7690" width="12.6328125" customWidth="1"/>
    <col min="7691" max="7691" width="4.90625" customWidth="1"/>
    <col min="7692" max="7692" width="8.6328125" customWidth="1"/>
    <col min="7693" max="7694" width="12.6328125" customWidth="1"/>
    <col min="7695" max="7695" width="8" customWidth="1"/>
    <col min="7696" max="7696" width="4.08984375" customWidth="1"/>
    <col min="7697" max="7697" width="9"/>
    <col min="7698" max="7698" width="11" bestFit="1" customWidth="1"/>
    <col min="7699" max="7699" width="5.26953125" bestFit="1" customWidth="1"/>
    <col min="7700" max="7700" width="9"/>
    <col min="7701" max="7701" width="5.26953125" bestFit="1" customWidth="1"/>
    <col min="7702" max="7702" width="9"/>
    <col min="7703" max="7703" width="5.26953125" bestFit="1" customWidth="1"/>
    <col min="7704" max="7704" width="9"/>
    <col min="7705" max="7705" width="5.26953125" bestFit="1" customWidth="1"/>
    <col min="7706" max="7706" width="9"/>
    <col min="7707" max="7707" width="5.26953125" bestFit="1" customWidth="1"/>
    <col min="7708" max="7708" width="9"/>
    <col min="7709" max="7709" width="5.26953125" bestFit="1" customWidth="1"/>
    <col min="7710" max="7942" width="9"/>
    <col min="7943" max="7943" width="13" customWidth="1"/>
    <col min="7944" max="7944" width="8.90625" customWidth="1"/>
    <col min="7945" max="7946" width="12.6328125" customWidth="1"/>
    <col min="7947" max="7947" width="4.90625" customWidth="1"/>
    <col min="7948" max="7948" width="8.6328125" customWidth="1"/>
    <col min="7949" max="7950" width="12.6328125" customWidth="1"/>
    <col min="7951" max="7951" width="8" customWidth="1"/>
    <col min="7952" max="7952" width="4.08984375" customWidth="1"/>
    <col min="7953" max="7953" width="9"/>
    <col min="7954" max="7954" width="11" bestFit="1" customWidth="1"/>
    <col min="7955" max="7955" width="5.26953125" bestFit="1" customWidth="1"/>
    <col min="7956" max="7956" width="9"/>
    <col min="7957" max="7957" width="5.26953125" bestFit="1" customWidth="1"/>
    <col min="7958" max="7958" width="9"/>
    <col min="7959" max="7959" width="5.26953125" bestFit="1" customWidth="1"/>
    <col min="7960" max="7960" width="9"/>
    <col min="7961" max="7961" width="5.26953125" bestFit="1" customWidth="1"/>
    <col min="7962" max="7962" width="9"/>
    <col min="7963" max="7963" width="5.26953125" bestFit="1" customWidth="1"/>
    <col min="7964" max="7964" width="9"/>
    <col min="7965" max="7965" width="5.26953125" bestFit="1" customWidth="1"/>
    <col min="7966" max="8198" width="9"/>
    <col min="8199" max="8199" width="13" customWidth="1"/>
    <col min="8200" max="8200" width="8.90625" customWidth="1"/>
    <col min="8201" max="8202" width="12.6328125" customWidth="1"/>
    <col min="8203" max="8203" width="4.90625" customWidth="1"/>
    <col min="8204" max="8204" width="8.6328125" customWidth="1"/>
    <col min="8205" max="8206" width="12.6328125" customWidth="1"/>
    <col min="8207" max="8207" width="8" customWidth="1"/>
    <col min="8208" max="8208" width="4.08984375" customWidth="1"/>
    <col min="8209" max="8209" width="9"/>
    <col min="8210" max="8210" width="11" bestFit="1" customWidth="1"/>
    <col min="8211" max="8211" width="5.26953125" bestFit="1" customWidth="1"/>
    <col min="8212" max="8212" width="9"/>
    <col min="8213" max="8213" width="5.26953125" bestFit="1" customWidth="1"/>
    <col min="8214" max="8214" width="9"/>
    <col min="8215" max="8215" width="5.26953125" bestFit="1" customWidth="1"/>
    <col min="8216" max="8216" width="9"/>
    <col min="8217" max="8217" width="5.26953125" bestFit="1" customWidth="1"/>
    <col min="8218" max="8218" width="9"/>
    <col min="8219" max="8219" width="5.26953125" bestFit="1" customWidth="1"/>
    <col min="8220" max="8220" width="9"/>
    <col min="8221" max="8221" width="5.26953125" bestFit="1" customWidth="1"/>
    <col min="8222" max="8454" width="9"/>
    <col min="8455" max="8455" width="13" customWidth="1"/>
    <col min="8456" max="8456" width="8.90625" customWidth="1"/>
    <col min="8457" max="8458" width="12.6328125" customWidth="1"/>
    <col min="8459" max="8459" width="4.90625" customWidth="1"/>
    <col min="8460" max="8460" width="8.6328125" customWidth="1"/>
    <col min="8461" max="8462" width="12.6328125" customWidth="1"/>
    <col min="8463" max="8463" width="8" customWidth="1"/>
    <col min="8464" max="8464" width="4.08984375" customWidth="1"/>
    <col min="8465" max="8465" width="9"/>
    <col min="8466" max="8466" width="11" bestFit="1" customWidth="1"/>
    <col min="8467" max="8467" width="5.26953125" bestFit="1" customWidth="1"/>
    <col min="8468" max="8468" width="9"/>
    <col min="8469" max="8469" width="5.26953125" bestFit="1" customWidth="1"/>
    <col min="8470" max="8470" width="9"/>
    <col min="8471" max="8471" width="5.26953125" bestFit="1" customWidth="1"/>
    <col min="8472" max="8472" width="9"/>
    <col min="8473" max="8473" width="5.26953125" bestFit="1" customWidth="1"/>
    <col min="8474" max="8474" width="9"/>
    <col min="8475" max="8475" width="5.26953125" bestFit="1" customWidth="1"/>
    <col min="8476" max="8476" width="9"/>
    <col min="8477" max="8477" width="5.26953125" bestFit="1" customWidth="1"/>
    <col min="8478" max="8710" width="9"/>
    <col min="8711" max="8711" width="13" customWidth="1"/>
    <col min="8712" max="8712" width="8.90625" customWidth="1"/>
    <col min="8713" max="8714" width="12.6328125" customWidth="1"/>
    <col min="8715" max="8715" width="4.90625" customWidth="1"/>
    <col min="8716" max="8716" width="8.6328125" customWidth="1"/>
    <col min="8717" max="8718" width="12.6328125" customWidth="1"/>
    <col min="8719" max="8719" width="8" customWidth="1"/>
    <col min="8720" max="8720" width="4.08984375" customWidth="1"/>
    <col min="8721" max="8721" width="9"/>
    <col min="8722" max="8722" width="11" bestFit="1" customWidth="1"/>
    <col min="8723" max="8723" width="5.26953125" bestFit="1" customWidth="1"/>
    <col min="8724" max="8724" width="9"/>
    <col min="8725" max="8725" width="5.26953125" bestFit="1" customWidth="1"/>
    <col min="8726" max="8726" width="9"/>
    <col min="8727" max="8727" width="5.26953125" bestFit="1" customWidth="1"/>
    <col min="8728" max="8728" width="9"/>
    <col min="8729" max="8729" width="5.26953125" bestFit="1" customWidth="1"/>
    <col min="8730" max="8730" width="9"/>
    <col min="8731" max="8731" width="5.26953125" bestFit="1" customWidth="1"/>
    <col min="8732" max="8732" width="9"/>
    <col min="8733" max="8733" width="5.26953125" bestFit="1" customWidth="1"/>
    <col min="8734" max="8966" width="9"/>
    <col min="8967" max="8967" width="13" customWidth="1"/>
    <col min="8968" max="8968" width="8.90625" customWidth="1"/>
    <col min="8969" max="8970" width="12.6328125" customWidth="1"/>
    <col min="8971" max="8971" width="4.90625" customWidth="1"/>
    <col min="8972" max="8972" width="8.6328125" customWidth="1"/>
    <col min="8973" max="8974" width="12.6328125" customWidth="1"/>
    <col min="8975" max="8975" width="8" customWidth="1"/>
    <col min="8976" max="8976" width="4.08984375" customWidth="1"/>
    <col min="8977" max="8977" width="9"/>
    <col min="8978" max="8978" width="11" bestFit="1" customWidth="1"/>
    <col min="8979" max="8979" width="5.26953125" bestFit="1" customWidth="1"/>
    <col min="8980" max="8980" width="9"/>
    <col min="8981" max="8981" width="5.26953125" bestFit="1" customWidth="1"/>
    <col min="8982" max="8982" width="9"/>
    <col min="8983" max="8983" width="5.26953125" bestFit="1" customWidth="1"/>
    <col min="8984" max="8984" width="9"/>
    <col min="8985" max="8985" width="5.26953125" bestFit="1" customWidth="1"/>
    <col min="8986" max="8986" width="9"/>
    <col min="8987" max="8987" width="5.26953125" bestFit="1" customWidth="1"/>
    <col min="8988" max="8988" width="9"/>
    <col min="8989" max="8989" width="5.26953125" bestFit="1" customWidth="1"/>
    <col min="8990" max="9222" width="9"/>
    <col min="9223" max="9223" width="13" customWidth="1"/>
    <col min="9224" max="9224" width="8.90625" customWidth="1"/>
    <col min="9225" max="9226" width="12.6328125" customWidth="1"/>
    <col min="9227" max="9227" width="4.90625" customWidth="1"/>
    <col min="9228" max="9228" width="8.6328125" customWidth="1"/>
    <col min="9229" max="9230" width="12.6328125" customWidth="1"/>
    <col min="9231" max="9231" width="8" customWidth="1"/>
    <col min="9232" max="9232" width="4.08984375" customWidth="1"/>
    <col min="9233" max="9233" width="9"/>
    <col min="9234" max="9234" width="11" bestFit="1" customWidth="1"/>
    <col min="9235" max="9235" width="5.26953125" bestFit="1" customWidth="1"/>
    <col min="9236" max="9236" width="9"/>
    <col min="9237" max="9237" width="5.26953125" bestFit="1" customWidth="1"/>
    <col min="9238" max="9238" width="9"/>
    <col min="9239" max="9239" width="5.26953125" bestFit="1" customWidth="1"/>
    <col min="9240" max="9240" width="9"/>
    <col min="9241" max="9241" width="5.26953125" bestFit="1" customWidth="1"/>
    <col min="9242" max="9242" width="9"/>
    <col min="9243" max="9243" width="5.26953125" bestFit="1" customWidth="1"/>
    <col min="9244" max="9244" width="9"/>
    <col min="9245" max="9245" width="5.26953125" bestFit="1" customWidth="1"/>
    <col min="9246" max="9478" width="9"/>
    <col min="9479" max="9479" width="13" customWidth="1"/>
    <col min="9480" max="9480" width="8.90625" customWidth="1"/>
    <col min="9481" max="9482" width="12.6328125" customWidth="1"/>
    <col min="9483" max="9483" width="4.90625" customWidth="1"/>
    <col min="9484" max="9484" width="8.6328125" customWidth="1"/>
    <col min="9485" max="9486" width="12.6328125" customWidth="1"/>
    <col min="9487" max="9487" width="8" customWidth="1"/>
    <col min="9488" max="9488" width="4.08984375" customWidth="1"/>
    <col min="9489" max="9489" width="9"/>
    <col min="9490" max="9490" width="11" bestFit="1" customWidth="1"/>
    <col min="9491" max="9491" width="5.26953125" bestFit="1" customWidth="1"/>
    <col min="9492" max="9492" width="9"/>
    <col min="9493" max="9493" width="5.26953125" bestFit="1" customWidth="1"/>
    <col min="9494" max="9494" width="9"/>
    <col min="9495" max="9495" width="5.26953125" bestFit="1" customWidth="1"/>
    <col min="9496" max="9496" width="9"/>
    <col min="9497" max="9497" width="5.26953125" bestFit="1" customWidth="1"/>
    <col min="9498" max="9498" width="9"/>
    <col min="9499" max="9499" width="5.26953125" bestFit="1" customWidth="1"/>
    <col min="9500" max="9500" width="9"/>
    <col min="9501" max="9501" width="5.26953125" bestFit="1" customWidth="1"/>
    <col min="9502" max="9734" width="9"/>
    <col min="9735" max="9735" width="13" customWidth="1"/>
    <col min="9736" max="9736" width="8.90625" customWidth="1"/>
    <col min="9737" max="9738" width="12.6328125" customWidth="1"/>
    <col min="9739" max="9739" width="4.90625" customWidth="1"/>
    <col min="9740" max="9740" width="8.6328125" customWidth="1"/>
    <col min="9741" max="9742" width="12.6328125" customWidth="1"/>
    <col min="9743" max="9743" width="8" customWidth="1"/>
    <col min="9744" max="9744" width="4.08984375" customWidth="1"/>
    <col min="9745" max="9745" width="9"/>
    <col min="9746" max="9746" width="11" bestFit="1" customWidth="1"/>
    <col min="9747" max="9747" width="5.26953125" bestFit="1" customWidth="1"/>
    <col min="9748" max="9748" width="9"/>
    <col min="9749" max="9749" width="5.26953125" bestFit="1" customWidth="1"/>
    <col min="9750" max="9750" width="9"/>
    <col min="9751" max="9751" width="5.26953125" bestFit="1" customWidth="1"/>
    <col min="9752" max="9752" width="9"/>
    <col min="9753" max="9753" width="5.26953125" bestFit="1" customWidth="1"/>
    <col min="9754" max="9754" width="9"/>
    <col min="9755" max="9755" width="5.26953125" bestFit="1" customWidth="1"/>
    <col min="9756" max="9756" width="9"/>
    <col min="9757" max="9757" width="5.26953125" bestFit="1" customWidth="1"/>
    <col min="9758" max="9990" width="9"/>
    <col min="9991" max="9991" width="13" customWidth="1"/>
    <col min="9992" max="9992" width="8.90625" customWidth="1"/>
    <col min="9993" max="9994" width="12.6328125" customWidth="1"/>
    <col min="9995" max="9995" width="4.90625" customWidth="1"/>
    <col min="9996" max="9996" width="8.6328125" customWidth="1"/>
    <col min="9997" max="9998" width="12.6328125" customWidth="1"/>
    <col min="9999" max="9999" width="8" customWidth="1"/>
    <col min="10000" max="10000" width="4.08984375" customWidth="1"/>
    <col min="10001" max="10001" width="9"/>
    <col min="10002" max="10002" width="11" bestFit="1" customWidth="1"/>
    <col min="10003" max="10003" width="5.26953125" bestFit="1" customWidth="1"/>
    <col min="10004" max="10004" width="9"/>
    <col min="10005" max="10005" width="5.26953125" bestFit="1" customWidth="1"/>
    <col min="10006" max="10006" width="9"/>
    <col min="10007" max="10007" width="5.26953125" bestFit="1" customWidth="1"/>
    <col min="10008" max="10008" width="9"/>
    <col min="10009" max="10009" width="5.26953125" bestFit="1" customWidth="1"/>
    <col min="10010" max="10010" width="9"/>
    <col min="10011" max="10011" width="5.26953125" bestFit="1" customWidth="1"/>
    <col min="10012" max="10012" width="9"/>
    <col min="10013" max="10013" width="5.26953125" bestFit="1" customWidth="1"/>
    <col min="10014" max="10246" width="9"/>
    <col min="10247" max="10247" width="13" customWidth="1"/>
    <col min="10248" max="10248" width="8.90625" customWidth="1"/>
    <col min="10249" max="10250" width="12.6328125" customWidth="1"/>
    <col min="10251" max="10251" width="4.90625" customWidth="1"/>
    <col min="10252" max="10252" width="8.6328125" customWidth="1"/>
    <col min="10253" max="10254" width="12.6328125" customWidth="1"/>
    <col min="10255" max="10255" width="8" customWidth="1"/>
    <col min="10256" max="10256" width="4.08984375" customWidth="1"/>
    <col min="10257" max="10257" width="9"/>
    <col min="10258" max="10258" width="11" bestFit="1" customWidth="1"/>
    <col min="10259" max="10259" width="5.26953125" bestFit="1" customWidth="1"/>
    <col min="10260" max="10260" width="9"/>
    <col min="10261" max="10261" width="5.26953125" bestFit="1" customWidth="1"/>
    <col min="10262" max="10262" width="9"/>
    <col min="10263" max="10263" width="5.26953125" bestFit="1" customWidth="1"/>
    <col min="10264" max="10264" width="9"/>
    <col min="10265" max="10265" width="5.26953125" bestFit="1" customWidth="1"/>
    <col min="10266" max="10266" width="9"/>
    <col min="10267" max="10267" width="5.26953125" bestFit="1" customWidth="1"/>
    <col min="10268" max="10268" width="9"/>
    <col min="10269" max="10269" width="5.26953125" bestFit="1" customWidth="1"/>
    <col min="10270" max="10502" width="9"/>
    <col min="10503" max="10503" width="13" customWidth="1"/>
    <col min="10504" max="10504" width="8.90625" customWidth="1"/>
    <col min="10505" max="10506" width="12.6328125" customWidth="1"/>
    <col min="10507" max="10507" width="4.90625" customWidth="1"/>
    <col min="10508" max="10508" width="8.6328125" customWidth="1"/>
    <col min="10509" max="10510" width="12.6328125" customWidth="1"/>
    <col min="10511" max="10511" width="8" customWidth="1"/>
    <col min="10512" max="10512" width="4.08984375" customWidth="1"/>
    <col min="10513" max="10513" width="9"/>
    <col min="10514" max="10514" width="11" bestFit="1" customWidth="1"/>
    <col min="10515" max="10515" width="5.26953125" bestFit="1" customWidth="1"/>
    <col min="10516" max="10516" width="9"/>
    <col min="10517" max="10517" width="5.26953125" bestFit="1" customWidth="1"/>
    <col min="10518" max="10518" width="9"/>
    <col min="10519" max="10519" width="5.26953125" bestFit="1" customWidth="1"/>
    <col min="10520" max="10520" width="9"/>
    <col min="10521" max="10521" width="5.26953125" bestFit="1" customWidth="1"/>
    <col min="10522" max="10522" width="9"/>
    <col min="10523" max="10523" width="5.26953125" bestFit="1" customWidth="1"/>
    <col min="10524" max="10524" width="9"/>
    <col min="10525" max="10525" width="5.26953125" bestFit="1" customWidth="1"/>
    <col min="10526" max="10758" width="9"/>
    <col min="10759" max="10759" width="13" customWidth="1"/>
    <col min="10760" max="10760" width="8.90625" customWidth="1"/>
    <col min="10761" max="10762" width="12.6328125" customWidth="1"/>
    <col min="10763" max="10763" width="4.90625" customWidth="1"/>
    <col min="10764" max="10764" width="8.6328125" customWidth="1"/>
    <col min="10765" max="10766" width="12.6328125" customWidth="1"/>
    <col min="10767" max="10767" width="8" customWidth="1"/>
    <col min="10768" max="10768" width="4.08984375" customWidth="1"/>
    <col min="10769" max="10769" width="9"/>
    <col min="10770" max="10770" width="11" bestFit="1" customWidth="1"/>
    <col min="10771" max="10771" width="5.26953125" bestFit="1" customWidth="1"/>
    <col min="10772" max="10772" width="9"/>
    <col min="10773" max="10773" width="5.26953125" bestFit="1" customWidth="1"/>
    <col min="10774" max="10774" width="9"/>
    <col min="10775" max="10775" width="5.26953125" bestFit="1" customWidth="1"/>
    <col min="10776" max="10776" width="9"/>
    <col min="10777" max="10777" width="5.26953125" bestFit="1" customWidth="1"/>
    <col min="10778" max="10778" width="9"/>
    <col min="10779" max="10779" width="5.26953125" bestFit="1" customWidth="1"/>
    <col min="10780" max="10780" width="9"/>
    <col min="10781" max="10781" width="5.26953125" bestFit="1" customWidth="1"/>
    <col min="10782" max="11014" width="9"/>
    <col min="11015" max="11015" width="13" customWidth="1"/>
    <col min="11016" max="11016" width="8.90625" customWidth="1"/>
    <col min="11017" max="11018" width="12.6328125" customWidth="1"/>
    <col min="11019" max="11019" width="4.90625" customWidth="1"/>
    <col min="11020" max="11020" width="8.6328125" customWidth="1"/>
    <col min="11021" max="11022" width="12.6328125" customWidth="1"/>
    <col min="11023" max="11023" width="8" customWidth="1"/>
    <col min="11024" max="11024" width="4.08984375" customWidth="1"/>
    <col min="11025" max="11025" width="9"/>
    <col min="11026" max="11026" width="11" bestFit="1" customWidth="1"/>
    <col min="11027" max="11027" width="5.26953125" bestFit="1" customWidth="1"/>
    <col min="11028" max="11028" width="9"/>
    <col min="11029" max="11029" width="5.26953125" bestFit="1" customWidth="1"/>
    <col min="11030" max="11030" width="9"/>
    <col min="11031" max="11031" width="5.26953125" bestFit="1" customWidth="1"/>
    <col min="11032" max="11032" width="9"/>
    <col min="11033" max="11033" width="5.26953125" bestFit="1" customWidth="1"/>
    <col min="11034" max="11034" width="9"/>
    <col min="11035" max="11035" width="5.26953125" bestFit="1" customWidth="1"/>
    <col min="11036" max="11036" width="9"/>
    <col min="11037" max="11037" width="5.26953125" bestFit="1" customWidth="1"/>
    <col min="11038" max="11270" width="9"/>
    <col min="11271" max="11271" width="13" customWidth="1"/>
    <col min="11272" max="11272" width="8.90625" customWidth="1"/>
    <col min="11273" max="11274" width="12.6328125" customWidth="1"/>
    <col min="11275" max="11275" width="4.90625" customWidth="1"/>
    <col min="11276" max="11276" width="8.6328125" customWidth="1"/>
    <col min="11277" max="11278" width="12.6328125" customWidth="1"/>
    <col min="11279" max="11279" width="8" customWidth="1"/>
    <col min="11280" max="11280" width="4.08984375" customWidth="1"/>
    <col min="11281" max="11281" width="9"/>
    <col min="11282" max="11282" width="11" bestFit="1" customWidth="1"/>
    <col min="11283" max="11283" width="5.26953125" bestFit="1" customWidth="1"/>
    <col min="11284" max="11284" width="9"/>
    <col min="11285" max="11285" width="5.26953125" bestFit="1" customWidth="1"/>
    <col min="11286" max="11286" width="9"/>
    <col min="11287" max="11287" width="5.26953125" bestFit="1" customWidth="1"/>
    <col min="11288" max="11288" width="9"/>
    <col min="11289" max="11289" width="5.26953125" bestFit="1" customWidth="1"/>
    <col min="11290" max="11290" width="9"/>
    <col min="11291" max="11291" width="5.26953125" bestFit="1" customWidth="1"/>
    <col min="11292" max="11292" width="9"/>
    <col min="11293" max="11293" width="5.26953125" bestFit="1" customWidth="1"/>
    <col min="11294" max="11526" width="9"/>
    <col min="11527" max="11527" width="13" customWidth="1"/>
    <col min="11528" max="11528" width="8.90625" customWidth="1"/>
    <col min="11529" max="11530" width="12.6328125" customWidth="1"/>
    <col min="11531" max="11531" width="4.90625" customWidth="1"/>
    <col min="11532" max="11532" width="8.6328125" customWidth="1"/>
    <col min="11533" max="11534" width="12.6328125" customWidth="1"/>
    <col min="11535" max="11535" width="8" customWidth="1"/>
    <col min="11536" max="11536" width="4.08984375" customWidth="1"/>
    <col min="11537" max="11537" width="9"/>
    <col min="11538" max="11538" width="11" bestFit="1" customWidth="1"/>
    <col min="11539" max="11539" width="5.26953125" bestFit="1" customWidth="1"/>
    <col min="11540" max="11540" width="9"/>
    <col min="11541" max="11541" width="5.26953125" bestFit="1" customWidth="1"/>
    <col min="11542" max="11542" width="9"/>
    <col min="11543" max="11543" width="5.26953125" bestFit="1" customWidth="1"/>
    <col min="11544" max="11544" width="9"/>
    <col min="11545" max="11545" width="5.26953125" bestFit="1" customWidth="1"/>
    <col min="11546" max="11546" width="9"/>
    <col min="11547" max="11547" width="5.26953125" bestFit="1" customWidth="1"/>
    <col min="11548" max="11548" width="9"/>
    <col min="11549" max="11549" width="5.26953125" bestFit="1" customWidth="1"/>
    <col min="11550" max="11782" width="9"/>
    <col min="11783" max="11783" width="13" customWidth="1"/>
    <col min="11784" max="11784" width="8.90625" customWidth="1"/>
    <col min="11785" max="11786" width="12.6328125" customWidth="1"/>
    <col min="11787" max="11787" width="4.90625" customWidth="1"/>
    <col min="11788" max="11788" width="8.6328125" customWidth="1"/>
    <col min="11789" max="11790" width="12.6328125" customWidth="1"/>
    <col min="11791" max="11791" width="8" customWidth="1"/>
    <col min="11792" max="11792" width="4.08984375" customWidth="1"/>
    <col min="11793" max="11793" width="9"/>
    <col min="11794" max="11794" width="11" bestFit="1" customWidth="1"/>
    <col min="11795" max="11795" width="5.26953125" bestFit="1" customWidth="1"/>
    <col min="11796" max="11796" width="9"/>
    <col min="11797" max="11797" width="5.26953125" bestFit="1" customWidth="1"/>
    <col min="11798" max="11798" width="9"/>
    <col min="11799" max="11799" width="5.26953125" bestFit="1" customWidth="1"/>
    <col min="11800" max="11800" width="9"/>
    <col min="11801" max="11801" width="5.26953125" bestFit="1" customWidth="1"/>
    <col min="11802" max="11802" width="9"/>
    <col min="11803" max="11803" width="5.26953125" bestFit="1" customWidth="1"/>
    <col min="11804" max="11804" width="9"/>
    <col min="11805" max="11805" width="5.26953125" bestFit="1" customWidth="1"/>
    <col min="11806" max="12038" width="9"/>
    <col min="12039" max="12039" width="13" customWidth="1"/>
    <col min="12040" max="12040" width="8.90625" customWidth="1"/>
    <col min="12041" max="12042" width="12.6328125" customWidth="1"/>
    <col min="12043" max="12043" width="4.90625" customWidth="1"/>
    <col min="12044" max="12044" width="8.6328125" customWidth="1"/>
    <col min="12045" max="12046" width="12.6328125" customWidth="1"/>
    <col min="12047" max="12047" width="8" customWidth="1"/>
    <col min="12048" max="12048" width="4.08984375" customWidth="1"/>
    <col min="12049" max="12049" width="9"/>
    <col min="12050" max="12050" width="11" bestFit="1" customWidth="1"/>
    <col min="12051" max="12051" width="5.26953125" bestFit="1" customWidth="1"/>
    <col min="12052" max="12052" width="9"/>
    <col min="12053" max="12053" width="5.26953125" bestFit="1" customWidth="1"/>
    <col min="12054" max="12054" width="9"/>
    <col min="12055" max="12055" width="5.26953125" bestFit="1" customWidth="1"/>
    <col min="12056" max="12056" width="9"/>
    <col min="12057" max="12057" width="5.26953125" bestFit="1" customWidth="1"/>
    <col min="12058" max="12058" width="9"/>
    <col min="12059" max="12059" width="5.26953125" bestFit="1" customWidth="1"/>
    <col min="12060" max="12060" width="9"/>
    <col min="12061" max="12061" width="5.26953125" bestFit="1" customWidth="1"/>
    <col min="12062" max="12294" width="9"/>
    <col min="12295" max="12295" width="13" customWidth="1"/>
    <col min="12296" max="12296" width="8.90625" customWidth="1"/>
    <col min="12297" max="12298" width="12.6328125" customWidth="1"/>
    <col min="12299" max="12299" width="4.90625" customWidth="1"/>
    <col min="12300" max="12300" width="8.6328125" customWidth="1"/>
    <col min="12301" max="12302" width="12.6328125" customWidth="1"/>
    <col min="12303" max="12303" width="8" customWidth="1"/>
    <col min="12304" max="12304" width="4.08984375" customWidth="1"/>
    <col min="12305" max="12305" width="9"/>
    <col min="12306" max="12306" width="11" bestFit="1" customWidth="1"/>
    <col min="12307" max="12307" width="5.26953125" bestFit="1" customWidth="1"/>
    <col min="12308" max="12308" width="9"/>
    <col min="12309" max="12309" width="5.26953125" bestFit="1" customWidth="1"/>
    <col min="12310" max="12310" width="9"/>
    <col min="12311" max="12311" width="5.26953125" bestFit="1" customWidth="1"/>
    <col min="12312" max="12312" width="9"/>
    <col min="12313" max="12313" width="5.26953125" bestFit="1" customWidth="1"/>
    <col min="12314" max="12314" width="9"/>
    <col min="12315" max="12315" width="5.26953125" bestFit="1" customWidth="1"/>
    <col min="12316" max="12316" width="9"/>
    <col min="12317" max="12317" width="5.26953125" bestFit="1" customWidth="1"/>
    <col min="12318" max="12550" width="9"/>
    <col min="12551" max="12551" width="13" customWidth="1"/>
    <col min="12552" max="12552" width="8.90625" customWidth="1"/>
    <col min="12553" max="12554" width="12.6328125" customWidth="1"/>
    <col min="12555" max="12555" width="4.90625" customWidth="1"/>
    <col min="12556" max="12556" width="8.6328125" customWidth="1"/>
    <col min="12557" max="12558" width="12.6328125" customWidth="1"/>
    <col min="12559" max="12559" width="8" customWidth="1"/>
    <col min="12560" max="12560" width="4.08984375" customWidth="1"/>
    <col min="12561" max="12561" width="9"/>
    <col min="12562" max="12562" width="11" bestFit="1" customWidth="1"/>
    <col min="12563" max="12563" width="5.26953125" bestFit="1" customWidth="1"/>
    <col min="12564" max="12564" width="9"/>
    <col min="12565" max="12565" width="5.26953125" bestFit="1" customWidth="1"/>
    <col min="12566" max="12566" width="9"/>
    <col min="12567" max="12567" width="5.26953125" bestFit="1" customWidth="1"/>
    <col min="12568" max="12568" width="9"/>
    <col min="12569" max="12569" width="5.26953125" bestFit="1" customWidth="1"/>
    <col min="12570" max="12570" width="9"/>
    <col min="12571" max="12571" width="5.26953125" bestFit="1" customWidth="1"/>
    <col min="12572" max="12572" width="9"/>
    <col min="12573" max="12573" width="5.26953125" bestFit="1" customWidth="1"/>
    <col min="12574" max="12806" width="9"/>
    <col min="12807" max="12807" width="13" customWidth="1"/>
    <col min="12808" max="12808" width="8.90625" customWidth="1"/>
    <col min="12809" max="12810" width="12.6328125" customWidth="1"/>
    <col min="12811" max="12811" width="4.90625" customWidth="1"/>
    <col min="12812" max="12812" width="8.6328125" customWidth="1"/>
    <col min="12813" max="12814" width="12.6328125" customWidth="1"/>
    <col min="12815" max="12815" width="8" customWidth="1"/>
    <col min="12816" max="12816" width="4.08984375" customWidth="1"/>
    <col min="12817" max="12817" width="9"/>
    <col min="12818" max="12818" width="11" bestFit="1" customWidth="1"/>
    <col min="12819" max="12819" width="5.26953125" bestFit="1" customWidth="1"/>
    <col min="12820" max="12820" width="9"/>
    <col min="12821" max="12821" width="5.26953125" bestFit="1" customWidth="1"/>
    <col min="12822" max="12822" width="9"/>
    <col min="12823" max="12823" width="5.26953125" bestFit="1" customWidth="1"/>
    <col min="12824" max="12824" width="9"/>
    <col min="12825" max="12825" width="5.26953125" bestFit="1" customWidth="1"/>
    <col min="12826" max="12826" width="9"/>
    <col min="12827" max="12827" width="5.26953125" bestFit="1" customWidth="1"/>
    <col min="12828" max="12828" width="9"/>
    <col min="12829" max="12829" width="5.26953125" bestFit="1" customWidth="1"/>
    <col min="12830" max="13062" width="9"/>
    <col min="13063" max="13063" width="13" customWidth="1"/>
    <col min="13064" max="13064" width="8.90625" customWidth="1"/>
    <col min="13065" max="13066" width="12.6328125" customWidth="1"/>
    <col min="13067" max="13067" width="4.90625" customWidth="1"/>
    <col min="13068" max="13068" width="8.6328125" customWidth="1"/>
    <col min="13069" max="13070" width="12.6328125" customWidth="1"/>
    <col min="13071" max="13071" width="8" customWidth="1"/>
    <col min="13072" max="13072" width="4.08984375" customWidth="1"/>
    <col min="13073" max="13073" width="9"/>
    <col min="13074" max="13074" width="11" bestFit="1" customWidth="1"/>
    <col min="13075" max="13075" width="5.26953125" bestFit="1" customWidth="1"/>
    <col min="13076" max="13076" width="9"/>
    <col min="13077" max="13077" width="5.26953125" bestFit="1" customWidth="1"/>
    <col min="13078" max="13078" width="9"/>
    <col min="13079" max="13079" width="5.26953125" bestFit="1" customWidth="1"/>
    <col min="13080" max="13080" width="9"/>
    <col min="13081" max="13081" width="5.26953125" bestFit="1" customWidth="1"/>
    <col min="13082" max="13082" width="9"/>
    <col min="13083" max="13083" width="5.26953125" bestFit="1" customWidth="1"/>
    <col min="13084" max="13084" width="9"/>
    <col min="13085" max="13085" width="5.26953125" bestFit="1" customWidth="1"/>
    <col min="13086" max="13318" width="9"/>
    <col min="13319" max="13319" width="13" customWidth="1"/>
    <col min="13320" max="13320" width="8.90625" customWidth="1"/>
    <col min="13321" max="13322" width="12.6328125" customWidth="1"/>
    <col min="13323" max="13323" width="4.90625" customWidth="1"/>
    <col min="13324" max="13324" width="8.6328125" customWidth="1"/>
    <col min="13325" max="13326" width="12.6328125" customWidth="1"/>
    <col min="13327" max="13327" width="8" customWidth="1"/>
    <col min="13328" max="13328" width="4.08984375" customWidth="1"/>
    <col min="13329" max="13329" width="9"/>
    <col min="13330" max="13330" width="11" bestFit="1" customWidth="1"/>
    <col min="13331" max="13331" width="5.26953125" bestFit="1" customWidth="1"/>
    <col min="13332" max="13332" width="9"/>
    <col min="13333" max="13333" width="5.26953125" bestFit="1" customWidth="1"/>
    <col min="13334" max="13334" width="9"/>
    <col min="13335" max="13335" width="5.26953125" bestFit="1" customWidth="1"/>
    <col min="13336" max="13336" width="9"/>
    <col min="13337" max="13337" width="5.26953125" bestFit="1" customWidth="1"/>
    <col min="13338" max="13338" width="9"/>
    <col min="13339" max="13339" width="5.26953125" bestFit="1" customWidth="1"/>
    <col min="13340" max="13340" width="9"/>
    <col min="13341" max="13341" width="5.26953125" bestFit="1" customWidth="1"/>
    <col min="13342" max="13574" width="9"/>
    <col min="13575" max="13575" width="13" customWidth="1"/>
    <col min="13576" max="13576" width="8.90625" customWidth="1"/>
    <col min="13577" max="13578" width="12.6328125" customWidth="1"/>
    <col min="13579" max="13579" width="4.90625" customWidth="1"/>
    <col min="13580" max="13580" width="8.6328125" customWidth="1"/>
    <col min="13581" max="13582" width="12.6328125" customWidth="1"/>
    <col min="13583" max="13583" width="8" customWidth="1"/>
    <col min="13584" max="13584" width="4.08984375" customWidth="1"/>
    <col min="13585" max="13585" width="9"/>
    <col min="13586" max="13586" width="11" bestFit="1" customWidth="1"/>
    <col min="13587" max="13587" width="5.26953125" bestFit="1" customWidth="1"/>
    <col min="13588" max="13588" width="9"/>
    <col min="13589" max="13589" width="5.26953125" bestFit="1" customWidth="1"/>
    <col min="13590" max="13590" width="9"/>
    <col min="13591" max="13591" width="5.26953125" bestFit="1" customWidth="1"/>
    <col min="13592" max="13592" width="9"/>
    <col min="13593" max="13593" width="5.26953125" bestFit="1" customWidth="1"/>
    <col min="13594" max="13594" width="9"/>
    <col min="13595" max="13595" width="5.26953125" bestFit="1" customWidth="1"/>
    <col min="13596" max="13596" width="9"/>
    <col min="13597" max="13597" width="5.26953125" bestFit="1" customWidth="1"/>
    <col min="13598" max="13830" width="9"/>
    <col min="13831" max="13831" width="13" customWidth="1"/>
    <col min="13832" max="13832" width="8.90625" customWidth="1"/>
    <col min="13833" max="13834" width="12.6328125" customWidth="1"/>
    <col min="13835" max="13835" width="4.90625" customWidth="1"/>
    <col min="13836" max="13836" width="8.6328125" customWidth="1"/>
    <col min="13837" max="13838" width="12.6328125" customWidth="1"/>
    <col min="13839" max="13839" width="8" customWidth="1"/>
    <col min="13840" max="13840" width="4.08984375" customWidth="1"/>
    <col min="13841" max="13841" width="9"/>
    <col min="13842" max="13842" width="11" bestFit="1" customWidth="1"/>
    <col min="13843" max="13843" width="5.26953125" bestFit="1" customWidth="1"/>
    <col min="13844" max="13844" width="9"/>
    <col min="13845" max="13845" width="5.26953125" bestFit="1" customWidth="1"/>
    <col min="13846" max="13846" width="9"/>
    <col min="13847" max="13847" width="5.26953125" bestFit="1" customWidth="1"/>
    <col min="13848" max="13848" width="9"/>
    <col min="13849" max="13849" width="5.26953125" bestFit="1" customWidth="1"/>
    <col min="13850" max="13850" width="9"/>
    <col min="13851" max="13851" width="5.26953125" bestFit="1" customWidth="1"/>
    <col min="13852" max="13852" width="9"/>
    <col min="13853" max="13853" width="5.26953125" bestFit="1" customWidth="1"/>
    <col min="13854" max="14086" width="9"/>
    <col min="14087" max="14087" width="13" customWidth="1"/>
    <col min="14088" max="14088" width="8.90625" customWidth="1"/>
    <col min="14089" max="14090" width="12.6328125" customWidth="1"/>
    <col min="14091" max="14091" width="4.90625" customWidth="1"/>
    <col min="14092" max="14092" width="8.6328125" customWidth="1"/>
    <col min="14093" max="14094" width="12.6328125" customWidth="1"/>
    <col min="14095" max="14095" width="8" customWidth="1"/>
    <col min="14096" max="14096" width="4.08984375" customWidth="1"/>
    <col min="14097" max="14097" width="9"/>
    <col min="14098" max="14098" width="11" bestFit="1" customWidth="1"/>
    <col min="14099" max="14099" width="5.26953125" bestFit="1" customWidth="1"/>
    <col min="14100" max="14100" width="9"/>
    <col min="14101" max="14101" width="5.26953125" bestFit="1" customWidth="1"/>
    <col min="14102" max="14102" width="9"/>
    <col min="14103" max="14103" width="5.26953125" bestFit="1" customWidth="1"/>
    <col min="14104" max="14104" width="9"/>
    <col min="14105" max="14105" width="5.26953125" bestFit="1" customWidth="1"/>
    <col min="14106" max="14106" width="9"/>
    <col min="14107" max="14107" width="5.26953125" bestFit="1" customWidth="1"/>
    <col min="14108" max="14108" width="9"/>
    <col min="14109" max="14109" width="5.26953125" bestFit="1" customWidth="1"/>
    <col min="14110" max="14342" width="9"/>
    <col min="14343" max="14343" width="13" customWidth="1"/>
    <col min="14344" max="14344" width="8.90625" customWidth="1"/>
    <col min="14345" max="14346" width="12.6328125" customWidth="1"/>
    <col min="14347" max="14347" width="4.90625" customWidth="1"/>
    <col min="14348" max="14348" width="8.6328125" customWidth="1"/>
    <col min="14349" max="14350" width="12.6328125" customWidth="1"/>
    <col min="14351" max="14351" width="8" customWidth="1"/>
    <col min="14352" max="14352" width="4.08984375" customWidth="1"/>
    <col min="14353" max="14353" width="9"/>
    <col min="14354" max="14354" width="11" bestFit="1" customWidth="1"/>
    <col min="14355" max="14355" width="5.26953125" bestFit="1" customWidth="1"/>
    <col min="14356" max="14356" width="9"/>
    <col min="14357" max="14357" width="5.26953125" bestFit="1" customWidth="1"/>
    <col min="14358" max="14358" width="9"/>
    <col min="14359" max="14359" width="5.26953125" bestFit="1" customWidth="1"/>
    <col min="14360" max="14360" width="9"/>
    <col min="14361" max="14361" width="5.26953125" bestFit="1" customWidth="1"/>
    <col min="14362" max="14362" width="9"/>
    <col min="14363" max="14363" width="5.26953125" bestFit="1" customWidth="1"/>
    <col min="14364" max="14364" width="9"/>
    <col min="14365" max="14365" width="5.26953125" bestFit="1" customWidth="1"/>
    <col min="14366" max="14598" width="9"/>
    <col min="14599" max="14599" width="13" customWidth="1"/>
    <col min="14600" max="14600" width="8.90625" customWidth="1"/>
    <col min="14601" max="14602" width="12.6328125" customWidth="1"/>
    <col min="14603" max="14603" width="4.90625" customWidth="1"/>
    <col min="14604" max="14604" width="8.6328125" customWidth="1"/>
    <col min="14605" max="14606" width="12.6328125" customWidth="1"/>
    <col min="14607" max="14607" width="8" customWidth="1"/>
    <col min="14608" max="14608" width="4.08984375" customWidth="1"/>
    <col min="14609" max="14609" width="9"/>
    <col min="14610" max="14610" width="11" bestFit="1" customWidth="1"/>
    <col min="14611" max="14611" width="5.26953125" bestFit="1" customWidth="1"/>
    <col min="14612" max="14612" width="9"/>
    <col min="14613" max="14613" width="5.26953125" bestFit="1" customWidth="1"/>
    <col min="14614" max="14614" width="9"/>
    <col min="14615" max="14615" width="5.26953125" bestFit="1" customWidth="1"/>
    <col min="14616" max="14616" width="9"/>
    <col min="14617" max="14617" width="5.26953125" bestFit="1" customWidth="1"/>
    <col min="14618" max="14618" width="9"/>
    <col min="14619" max="14619" width="5.26953125" bestFit="1" customWidth="1"/>
    <col min="14620" max="14620" width="9"/>
    <col min="14621" max="14621" width="5.26953125" bestFit="1" customWidth="1"/>
    <col min="14622" max="14854" width="9"/>
    <col min="14855" max="14855" width="13" customWidth="1"/>
    <col min="14856" max="14856" width="8.90625" customWidth="1"/>
    <col min="14857" max="14858" width="12.6328125" customWidth="1"/>
    <col min="14859" max="14859" width="4.90625" customWidth="1"/>
    <col min="14860" max="14860" width="8.6328125" customWidth="1"/>
    <col min="14861" max="14862" width="12.6328125" customWidth="1"/>
    <col min="14863" max="14863" width="8" customWidth="1"/>
    <col min="14864" max="14864" width="4.08984375" customWidth="1"/>
    <col min="14865" max="14865" width="9"/>
    <col min="14866" max="14866" width="11" bestFit="1" customWidth="1"/>
    <col min="14867" max="14867" width="5.26953125" bestFit="1" customWidth="1"/>
    <col min="14868" max="14868" width="9"/>
    <col min="14869" max="14869" width="5.26953125" bestFit="1" customWidth="1"/>
    <col min="14870" max="14870" width="9"/>
    <col min="14871" max="14871" width="5.26953125" bestFit="1" customWidth="1"/>
    <col min="14872" max="14872" width="9"/>
    <col min="14873" max="14873" width="5.26953125" bestFit="1" customWidth="1"/>
    <col min="14874" max="14874" width="9"/>
    <col min="14875" max="14875" width="5.26953125" bestFit="1" customWidth="1"/>
    <col min="14876" max="14876" width="9"/>
    <col min="14877" max="14877" width="5.26953125" bestFit="1" customWidth="1"/>
    <col min="14878" max="15110" width="9"/>
    <col min="15111" max="15111" width="13" customWidth="1"/>
    <col min="15112" max="15112" width="8.90625" customWidth="1"/>
    <col min="15113" max="15114" width="12.6328125" customWidth="1"/>
    <col min="15115" max="15115" width="4.90625" customWidth="1"/>
    <col min="15116" max="15116" width="8.6328125" customWidth="1"/>
    <col min="15117" max="15118" width="12.6328125" customWidth="1"/>
    <col min="15119" max="15119" width="8" customWidth="1"/>
    <col min="15120" max="15120" width="4.08984375" customWidth="1"/>
    <col min="15121" max="15121" width="9"/>
    <col min="15122" max="15122" width="11" bestFit="1" customWidth="1"/>
    <col min="15123" max="15123" width="5.26953125" bestFit="1" customWidth="1"/>
    <col min="15124" max="15124" width="9"/>
    <col min="15125" max="15125" width="5.26953125" bestFit="1" customWidth="1"/>
    <col min="15126" max="15126" width="9"/>
    <col min="15127" max="15127" width="5.26953125" bestFit="1" customWidth="1"/>
    <col min="15128" max="15128" width="9"/>
    <col min="15129" max="15129" width="5.26953125" bestFit="1" customWidth="1"/>
    <col min="15130" max="15130" width="9"/>
    <col min="15131" max="15131" width="5.26953125" bestFit="1" customWidth="1"/>
    <col min="15132" max="15132" width="9"/>
    <col min="15133" max="15133" width="5.26953125" bestFit="1" customWidth="1"/>
    <col min="15134" max="15366" width="9"/>
    <col min="15367" max="15367" width="13" customWidth="1"/>
    <col min="15368" max="15368" width="8.90625" customWidth="1"/>
    <col min="15369" max="15370" width="12.6328125" customWidth="1"/>
    <col min="15371" max="15371" width="4.90625" customWidth="1"/>
    <col min="15372" max="15372" width="8.6328125" customWidth="1"/>
    <col min="15373" max="15374" width="12.6328125" customWidth="1"/>
    <col min="15375" max="15375" width="8" customWidth="1"/>
    <col min="15376" max="15376" width="4.08984375" customWidth="1"/>
    <col min="15377" max="15377" width="9"/>
    <col min="15378" max="15378" width="11" bestFit="1" customWidth="1"/>
    <col min="15379" max="15379" width="5.26953125" bestFit="1" customWidth="1"/>
    <col min="15380" max="15380" width="9"/>
    <col min="15381" max="15381" width="5.26953125" bestFit="1" customWidth="1"/>
    <col min="15382" max="15382" width="9"/>
    <col min="15383" max="15383" width="5.26953125" bestFit="1" customWidth="1"/>
    <col min="15384" max="15384" width="9"/>
    <col min="15385" max="15385" width="5.26953125" bestFit="1" customWidth="1"/>
    <col min="15386" max="15386" width="9"/>
    <col min="15387" max="15387" width="5.26953125" bestFit="1" customWidth="1"/>
    <col min="15388" max="15388" width="9"/>
    <col min="15389" max="15389" width="5.26953125" bestFit="1" customWidth="1"/>
    <col min="15390" max="15622" width="9"/>
    <col min="15623" max="15623" width="13" customWidth="1"/>
    <col min="15624" max="15624" width="8.90625" customWidth="1"/>
    <col min="15625" max="15626" width="12.6328125" customWidth="1"/>
    <col min="15627" max="15627" width="4.90625" customWidth="1"/>
    <col min="15628" max="15628" width="8.6328125" customWidth="1"/>
    <col min="15629" max="15630" width="12.6328125" customWidth="1"/>
    <col min="15631" max="15631" width="8" customWidth="1"/>
    <col min="15632" max="15632" width="4.08984375" customWidth="1"/>
    <col min="15633" max="15633" width="9"/>
    <col min="15634" max="15634" width="11" bestFit="1" customWidth="1"/>
    <col min="15635" max="15635" width="5.26953125" bestFit="1" customWidth="1"/>
    <col min="15636" max="15636" width="9"/>
    <col min="15637" max="15637" width="5.26953125" bestFit="1" customWidth="1"/>
    <col min="15638" max="15638" width="9"/>
    <col min="15639" max="15639" width="5.26953125" bestFit="1" customWidth="1"/>
    <col min="15640" max="15640" width="9"/>
    <col min="15641" max="15641" width="5.26953125" bestFit="1" customWidth="1"/>
    <col min="15642" max="15642" width="9"/>
    <col min="15643" max="15643" width="5.26953125" bestFit="1" customWidth="1"/>
    <col min="15644" max="15644" width="9"/>
    <col min="15645" max="15645" width="5.26953125" bestFit="1" customWidth="1"/>
    <col min="15646" max="15878" width="9"/>
    <col min="15879" max="15879" width="13" customWidth="1"/>
    <col min="15880" max="15880" width="8.90625" customWidth="1"/>
    <col min="15881" max="15882" width="12.6328125" customWidth="1"/>
    <col min="15883" max="15883" width="4.90625" customWidth="1"/>
    <col min="15884" max="15884" width="8.6328125" customWidth="1"/>
    <col min="15885" max="15886" width="12.6328125" customWidth="1"/>
    <col min="15887" max="15887" width="8" customWidth="1"/>
    <col min="15888" max="15888" width="4.08984375" customWidth="1"/>
    <col min="15889" max="15889" width="9"/>
    <col min="15890" max="15890" width="11" bestFit="1" customWidth="1"/>
    <col min="15891" max="15891" width="5.26953125" bestFit="1" customWidth="1"/>
    <col min="15892" max="15892" width="9"/>
    <col min="15893" max="15893" width="5.26953125" bestFit="1" customWidth="1"/>
    <col min="15894" max="15894" width="9"/>
    <col min="15895" max="15895" width="5.26953125" bestFit="1" customWidth="1"/>
    <col min="15896" max="15896" width="9"/>
    <col min="15897" max="15897" width="5.26953125" bestFit="1" customWidth="1"/>
    <col min="15898" max="15898" width="9"/>
    <col min="15899" max="15899" width="5.26953125" bestFit="1" customWidth="1"/>
    <col min="15900" max="15900" width="9"/>
    <col min="15901" max="15901" width="5.26953125" bestFit="1" customWidth="1"/>
    <col min="15902" max="16134" width="9"/>
    <col min="16135" max="16135" width="13" customWidth="1"/>
    <col min="16136" max="16136" width="8.90625" customWidth="1"/>
    <col min="16137" max="16138" width="12.6328125" customWidth="1"/>
    <col min="16139" max="16139" width="4.90625" customWidth="1"/>
    <col min="16140" max="16140" width="8.6328125" customWidth="1"/>
    <col min="16141" max="16142" width="12.6328125" customWidth="1"/>
    <col min="16143" max="16143" width="8" customWidth="1"/>
    <col min="16144" max="16144" width="4.08984375" customWidth="1"/>
    <col min="16145" max="16145" width="9"/>
    <col min="16146" max="16146" width="11" bestFit="1" customWidth="1"/>
    <col min="16147" max="16147" width="5.26953125" bestFit="1" customWidth="1"/>
    <col min="16148" max="16148" width="9"/>
    <col min="16149" max="16149" width="5.26953125" bestFit="1" customWidth="1"/>
    <col min="16150" max="16150" width="9"/>
    <col min="16151" max="16151" width="5.26953125" bestFit="1" customWidth="1"/>
    <col min="16152" max="16152" width="9"/>
    <col min="16153" max="16153" width="5.26953125" bestFit="1" customWidth="1"/>
    <col min="16154" max="16154" width="9"/>
    <col min="16155" max="16155" width="5.26953125" bestFit="1" customWidth="1"/>
    <col min="16156" max="16156" width="9"/>
    <col min="16157" max="16157" width="5.26953125" bestFit="1" customWidth="1"/>
    <col min="16158" max="16384" width="9"/>
  </cols>
  <sheetData>
    <row r="1" spans="1:28">
      <c r="A1" t="s">
        <v>439</v>
      </c>
    </row>
    <row r="3" spans="1:28" ht="16.5" customHeight="1">
      <c r="I3" s="613"/>
      <c r="J3" s="613"/>
    </row>
    <row r="5" spans="1:28" ht="19">
      <c r="A5" s="614" t="s">
        <v>440</v>
      </c>
      <c r="B5" s="614"/>
      <c r="C5" s="614"/>
      <c r="D5" s="614"/>
      <c r="E5" s="614"/>
      <c r="F5" s="614"/>
      <c r="G5" s="614"/>
      <c r="H5" s="614"/>
      <c r="I5" s="614"/>
      <c r="J5" s="614"/>
    </row>
    <row r="6" spans="1:28" ht="12.75" customHeight="1">
      <c r="A6" s="494"/>
      <c r="B6" s="494"/>
      <c r="C6" s="494"/>
      <c r="D6" s="494"/>
      <c r="E6" s="494"/>
      <c r="F6" s="494"/>
      <c r="G6" s="494"/>
      <c r="H6" s="494"/>
      <c r="I6" s="494"/>
      <c r="J6" s="494"/>
    </row>
    <row r="7" spans="1:28" ht="13.5" thickBot="1"/>
    <row r="8" spans="1:28" ht="18.75" customHeight="1" thickBot="1">
      <c r="A8" s="456" t="s">
        <v>0</v>
      </c>
      <c r="B8" s="615" t="str">
        <f>基本情報!C4</f>
        <v>病院内保育所施設整備事業</v>
      </c>
      <c r="C8" s="616"/>
      <c r="H8" s="456" t="s">
        <v>441</v>
      </c>
      <c r="I8" s="617">
        <f>基本情報!C7</f>
        <v>8</v>
      </c>
      <c r="J8" s="618"/>
    </row>
    <row r="9" spans="1:28" ht="18" customHeight="1" thickBot="1"/>
    <row r="10" spans="1:28" ht="18" customHeight="1" thickBot="1">
      <c r="A10" s="619" t="s">
        <v>1</v>
      </c>
      <c r="B10" s="620"/>
      <c r="C10" s="3" t="s">
        <v>5</v>
      </c>
      <c r="D10" s="3" t="s">
        <v>6</v>
      </c>
      <c r="E10" s="621" t="s">
        <v>7</v>
      </c>
      <c r="F10" s="622"/>
      <c r="G10" s="621" t="s">
        <v>8</v>
      </c>
      <c r="H10" s="623"/>
      <c r="I10" s="623"/>
      <c r="J10" s="616"/>
    </row>
    <row r="11" spans="1:28" ht="40.5" customHeight="1" thickBot="1">
      <c r="A11" s="625" t="str">
        <f>基本情報!C15</f>
        <v>○○病院</v>
      </c>
      <c r="B11" s="626"/>
      <c r="C11" s="495" t="str">
        <f>基本情報!C11</f>
        <v>医療法人</v>
      </c>
      <c r="D11" s="495" t="str">
        <f>基本情報!C12</f>
        <v>○○法人 ○○会</v>
      </c>
      <c r="E11" s="627" t="str">
        <f>基本情報!C13</f>
        <v>理事長　○○○○</v>
      </c>
      <c r="F11" s="626"/>
      <c r="G11" s="627" t="str">
        <f>基本情報!C10</f>
        <v>兵庫県神戸市○○</v>
      </c>
      <c r="H11" s="628"/>
      <c r="I11" s="628"/>
      <c r="J11" s="629"/>
    </row>
    <row r="12" spans="1:28" s="496" customFormat="1" ht="18" customHeight="1">
      <c r="C12" s="496" t="s">
        <v>401</v>
      </c>
      <c r="M12" s="497"/>
      <c r="P12" s="497"/>
      <c r="S12" s="497"/>
      <c r="V12" s="497"/>
      <c r="Y12" s="497"/>
      <c r="AB12" s="497"/>
    </row>
    <row r="13" spans="1:28" ht="30.75" customHeight="1" thickBot="1">
      <c r="A13" t="s">
        <v>442</v>
      </c>
    </row>
    <row r="14" spans="1:28" ht="19.5" customHeight="1" thickBot="1">
      <c r="A14" s="12" t="s">
        <v>2</v>
      </c>
      <c r="B14" s="498" t="str">
        <f>基本情報!C27</f>
        <v>改築（改修）</v>
      </c>
      <c r="C14" s="499"/>
      <c r="D14" s="499"/>
      <c r="E14" s="499"/>
      <c r="F14" s="499"/>
      <c r="G14" s="499"/>
      <c r="H14" s="499"/>
      <c r="I14" s="499"/>
      <c r="J14" s="500"/>
    </row>
    <row r="15" spans="1:28" ht="18.75" customHeight="1">
      <c r="A15" s="637" t="s">
        <v>9</v>
      </c>
      <c r="B15" s="630" t="s">
        <v>363</v>
      </c>
      <c r="C15" s="631"/>
      <c r="D15" s="631"/>
      <c r="E15" s="632"/>
      <c r="F15" s="501" t="s">
        <v>368</v>
      </c>
      <c r="G15" s="432" t="s">
        <v>454</v>
      </c>
      <c r="H15" s="502" t="s">
        <v>365</v>
      </c>
      <c r="I15" s="502" t="s">
        <v>369</v>
      </c>
      <c r="J15" s="433" t="s">
        <v>455</v>
      </c>
    </row>
    <row r="16" spans="1:28" ht="18.75" customHeight="1" thickBot="1">
      <c r="A16" s="645"/>
      <c r="B16" s="646" t="s">
        <v>364</v>
      </c>
      <c r="C16" s="647"/>
      <c r="D16" s="647"/>
      <c r="E16" s="648"/>
      <c r="F16" s="503" t="s">
        <v>366</v>
      </c>
      <c r="G16" s="504">
        <f>基本情報!C19</f>
        <v>46143</v>
      </c>
      <c r="H16" s="505" t="s">
        <v>365</v>
      </c>
      <c r="I16" s="505" t="s">
        <v>367</v>
      </c>
      <c r="J16" s="506">
        <f>基本情報!C20</f>
        <v>46446</v>
      </c>
    </row>
    <row r="17" spans="1:28" s="152" customFormat="1" ht="20.25" customHeight="1" thickBot="1">
      <c r="A17" s="507" t="s">
        <v>3</v>
      </c>
      <c r="B17" s="508" t="s">
        <v>370</v>
      </c>
      <c r="C17" s="461">
        <v>1000</v>
      </c>
      <c r="D17" s="509" t="s">
        <v>10</v>
      </c>
      <c r="E17" s="510" t="s">
        <v>258</v>
      </c>
      <c r="F17" s="460">
        <v>0</v>
      </c>
      <c r="G17" s="511" t="s">
        <v>10</v>
      </c>
      <c r="H17" s="509" t="s">
        <v>259</v>
      </c>
      <c r="I17" s="459">
        <f>SUM(C17,F17)</f>
        <v>1000</v>
      </c>
      <c r="J17" s="512" t="s">
        <v>92</v>
      </c>
    </row>
    <row r="18" spans="1:28" ht="18.75" customHeight="1" thickBot="1">
      <c r="A18" s="555" t="s">
        <v>403</v>
      </c>
      <c r="B18" s="855" t="s">
        <v>453</v>
      </c>
      <c r="C18" s="856"/>
      <c r="D18" s="556" t="s">
        <v>448</v>
      </c>
      <c r="E18" s="547">
        <v>0</v>
      </c>
      <c r="F18" s="91" t="s">
        <v>449</v>
      </c>
      <c r="G18" s="91" t="s">
        <v>450</v>
      </c>
      <c r="H18" s="556" t="s">
        <v>451</v>
      </c>
      <c r="I18" s="547">
        <v>5</v>
      </c>
      <c r="J18" s="92" t="s">
        <v>452</v>
      </c>
      <c r="L18" s="557"/>
      <c r="M18"/>
      <c r="P18"/>
      <c r="S18"/>
      <c r="V18"/>
      <c r="Y18"/>
      <c r="AB18"/>
    </row>
    <row r="19" spans="1:28" ht="18.75" customHeight="1" thickBot="1">
      <c r="A19" s="12" t="s">
        <v>404</v>
      </c>
      <c r="B19" s="23">
        <f>基本情報!C31</f>
        <v>10</v>
      </c>
      <c r="C19" s="91" t="s">
        <v>405</v>
      </c>
      <c r="D19" s="649" t="s">
        <v>434</v>
      </c>
      <c r="E19" s="649"/>
      <c r="F19" s="547"/>
      <c r="G19" s="91" t="s">
        <v>433</v>
      </c>
      <c r="H19" s="91"/>
      <c r="I19" s="513"/>
      <c r="J19" s="514"/>
    </row>
    <row r="20" spans="1:28" ht="18" customHeight="1">
      <c r="A20" s="637" t="s">
        <v>406</v>
      </c>
      <c r="B20" s="640" t="s">
        <v>407</v>
      </c>
      <c r="C20" s="641"/>
      <c r="D20" s="641"/>
      <c r="E20" s="641"/>
      <c r="F20" s="515"/>
      <c r="G20" s="516"/>
      <c r="H20" s="516"/>
      <c r="I20" s="516"/>
      <c r="J20" s="517"/>
    </row>
    <row r="21" spans="1:28" ht="18.75" customHeight="1">
      <c r="A21" s="638"/>
      <c r="B21" s="642" t="s">
        <v>408</v>
      </c>
      <c r="C21" s="643"/>
      <c r="D21" s="549">
        <v>100</v>
      </c>
      <c r="E21" s="197" t="s">
        <v>10</v>
      </c>
      <c r="F21" s="624" t="s">
        <v>435</v>
      </c>
      <c r="G21" s="613"/>
      <c r="H21" s="613"/>
      <c r="I21" s="548">
        <f>D30</f>
        <v>100</v>
      </c>
      <c r="J21" s="518" t="s">
        <v>10</v>
      </c>
    </row>
    <row r="22" spans="1:28" ht="18.75" customHeight="1">
      <c r="A22" s="638"/>
      <c r="B22" s="633" t="s">
        <v>409</v>
      </c>
      <c r="C22" s="634"/>
      <c r="D22" s="550"/>
      <c r="E22" s="198" t="s">
        <v>92</v>
      </c>
      <c r="F22" s="624" t="s">
        <v>436</v>
      </c>
      <c r="G22" s="613"/>
      <c r="H22" s="613"/>
      <c r="I22" s="548"/>
      <c r="J22" s="518" t="s">
        <v>10</v>
      </c>
    </row>
    <row r="23" spans="1:28" ht="18.75" customHeight="1">
      <c r="A23" s="638"/>
      <c r="B23" s="633" t="s">
        <v>410</v>
      </c>
      <c r="C23" s="634"/>
      <c r="D23" s="550"/>
      <c r="E23" s="198" t="s">
        <v>92</v>
      </c>
      <c r="F23" s="624" t="s">
        <v>437</v>
      </c>
      <c r="G23" s="613"/>
      <c r="H23" s="613"/>
      <c r="I23" s="548"/>
      <c r="J23" s="518" t="s">
        <v>10</v>
      </c>
    </row>
    <row r="24" spans="1:28" ht="18.75" customHeight="1">
      <c r="A24" s="638"/>
      <c r="B24" s="633" t="s">
        <v>411</v>
      </c>
      <c r="C24" s="634"/>
      <c r="D24" s="550"/>
      <c r="E24" s="198" t="s">
        <v>92</v>
      </c>
      <c r="F24" s="519"/>
      <c r="G24" s="199"/>
      <c r="H24" s="199"/>
      <c r="I24" s="199"/>
      <c r="J24" s="518"/>
    </row>
    <row r="25" spans="1:28" ht="18.75" customHeight="1">
      <c r="A25" s="638"/>
      <c r="B25" s="633" t="s">
        <v>412</v>
      </c>
      <c r="C25" s="634"/>
      <c r="D25" s="550"/>
      <c r="E25" s="198" t="s">
        <v>92</v>
      </c>
      <c r="F25" s="519"/>
      <c r="G25" s="199"/>
      <c r="H25" s="199"/>
      <c r="I25" s="199"/>
      <c r="J25" s="518"/>
    </row>
    <row r="26" spans="1:28" ht="18.75" customHeight="1">
      <c r="A26" s="638"/>
      <c r="B26" s="633" t="s">
        <v>413</v>
      </c>
      <c r="C26" s="634"/>
      <c r="D26" s="550"/>
      <c r="E26" s="198" t="s">
        <v>92</v>
      </c>
      <c r="F26" s="519"/>
      <c r="G26" s="199"/>
      <c r="H26" s="199"/>
      <c r="I26" s="199"/>
      <c r="J26" s="518"/>
    </row>
    <row r="27" spans="1:28" ht="18.75" customHeight="1">
      <c r="A27" s="638"/>
      <c r="B27" s="633" t="s">
        <v>414</v>
      </c>
      <c r="C27" s="634"/>
      <c r="D27" s="550"/>
      <c r="E27" s="198" t="s">
        <v>92</v>
      </c>
      <c r="F27" s="519"/>
      <c r="G27" s="199"/>
      <c r="H27" s="199"/>
      <c r="I27" s="199"/>
      <c r="J27" s="518"/>
    </row>
    <row r="28" spans="1:28" ht="18.75" customHeight="1">
      <c r="A28" s="638"/>
      <c r="B28" s="633" t="s">
        <v>415</v>
      </c>
      <c r="C28" s="634"/>
      <c r="D28" s="550"/>
      <c r="E28" s="198" t="s">
        <v>92</v>
      </c>
      <c r="F28" s="519"/>
      <c r="G28" s="199"/>
      <c r="H28" s="199"/>
      <c r="I28" s="199"/>
      <c r="J28" s="518"/>
    </row>
    <row r="29" spans="1:28" ht="18.75" customHeight="1">
      <c r="A29" s="638"/>
      <c r="B29" s="635" t="s">
        <v>416</v>
      </c>
      <c r="C29" s="636"/>
      <c r="D29" s="551"/>
      <c r="E29" s="191" t="s">
        <v>92</v>
      </c>
      <c r="F29" s="519"/>
      <c r="G29" s="199"/>
      <c r="H29" s="199"/>
      <c r="I29" s="199"/>
      <c r="J29" s="518"/>
    </row>
    <row r="30" spans="1:28" ht="18.75" customHeight="1" thickBot="1">
      <c r="A30" s="639"/>
      <c r="B30" s="650" t="s">
        <v>4</v>
      </c>
      <c r="C30" s="651"/>
      <c r="D30" s="520">
        <f>SUM(D21:D29)</f>
        <v>100</v>
      </c>
      <c r="E30" s="109" t="s">
        <v>10</v>
      </c>
      <c r="F30" s="521"/>
      <c r="G30" s="522"/>
      <c r="H30" s="522"/>
      <c r="I30" s="522"/>
      <c r="J30" s="523"/>
    </row>
    <row r="31" spans="1:28" ht="24.75" customHeight="1">
      <c r="A31" s="637" t="s">
        <v>93</v>
      </c>
      <c r="B31" s="524"/>
      <c r="C31" s="525"/>
      <c r="D31" s="525"/>
      <c r="E31" s="566" t="s">
        <v>374</v>
      </c>
      <c r="F31" s="525"/>
      <c r="G31" s="525"/>
      <c r="H31" s="525"/>
      <c r="I31" s="525"/>
      <c r="J31" s="526"/>
    </row>
    <row r="32" spans="1:28" ht="24.75" customHeight="1">
      <c r="A32" s="652"/>
      <c r="B32" s="286"/>
      <c r="C32" s="287">
        <f>基準額!D26</f>
        <v>30</v>
      </c>
      <c r="D32" s="286" t="s">
        <v>371</v>
      </c>
      <c r="E32" s="288">
        <f>基準額!D27</f>
        <v>50000</v>
      </c>
      <c r="F32" s="286" t="s">
        <v>371</v>
      </c>
      <c r="G32" s="289">
        <f>基準額!B49</f>
        <v>0.33</v>
      </c>
      <c r="H32" s="286" t="s">
        <v>372</v>
      </c>
      <c r="I32" s="288">
        <f>ROUNDDOWN(基準額!E26*G32,-3)</f>
        <v>495000</v>
      </c>
      <c r="J32" s="290"/>
    </row>
    <row r="33" spans="1:30" ht="24.75" customHeight="1">
      <c r="A33" s="652"/>
      <c r="B33" s="560"/>
      <c r="C33" s="561" t="str">
        <f>基準額!H26</f>
        <v>実績：100.00㎡&gt;基準：30.00㎡</v>
      </c>
      <c r="D33" s="497"/>
      <c r="E33" s="561" t="str">
        <f>基準額!H27</f>
        <v>実績：50,000円&lt;基準：140,900円</v>
      </c>
      <c r="F33" s="497"/>
      <c r="G33" s="497"/>
      <c r="H33" s="497"/>
      <c r="I33" s="497"/>
      <c r="J33" s="562"/>
    </row>
    <row r="34" spans="1:30" ht="24.75" customHeight="1" thickBot="1">
      <c r="A34" s="645"/>
      <c r="B34" s="563" t="s">
        <v>375</v>
      </c>
      <c r="C34" s="564"/>
      <c r="D34" s="528"/>
      <c r="E34" s="528"/>
      <c r="F34" s="528"/>
      <c r="G34" s="527"/>
      <c r="H34" s="527" t="s">
        <v>260</v>
      </c>
      <c r="I34" s="527" t="str">
        <f>基本情報!C29</f>
        <v>鉄筋コンクリート</v>
      </c>
      <c r="J34" s="529"/>
    </row>
    <row r="35" spans="1:30" ht="16" customHeight="1">
      <c r="A35" s="530" t="s">
        <v>319</v>
      </c>
      <c r="B35" s="199" t="s">
        <v>417</v>
      </c>
      <c r="C35" s="199"/>
      <c r="D35" s="199"/>
      <c r="E35" s="199"/>
      <c r="F35" s="199"/>
      <c r="G35" s="199"/>
      <c r="H35" s="199"/>
      <c r="I35" s="199"/>
      <c r="J35" s="199"/>
    </row>
    <row r="36" spans="1:30" ht="16" customHeight="1">
      <c r="A36" s="530" t="s">
        <v>319</v>
      </c>
      <c r="B36" s="199" t="s">
        <v>418</v>
      </c>
      <c r="C36" s="199"/>
      <c r="D36" s="199"/>
      <c r="E36" s="199"/>
      <c r="F36" s="199"/>
      <c r="G36" s="199"/>
      <c r="H36" s="199"/>
      <c r="I36" s="199"/>
      <c r="J36" s="199"/>
    </row>
    <row r="37" spans="1:30" ht="18" customHeight="1" thickBot="1">
      <c r="A37" t="s">
        <v>419</v>
      </c>
      <c r="J37" s="4"/>
    </row>
    <row r="38" spans="1:30" ht="22.5" customHeight="1">
      <c r="A38" s="846"/>
      <c r="B38" s="847"/>
      <c r="C38" s="847"/>
      <c r="D38" s="847"/>
      <c r="E38" s="847"/>
      <c r="F38" s="847"/>
      <c r="G38" s="847"/>
      <c r="H38" s="847"/>
      <c r="I38" s="847"/>
      <c r="J38" s="848"/>
    </row>
    <row r="39" spans="1:30" ht="22.5" customHeight="1">
      <c r="A39" s="849"/>
      <c r="B39" s="850"/>
      <c r="C39" s="850"/>
      <c r="D39" s="850"/>
      <c r="E39" s="850"/>
      <c r="F39" s="850"/>
      <c r="G39" s="850"/>
      <c r="H39" s="850"/>
      <c r="I39" s="850"/>
      <c r="J39" s="851"/>
    </row>
    <row r="40" spans="1:30" ht="22.5" customHeight="1">
      <c r="A40" s="849"/>
      <c r="B40" s="850"/>
      <c r="C40" s="850"/>
      <c r="D40" s="850"/>
      <c r="E40" s="850"/>
      <c r="F40" s="850"/>
      <c r="G40" s="850"/>
      <c r="H40" s="850"/>
      <c r="I40" s="850"/>
      <c r="J40" s="851"/>
    </row>
    <row r="41" spans="1:30" ht="22.5" customHeight="1">
      <c r="A41" s="849"/>
      <c r="B41" s="850"/>
      <c r="C41" s="850"/>
      <c r="D41" s="850"/>
      <c r="E41" s="850"/>
      <c r="F41" s="850"/>
      <c r="G41" s="850"/>
      <c r="H41" s="850"/>
      <c r="I41" s="850"/>
      <c r="J41" s="851"/>
    </row>
    <row r="42" spans="1:30" ht="22.5" customHeight="1">
      <c r="A42" s="849"/>
      <c r="B42" s="850"/>
      <c r="C42" s="850"/>
      <c r="D42" s="850"/>
      <c r="E42" s="850"/>
      <c r="F42" s="850"/>
      <c r="G42" s="850"/>
      <c r="H42" s="850"/>
      <c r="I42" s="850"/>
      <c r="J42" s="851"/>
    </row>
    <row r="43" spans="1:30" ht="22.5" customHeight="1" thickBot="1">
      <c r="A43" s="852"/>
      <c r="B43" s="853"/>
      <c r="C43" s="853"/>
      <c r="D43" s="853"/>
      <c r="E43" s="853"/>
      <c r="F43" s="853"/>
      <c r="G43" s="853"/>
      <c r="H43" s="853"/>
      <c r="I43" s="853"/>
      <c r="J43" s="854"/>
    </row>
    <row r="44" spans="1:30" ht="18" customHeight="1">
      <c r="A44" t="s">
        <v>420</v>
      </c>
      <c r="L44" s="531" t="s">
        <v>438</v>
      </c>
    </row>
    <row r="45" spans="1:30" ht="18" customHeight="1">
      <c r="L45" s="1"/>
      <c r="M45" s="644" t="s">
        <v>421</v>
      </c>
      <c r="N45" s="644"/>
      <c r="O45" s="644"/>
      <c r="P45" s="644"/>
      <c r="Q45" s="644"/>
      <c r="R45" s="644"/>
      <c r="S45" s="644" t="s">
        <v>422</v>
      </c>
      <c r="T45" s="644"/>
      <c r="U45" s="644"/>
      <c r="V45" s="644"/>
      <c r="W45" s="644"/>
      <c r="X45" s="644"/>
      <c r="Y45" s="644" t="s">
        <v>423</v>
      </c>
      <c r="Z45" s="644"/>
      <c r="AA45" s="644"/>
      <c r="AB45" s="644"/>
      <c r="AC45" s="644"/>
      <c r="AD45" s="644"/>
    </row>
    <row r="46" spans="1:30" ht="18" customHeight="1">
      <c r="L46" s="1" t="s">
        <v>424</v>
      </c>
      <c r="M46" s="532" t="s">
        <v>425</v>
      </c>
      <c r="N46" s="552"/>
      <c r="O46" s="533" t="s">
        <v>426</v>
      </c>
      <c r="P46" s="532" t="s">
        <v>427</v>
      </c>
      <c r="Q46" s="552"/>
      <c r="R46" s="533" t="s">
        <v>426</v>
      </c>
      <c r="S46" s="532" t="s">
        <v>425</v>
      </c>
      <c r="T46" s="552"/>
      <c r="U46" s="533" t="s">
        <v>426</v>
      </c>
      <c r="V46" s="532" t="s">
        <v>427</v>
      </c>
      <c r="W46" s="552"/>
      <c r="X46" s="533" t="s">
        <v>426</v>
      </c>
      <c r="Y46" s="532" t="s">
        <v>425</v>
      </c>
      <c r="Z46" s="552"/>
      <c r="AA46" s="533" t="s">
        <v>426</v>
      </c>
      <c r="AB46" s="532" t="s">
        <v>427</v>
      </c>
      <c r="AC46" s="552"/>
      <c r="AD46" s="533" t="s">
        <v>426</v>
      </c>
    </row>
    <row r="47" spans="1:30" ht="18" customHeight="1" thickBot="1">
      <c r="L47" s="534" t="s">
        <v>428</v>
      </c>
      <c r="M47" s="535" t="s">
        <v>425</v>
      </c>
      <c r="N47" s="553"/>
      <c r="O47" s="536" t="s">
        <v>426</v>
      </c>
      <c r="P47" s="535" t="s">
        <v>427</v>
      </c>
      <c r="Q47" s="553"/>
      <c r="R47" s="536" t="s">
        <v>426</v>
      </c>
      <c r="S47" s="535" t="s">
        <v>425</v>
      </c>
      <c r="T47" s="553"/>
      <c r="U47" s="536" t="s">
        <v>426</v>
      </c>
      <c r="V47" s="535" t="s">
        <v>427</v>
      </c>
      <c r="W47" s="553"/>
      <c r="X47" s="536" t="s">
        <v>426</v>
      </c>
      <c r="Y47" s="535" t="s">
        <v>425</v>
      </c>
      <c r="Z47" s="553"/>
      <c r="AA47" s="536" t="s">
        <v>426</v>
      </c>
      <c r="AB47" s="535" t="s">
        <v>427</v>
      </c>
      <c r="AC47" s="553"/>
      <c r="AD47" s="536" t="s">
        <v>426</v>
      </c>
    </row>
    <row r="48" spans="1:30" ht="18" customHeight="1" thickTop="1">
      <c r="L48" s="175" t="s">
        <v>429</v>
      </c>
      <c r="M48" s="537"/>
      <c r="N48" s="554"/>
      <c r="O48" s="538" t="s">
        <v>426</v>
      </c>
      <c r="P48" s="537"/>
      <c r="Q48" s="554"/>
      <c r="R48" s="538" t="s">
        <v>426</v>
      </c>
      <c r="S48" s="537"/>
      <c r="T48" s="554"/>
      <c r="U48" s="538" t="s">
        <v>426</v>
      </c>
      <c r="V48" s="537"/>
      <c r="W48" s="554"/>
      <c r="X48" s="538" t="s">
        <v>426</v>
      </c>
      <c r="Y48" s="537"/>
      <c r="Z48" s="554"/>
      <c r="AA48" s="538" t="s">
        <v>426</v>
      </c>
      <c r="AB48" s="537"/>
      <c r="AC48" s="554"/>
      <c r="AD48" s="538" t="s">
        <v>426</v>
      </c>
    </row>
    <row r="49" spans="1:1" ht="12" customHeight="1"/>
    <row r="50" spans="1:1">
      <c r="A50" t="s">
        <v>430</v>
      </c>
    </row>
  </sheetData>
  <sheetProtection sheet="1" selectLockedCells="1"/>
  <mergeCells count="35">
    <mergeCell ref="A31:A34"/>
    <mergeCell ref="A38:J43"/>
    <mergeCell ref="M45:R45"/>
    <mergeCell ref="S45:X45"/>
    <mergeCell ref="B18:C18"/>
    <mergeCell ref="D19:E19"/>
    <mergeCell ref="A20:A30"/>
    <mergeCell ref="B20:E20"/>
    <mergeCell ref="B21:C21"/>
    <mergeCell ref="F21:H21"/>
    <mergeCell ref="B22:C22"/>
    <mergeCell ref="F22:H22"/>
    <mergeCell ref="B23:C23"/>
    <mergeCell ref="F23:H23"/>
    <mergeCell ref="Y45:AD45"/>
    <mergeCell ref="B24:C24"/>
    <mergeCell ref="B25:C25"/>
    <mergeCell ref="B26:C26"/>
    <mergeCell ref="B27:C27"/>
    <mergeCell ref="B28:C28"/>
    <mergeCell ref="B29:C29"/>
    <mergeCell ref="B30:C30"/>
    <mergeCell ref="A11:B11"/>
    <mergeCell ref="E11:F11"/>
    <mergeCell ref="G11:J11"/>
    <mergeCell ref="A15:A16"/>
    <mergeCell ref="B15:E15"/>
    <mergeCell ref="B16:E16"/>
    <mergeCell ref="I3:J3"/>
    <mergeCell ref="A5:J5"/>
    <mergeCell ref="B8:C8"/>
    <mergeCell ref="I8:J8"/>
    <mergeCell ref="A10:B10"/>
    <mergeCell ref="E10:F10"/>
    <mergeCell ref="G10:J10"/>
  </mergeCells>
  <phoneticPr fontId="2"/>
  <dataValidations count="1">
    <dataValidation type="list" allowBlank="1" showInputMessage="1" showErrorMessage="1" sqref="B18:C18" xr:uid="{0512A5AB-A96E-4C3A-9C53-C74A6E2E5C2E}">
      <formula1>"ア　医療機関と同一敷地内,イ　医療機関と同一敷地内以外の場所"</formula1>
    </dataValidation>
  </dataValidations>
  <pageMargins left="0.45" right="0.27559055118110237" top="0.77" bottom="0.43" header="0.51181102362204722" footer="0.51181102362204722"/>
  <pageSetup paperSize="9" scale="61"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59999389629810485"/>
  </sheetPr>
  <dimension ref="A1:Q47"/>
  <sheetViews>
    <sheetView view="pageBreakPreview" zoomScaleNormal="100" zoomScaleSheetLayoutView="100" workbookViewId="0">
      <selection activeCell="I14" sqref="I14"/>
    </sheetView>
  </sheetViews>
  <sheetFormatPr defaultRowHeight="13"/>
  <cols>
    <col min="1" max="2" width="4.08984375" customWidth="1"/>
    <col min="3" max="3" width="13.36328125" customWidth="1"/>
    <col min="4" max="4" width="8.26953125" style="202" customWidth="1"/>
    <col min="5" max="5" width="7.08984375" style="105" customWidth="1"/>
    <col min="6" max="6" width="11.6328125" style="27" customWidth="1"/>
    <col min="7" max="7" width="8.26953125" style="202" customWidth="1"/>
    <col min="8" max="8" width="7.08984375" style="27" customWidth="1"/>
    <col min="9" max="9" width="11.36328125" style="27" customWidth="1"/>
    <col min="10" max="10" width="7.453125" customWidth="1"/>
    <col min="11" max="11" width="6.453125" customWidth="1"/>
    <col min="12" max="12" width="8.36328125" customWidth="1"/>
    <col min="13" max="13" width="12.90625" customWidth="1"/>
    <col min="15" max="15" width="12.90625" style="27" bestFit="1" customWidth="1"/>
    <col min="16" max="16" width="11.6328125" style="27" bestFit="1" customWidth="1"/>
    <col min="17" max="17" width="11.6328125" bestFit="1" customWidth="1"/>
  </cols>
  <sheetData>
    <row r="1" spans="1:15">
      <c r="A1" t="s">
        <v>101</v>
      </c>
    </row>
    <row r="3" spans="1:15" ht="19.5" customHeight="1">
      <c r="K3" s="4"/>
      <c r="L3" s="47"/>
    </row>
    <row r="5" spans="1:15" ht="23.25" customHeight="1">
      <c r="A5" s="681" t="s">
        <v>98</v>
      </c>
      <c r="B5" s="681"/>
      <c r="C5" s="681"/>
      <c r="D5" s="681"/>
      <c r="E5" s="681"/>
      <c r="F5" s="681"/>
      <c r="G5" s="681"/>
      <c r="H5" s="681"/>
      <c r="I5" s="681"/>
      <c r="J5" s="681"/>
      <c r="K5" s="681"/>
      <c r="L5" s="681"/>
      <c r="M5" s="681"/>
    </row>
    <row r="6" spans="1:15" ht="13.5" thickBot="1"/>
    <row r="7" spans="1:15" ht="17.25" customHeight="1" thickBot="1">
      <c r="A7" s="682" t="s">
        <v>0</v>
      </c>
      <c r="B7" s="616"/>
      <c r="C7" s="697" t="str">
        <f>基本情報!C4</f>
        <v>病院内保育所施設整備事業</v>
      </c>
      <c r="D7" s="698"/>
    </row>
    <row r="8" spans="1:15" ht="16" customHeight="1" thickBot="1">
      <c r="M8" s="4" t="s">
        <v>26</v>
      </c>
    </row>
    <row r="9" spans="1:15" ht="18" customHeight="1">
      <c r="A9" s="637" t="s">
        <v>27</v>
      </c>
      <c r="B9" s="683" t="s">
        <v>28</v>
      </c>
      <c r="C9" s="683"/>
      <c r="D9" s="686" t="s">
        <v>29</v>
      </c>
      <c r="E9" s="687"/>
      <c r="F9" s="688"/>
      <c r="G9" s="689" t="s">
        <v>30</v>
      </c>
      <c r="H9" s="689"/>
      <c r="I9" s="689"/>
      <c r="J9" s="689"/>
      <c r="K9" s="689"/>
      <c r="L9" s="689"/>
      <c r="M9" s="690" t="s">
        <v>25</v>
      </c>
    </row>
    <row r="10" spans="1:15" ht="18" customHeight="1">
      <c r="A10" s="638"/>
      <c r="B10" s="684"/>
      <c r="C10" s="684"/>
      <c r="D10" s="691" t="s">
        <v>13</v>
      </c>
      <c r="E10" s="861" t="s">
        <v>31</v>
      </c>
      <c r="F10" s="863" t="s">
        <v>32</v>
      </c>
      <c r="G10" s="857">
        <f>基本情報!C7</f>
        <v>8</v>
      </c>
      <c r="H10" s="857"/>
      <c r="I10" s="858"/>
      <c r="J10" s="859" t="s">
        <v>44</v>
      </c>
      <c r="K10" s="860"/>
      <c r="L10" s="860"/>
      <c r="M10" s="638"/>
    </row>
    <row r="11" spans="1:15" ht="18" customHeight="1" thickBot="1">
      <c r="A11" s="639"/>
      <c r="B11" s="685"/>
      <c r="C11" s="685"/>
      <c r="D11" s="692"/>
      <c r="E11" s="862"/>
      <c r="F11" s="864"/>
      <c r="G11" s="203" t="s">
        <v>13</v>
      </c>
      <c r="H11" s="28" t="s">
        <v>31</v>
      </c>
      <c r="I11" s="28" t="s">
        <v>32</v>
      </c>
      <c r="J11" s="22" t="s">
        <v>13</v>
      </c>
      <c r="K11" s="22" t="s">
        <v>31</v>
      </c>
      <c r="L11" s="5" t="s">
        <v>32</v>
      </c>
      <c r="M11" s="639"/>
      <c r="O11" s="29"/>
    </row>
    <row r="12" spans="1:15" ht="18" customHeight="1">
      <c r="A12" s="704" t="s">
        <v>35</v>
      </c>
      <c r="B12" s="637" t="s">
        <v>34</v>
      </c>
      <c r="D12" s="208" t="s">
        <v>10</v>
      </c>
      <c r="E12" s="107"/>
      <c r="F12" s="106"/>
      <c r="G12" s="204" t="s">
        <v>10</v>
      </c>
      <c r="H12" s="107"/>
      <c r="I12" s="107"/>
      <c r="J12" s="76"/>
      <c r="K12" s="6"/>
      <c r="L12" s="174"/>
      <c r="M12" s="14"/>
    </row>
    <row r="13" spans="1:15" ht="18" customHeight="1">
      <c r="A13" s="705"/>
      <c r="B13" s="638"/>
      <c r="C13" s="161" t="s">
        <v>356</v>
      </c>
      <c r="D13" s="434">
        <v>100</v>
      </c>
      <c r="E13" s="86">
        <f>IFERROR((F13/D13),"")</f>
        <v>50000</v>
      </c>
      <c r="F13" s="441">
        <v>5000000</v>
      </c>
      <c r="G13" s="442">
        <f>D13</f>
        <v>100</v>
      </c>
      <c r="H13" s="86">
        <f>IFERROR((I13/G13),"")</f>
        <v>50000</v>
      </c>
      <c r="I13" s="449">
        <f>F13</f>
        <v>5000000</v>
      </c>
      <c r="J13" s="175"/>
      <c r="K13" s="85"/>
      <c r="L13" s="176"/>
      <c r="M13" s="14"/>
    </row>
    <row r="14" spans="1:15" ht="18" customHeight="1">
      <c r="A14" s="705"/>
      <c r="B14" s="638"/>
      <c r="C14" s="2" t="s">
        <v>357</v>
      </c>
      <c r="D14" s="435"/>
      <c r="E14" s="86" t="str">
        <f t="shared" ref="E14:E30" si="0">IFERROR((F14/D14),"")</f>
        <v/>
      </c>
      <c r="F14" s="443"/>
      <c r="G14" s="444">
        <f t="shared" ref="G14:G21" si="1">D14</f>
        <v>0</v>
      </c>
      <c r="H14" s="87" t="str">
        <f t="shared" ref="H14:H30" si="2">IFERROR((I14/G14),"")</f>
        <v/>
      </c>
      <c r="I14" s="450">
        <f t="shared" ref="I14:I21" si="3">F14</f>
        <v>0</v>
      </c>
      <c r="J14" s="1"/>
      <c r="K14" s="177"/>
      <c r="L14" s="178"/>
      <c r="M14" s="14"/>
    </row>
    <row r="15" spans="1:15" ht="18" customHeight="1">
      <c r="A15" s="705"/>
      <c r="B15" s="638"/>
      <c r="C15" s="2" t="s">
        <v>358</v>
      </c>
      <c r="D15" s="435"/>
      <c r="E15" s="86" t="str">
        <f t="shared" si="0"/>
        <v/>
      </c>
      <c r="F15" s="445"/>
      <c r="G15" s="444">
        <f t="shared" si="1"/>
        <v>0</v>
      </c>
      <c r="H15" s="87" t="str">
        <f t="shared" si="2"/>
        <v/>
      </c>
      <c r="I15" s="450">
        <f t="shared" si="3"/>
        <v>0</v>
      </c>
      <c r="J15" s="1"/>
      <c r="K15" s="177"/>
      <c r="L15" s="178"/>
      <c r="M15" s="14"/>
    </row>
    <row r="16" spans="1:15" ht="18" customHeight="1" thickBot="1">
      <c r="A16" s="705"/>
      <c r="B16" s="638"/>
      <c r="C16" s="153" t="s">
        <v>359</v>
      </c>
      <c r="D16" s="436"/>
      <c r="E16" s="86" t="str">
        <f t="shared" si="0"/>
        <v/>
      </c>
      <c r="F16" s="446"/>
      <c r="G16" s="447">
        <f t="shared" si="1"/>
        <v>0</v>
      </c>
      <c r="H16" s="89" t="str">
        <f t="shared" si="2"/>
        <v/>
      </c>
      <c r="I16" s="451">
        <f t="shared" si="3"/>
        <v>0</v>
      </c>
      <c r="J16" s="104"/>
      <c r="K16" s="179"/>
      <c r="L16" s="180"/>
      <c r="M16" s="14"/>
    </row>
    <row r="17" spans="1:17" ht="18" customHeight="1">
      <c r="A17" s="705"/>
      <c r="B17" s="637" t="s">
        <v>56</v>
      </c>
      <c r="C17" s="162" t="s">
        <v>361</v>
      </c>
      <c r="D17" s="437"/>
      <c r="E17" s="200" t="str">
        <f t="shared" si="0"/>
        <v/>
      </c>
      <c r="F17" s="448"/>
      <c r="G17" s="437">
        <f t="shared" si="1"/>
        <v>0</v>
      </c>
      <c r="H17" s="200" t="str">
        <f t="shared" si="2"/>
        <v/>
      </c>
      <c r="I17" s="452">
        <f t="shared" si="3"/>
        <v>0</v>
      </c>
      <c r="J17" s="9"/>
      <c r="K17" s="9"/>
      <c r="L17" s="10"/>
      <c r="M17" s="14"/>
    </row>
    <row r="18" spans="1:17" ht="18" customHeight="1">
      <c r="A18" s="705"/>
      <c r="B18" s="652"/>
      <c r="C18" s="163" t="s">
        <v>360</v>
      </c>
      <c r="D18" s="435"/>
      <c r="E18" s="87" t="str">
        <f t="shared" si="0"/>
        <v/>
      </c>
      <c r="F18" s="443"/>
      <c r="G18" s="435">
        <f t="shared" si="1"/>
        <v>0</v>
      </c>
      <c r="H18" s="87" t="str">
        <f t="shared" si="2"/>
        <v/>
      </c>
      <c r="I18" s="453">
        <f t="shared" si="3"/>
        <v>0</v>
      </c>
      <c r="J18" s="1"/>
      <c r="K18" s="1"/>
      <c r="L18" s="181"/>
      <c r="M18" s="14"/>
    </row>
    <row r="19" spans="1:17" ht="18" customHeight="1">
      <c r="A19" s="705"/>
      <c r="B19" s="652"/>
      <c r="C19" s="163" t="s">
        <v>362</v>
      </c>
      <c r="D19" s="435"/>
      <c r="E19" s="87" t="str">
        <f t="shared" si="0"/>
        <v/>
      </c>
      <c r="F19" s="443"/>
      <c r="G19" s="435">
        <f t="shared" si="1"/>
        <v>0</v>
      </c>
      <c r="H19" s="87" t="str">
        <f t="shared" si="2"/>
        <v/>
      </c>
      <c r="I19" s="453">
        <f t="shared" si="3"/>
        <v>0</v>
      </c>
      <c r="J19" s="1"/>
      <c r="K19" s="1"/>
      <c r="L19" s="181"/>
      <c r="M19" s="25" t="s">
        <v>53</v>
      </c>
    </row>
    <row r="20" spans="1:17" ht="18" customHeight="1">
      <c r="A20" s="705"/>
      <c r="B20" s="652"/>
      <c r="C20" s="163"/>
      <c r="D20" s="435"/>
      <c r="E20" s="87" t="str">
        <f t="shared" si="0"/>
        <v/>
      </c>
      <c r="F20" s="443"/>
      <c r="G20" s="435">
        <f t="shared" si="1"/>
        <v>0</v>
      </c>
      <c r="H20" s="87" t="str">
        <f t="shared" si="2"/>
        <v/>
      </c>
      <c r="I20" s="453">
        <f t="shared" si="3"/>
        <v>0</v>
      </c>
      <c r="J20" s="1"/>
      <c r="K20" s="1"/>
      <c r="L20" s="181"/>
      <c r="M20" s="25" t="s">
        <v>54</v>
      </c>
    </row>
    <row r="21" spans="1:17" ht="18" customHeight="1">
      <c r="A21" s="705"/>
      <c r="B21" s="652"/>
      <c r="C21" s="21"/>
      <c r="D21" s="435"/>
      <c r="E21" s="87" t="str">
        <f t="shared" si="0"/>
        <v/>
      </c>
      <c r="F21" s="443"/>
      <c r="G21" s="435">
        <f t="shared" si="1"/>
        <v>0</v>
      </c>
      <c r="H21" s="87" t="str">
        <f t="shared" si="2"/>
        <v/>
      </c>
      <c r="I21" s="453">
        <f t="shared" si="3"/>
        <v>0</v>
      </c>
      <c r="J21" s="1"/>
      <c r="K21" s="1"/>
      <c r="L21" s="181"/>
      <c r="M21" s="14"/>
      <c r="Q21" s="26"/>
    </row>
    <row r="22" spans="1:17" ht="18" customHeight="1" thickBot="1">
      <c r="A22" s="705"/>
      <c r="B22" s="645"/>
      <c r="C22" s="24" t="s">
        <v>36</v>
      </c>
      <c r="D22" s="205">
        <f>SUM(D13:D21)</f>
        <v>100</v>
      </c>
      <c r="E22" s="201">
        <f>IFERROR((F22/D22),0)</f>
        <v>50000</v>
      </c>
      <c r="F22" s="80">
        <f>SUM(F13:F21)</f>
        <v>5000000</v>
      </c>
      <c r="G22" s="205">
        <f>SUM(G13:G21)</f>
        <v>100</v>
      </c>
      <c r="H22" s="201">
        <f>IFERROR((I22/G22),0)</f>
        <v>50000</v>
      </c>
      <c r="I22" s="81">
        <f>SUM(I13:I21)</f>
        <v>5000000</v>
      </c>
      <c r="J22" s="79"/>
      <c r="K22" s="79"/>
      <c r="L22" s="8"/>
      <c r="M22" s="14"/>
    </row>
    <row r="23" spans="1:17" ht="18" customHeight="1" thickBot="1">
      <c r="A23" s="706"/>
      <c r="B23" s="623" t="s">
        <v>37</v>
      </c>
      <c r="C23" s="623"/>
      <c r="D23" s="206">
        <f>SUM(D22)</f>
        <v>100</v>
      </c>
      <c r="E23" s="84">
        <f>IFERROR(INT(F23/D23),0)</f>
        <v>50000</v>
      </c>
      <c r="F23" s="83">
        <f>SUM(F22)</f>
        <v>5000000</v>
      </c>
      <c r="G23" s="206">
        <f>SUM(G22)</f>
        <v>100</v>
      </c>
      <c r="H23" s="84">
        <f>IFERROR(INT(I23/G23),0)</f>
        <v>50000</v>
      </c>
      <c r="I23" s="84">
        <f>SUM(I22)</f>
        <v>5000000</v>
      </c>
      <c r="J23" s="16"/>
      <c r="K23" s="82"/>
      <c r="L23" s="17"/>
      <c r="M23" s="14"/>
    </row>
    <row r="24" spans="1:17" ht="18" customHeight="1">
      <c r="A24" s="707" t="s">
        <v>38</v>
      </c>
      <c r="B24" s="709" t="s">
        <v>33</v>
      </c>
      <c r="C24" s="710"/>
      <c r="D24" s="438"/>
      <c r="E24" s="85" t="str">
        <f t="shared" si="0"/>
        <v/>
      </c>
      <c r="F24" s="441"/>
      <c r="G24" s="435">
        <f t="shared" ref="G24:G30" si="4">D24</f>
        <v>0</v>
      </c>
      <c r="H24" s="85" t="str">
        <f t="shared" si="2"/>
        <v/>
      </c>
      <c r="I24" s="453">
        <f t="shared" ref="I24:I29" si="5">F24</f>
        <v>0</v>
      </c>
      <c r="J24" s="175"/>
      <c r="K24" s="85"/>
      <c r="L24" s="176"/>
      <c r="M24" s="14"/>
    </row>
    <row r="25" spans="1:17" ht="18" customHeight="1">
      <c r="A25" s="705"/>
      <c r="B25" s="711" t="s">
        <v>39</v>
      </c>
      <c r="C25" s="712"/>
      <c r="D25" s="439"/>
      <c r="E25" s="87" t="str">
        <f t="shared" si="0"/>
        <v/>
      </c>
      <c r="F25" s="443"/>
      <c r="G25" s="444">
        <f t="shared" si="4"/>
        <v>0</v>
      </c>
      <c r="H25" s="87" t="str">
        <f t="shared" si="2"/>
        <v/>
      </c>
      <c r="I25" s="450">
        <f t="shared" si="5"/>
        <v>0</v>
      </c>
      <c r="J25" s="1"/>
      <c r="K25" s="177"/>
      <c r="L25" s="178"/>
      <c r="M25" s="14"/>
    </row>
    <row r="26" spans="1:17" ht="18" customHeight="1">
      <c r="A26" s="705"/>
      <c r="B26" s="711" t="s">
        <v>40</v>
      </c>
      <c r="C26" s="712"/>
      <c r="D26" s="439"/>
      <c r="E26" s="87" t="str">
        <f t="shared" si="0"/>
        <v/>
      </c>
      <c r="F26" s="443"/>
      <c r="G26" s="444">
        <f t="shared" si="4"/>
        <v>0</v>
      </c>
      <c r="H26" s="87" t="str">
        <f t="shared" si="2"/>
        <v/>
      </c>
      <c r="I26" s="450">
        <f t="shared" si="5"/>
        <v>0</v>
      </c>
      <c r="J26" s="1"/>
      <c r="K26" s="177"/>
      <c r="L26" s="178"/>
      <c r="M26" s="14"/>
    </row>
    <row r="27" spans="1:17" ht="18" customHeight="1">
      <c r="A27" s="705"/>
      <c r="B27" s="711" t="s">
        <v>41</v>
      </c>
      <c r="C27" s="712"/>
      <c r="D27" s="439"/>
      <c r="E27" s="87" t="str">
        <f t="shared" si="0"/>
        <v/>
      </c>
      <c r="F27" s="443"/>
      <c r="G27" s="444">
        <f t="shared" si="4"/>
        <v>0</v>
      </c>
      <c r="H27" s="87" t="str">
        <f t="shared" si="2"/>
        <v/>
      </c>
      <c r="I27" s="450">
        <f t="shared" si="5"/>
        <v>0</v>
      </c>
      <c r="J27" s="1"/>
      <c r="K27" s="177"/>
      <c r="L27" s="178"/>
      <c r="M27" s="14"/>
    </row>
    <row r="28" spans="1:17" ht="18" customHeight="1">
      <c r="A28" s="705"/>
      <c r="B28" s="711"/>
      <c r="C28" s="712"/>
      <c r="D28" s="439"/>
      <c r="E28" s="87" t="str">
        <f t="shared" si="0"/>
        <v/>
      </c>
      <c r="F28" s="443"/>
      <c r="G28" s="444">
        <f t="shared" si="4"/>
        <v>0</v>
      </c>
      <c r="H28" s="87" t="str">
        <f t="shared" si="2"/>
        <v/>
      </c>
      <c r="I28" s="450">
        <f t="shared" si="5"/>
        <v>0</v>
      </c>
      <c r="J28" s="1"/>
      <c r="K28" s="177"/>
      <c r="L28" s="178"/>
      <c r="M28" s="14"/>
    </row>
    <row r="29" spans="1:17" ht="18" customHeight="1">
      <c r="A29" s="705"/>
      <c r="B29" s="711"/>
      <c r="C29" s="712"/>
      <c r="D29" s="439"/>
      <c r="E29" s="87" t="str">
        <f t="shared" si="0"/>
        <v/>
      </c>
      <c r="F29" s="443"/>
      <c r="G29" s="444">
        <f t="shared" si="4"/>
        <v>0</v>
      </c>
      <c r="H29" s="87" t="str">
        <f t="shared" si="2"/>
        <v/>
      </c>
      <c r="I29" s="450">
        <f t="shared" si="5"/>
        <v>0</v>
      </c>
      <c r="J29" s="1"/>
      <c r="K29" s="177"/>
      <c r="L29" s="178"/>
      <c r="M29" s="14"/>
    </row>
    <row r="30" spans="1:17" ht="18" customHeight="1" thickBot="1">
      <c r="A30" s="705"/>
      <c r="B30" s="713"/>
      <c r="C30" s="713"/>
      <c r="D30" s="440"/>
      <c r="E30" s="89" t="str">
        <f t="shared" si="0"/>
        <v/>
      </c>
      <c r="F30" s="446"/>
      <c r="G30" s="447">
        <f t="shared" si="4"/>
        <v>0</v>
      </c>
      <c r="H30" s="89" t="str">
        <f t="shared" si="2"/>
        <v/>
      </c>
      <c r="I30" s="451">
        <f>F30</f>
        <v>0</v>
      </c>
      <c r="J30" s="104"/>
      <c r="K30" s="179"/>
      <c r="L30" s="180"/>
      <c r="M30" s="14"/>
    </row>
    <row r="31" spans="1:17" ht="18" customHeight="1" thickBot="1">
      <c r="A31" s="708"/>
      <c r="B31" s="682" t="s">
        <v>42</v>
      </c>
      <c r="C31" s="623"/>
      <c r="D31" s="206">
        <f>SUM(D24:D30)</f>
        <v>0</v>
      </c>
      <c r="E31" s="84">
        <f>IFERROR((F31/D31),0)</f>
        <v>0</v>
      </c>
      <c r="F31" s="83">
        <f>SUM(F24:F30)</f>
        <v>0</v>
      </c>
      <c r="G31" s="207">
        <f>SUM(G24:G30)</f>
        <v>0</v>
      </c>
      <c r="H31" s="84">
        <f>IFERROR((I31/G31),0)</f>
        <v>0</v>
      </c>
      <c r="I31" s="111">
        <f>SUM(I24:I30)</f>
        <v>0</v>
      </c>
      <c r="J31" s="16"/>
      <c r="K31" s="111"/>
      <c r="L31" s="17"/>
      <c r="M31" s="14"/>
    </row>
    <row r="32" spans="1:17" ht="18" customHeight="1" thickBot="1">
      <c r="A32" s="23" t="s">
        <v>43</v>
      </c>
      <c r="B32" s="91"/>
      <c r="C32" s="92"/>
      <c r="D32" s="207">
        <f>D23+D31</f>
        <v>100</v>
      </c>
      <c r="E32" s="84">
        <f>IFERROR(INT(F32/D32),0)</f>
        <v>50000</v>
      </c>
      <c r="F32" s="90">
        <f>F23+F31</f>
        <v>5000000</v>
      </c>
      <c r="G32" s="207">
        <f>G23+G31</f>
        <v>100</v>
      </c>
      <c r="H32" s="84">
        <f>IFERROR(INT(I32/G32),0)</f>
        <v>50000</v>
      </c>
      <c r="I32" s="84">
        <f>I23+I31</f>
        <v>5000000</v>
      </c>
      <c r="J32" s="182"/>
      <c r="K32" s="16"/>
      <c r="L32" s="83"/>
      <c r="M32" s="14"/>
    </row>
    <row r="33" spans="1:13" ht="18" customHeight="1">
      <c r="A33" s="707" t="s">
        <v>45</v>
      </c>
      <c r="B33" s="709" t="s">
        <v>50</v>
      </c>
      <c r="C33" s="710"/>
      <c r="D33" s="209"/>
      <c r="E33" s="170"/>
      <c r="F33" s="441">
        <v>0</v>
      </c>
      <c r="G33" s="209"/>
      <c r="H33" s="170"/>
      <c r="I33" s="454">
        <f t="shared" ref="I33:I38" si="6">F33</f>
        <v>0</v>
      </c>
      <c r="J33" s="184"/>
      <c r="K33" s="166"/>
      <c r="L33" s="176"/>
      <c r="M33" s="14"/>
    </row>
    <row r="34" spans="1:13" ht="18" customHeight="1">
      <c r="A34" s="705"/>
      <c r="B34" s="711" t="s">
        <v>51</v>
      </c>
      <c r="C34" s="712"/>
      <c r="D34" s="210"/>
      <c r="E34" s="171"/>
      <c r="F34" s="78">
        <f>様式3!K10</f>
        <v>495000</v>
      </c>
      <c r="G34" s="210"/>
      <c r="H34" s="171"/>
      <c r="I34" s="188">
        <f t="shared" si="6"/>
        <v>495000</v>
      </c>
      <c r="J34" s="185"/>
      <c r="K34" s="167"/>
      <c r="L34" s="183"/>
      <c r="M34" s="14"/>
    </row>
    <row r="35" spans="1:13" ht="18" customHeight="1">
      <c r="A35" s="705"/>
      <c r="B35" s="711" t="s">
        <v>52</v>
      </c>
      <c r="C35" s="712"/>
      <c r="D35" s="210"/>
      <c r="E35" s="171"/>
      <c r="F35" s="443">
        <v>0</v>
      </c>
      <c r="G35" s="210"/>
      <c r="H35" s="171"/>
      <c r="I35" s="453">
        <f t="shared" si="6"/>
        <v>0</v>
      </c>
      <c r="J35" s="185"/>
      <c r="K35" s="167"/>
      <c r="L35" s="183"/>
      <c r="M35" s="14"/>
    </row>
    <row r="36" spans="1:13" ht="18" customHeight="1">
      <c r="A36" s="705"/>
      <c r="B36" s="74" t="s">
        <v>46</v>
      </c>
      <c r="C36" s="75"/>
      <c r="D36" s="210"/>
      <c r="E36" s="171"/>
      <c r="F36" s="443">
        <v>0</v>
      </c>
      <c r="G36" s="210"/>
      <c r="H36" s="171"/>
      <c r="I36" s="453">
        <f t="shared" si="6"/>
        <v>0</v>
      </c>
      <c r="J36" s="185"/>
      <c r="K36" s="167"/>
      <c r="L36" s="183"/>
      <c r="M36" s="14"/>
    </row>
    <row r="37" spans="1:13" ht="18" customHeight="1">
      <c r="A37" s="705"/>
      <c r="B37" s="74" t="s">
        <v>47</v>
      </c>
      <c r="C37" s="75"/>
      <c r="D37" s="210"/>
      <c r="E37" s="171"/>
      <c r="F37" s="443">
        <v>0</v>
      </c>
      <c r="G37" s="210"/>
      <c r="H37" s="171"/>
      <c r="I37" s="453">
        <f t="shared" si="6"/>
        <v>0</v>
      </c>
      <c r="J37" s="185"/>
      <c r="K37" s="167"/>
      <c r="L37" s="183"/>
      <c r="M37" s="14"/>
    </row>
    <row r="38" spans="1:13" ht="18" customHeight="1">
      <c r="A38" s="705"/>
      <c r="B38" s="2" t="s">
        <v>48</v>
      </c>
      <c r="C38" s="2"/>
      <c r="D38" s="210"/>
      <c r="E38" s="171"/>
      <c r="F38" s="443">
        <v>0</v>
      </c>
      <c r="G38" s="210"/>
      <c r="H38" s="171"/>
      <c r="I38" s="453">
        <f t="shared" si="6"/>
        <v>0</v>
      </c>
      <c r="J38" s="185"/>
      <c r="K38" s="167"/>
      <c r="L38" s="183"/>
      <c r="M38" s="14"/>
    </row>
    <row r="39" spans="1:13" ht="18" customHeight="1">
      <c r="A39" s="705"/>
      <c r="B39" s="711" t="s">
        <v>49</v>
      </c>
      <c r="C39" s="712"/>
      <c r="D39" s="210"/>
      <c r="E39" s="171"/>
      <c r="F39" s="78">
        <f>F43-SUM(F33:F38)</f>
        <v>4505000</v>
      </c>
      <c r="G39" s="210"/>
      <c r="H39" s="171"/>
      <c r="I39" s="78">
        <f>I43-SUM(I33:I38)</f>
        <v>4505000</v>
      </c>
      <c r="J39" s="185"/>
      <c r="K39" s="167"/>
      <c r="L39" s="183"/>
      <c r="M39" s="14"/>
    </row>
    <row r="40" spans="1:13" ht="18" customHeight="1">
      <c r="A40" s="705"/>
      <c r="B40" s="711"/>
      <c r="C40" s="712"/>
      <c r="D40" s="210"/>
      <c r="E40" s="171"/>
      <c r="F40" s="78"/>
      <c r="G40" s="210"/>
      <c r="H40" s="171"/>
      <c r="I40" s="188"/>
      <c r="J40" s="185"/>
      <c r="K40" s="167"/>
      <c r="L40" s="178"/>
      <c r="M40" s="14"/>
    </row>
    <row r="41" spans="1:13" ht="18" customHeight="1">
      <c r="A41" s="705"/>
      <c r="B41" s="711"/>
      <c r="C41" s="712"/>
      <c r="D41" s="210"/>
      <c r="E41" s="171"/>
      <c r="F41" s="78"/>
      <c r="G41" s="210"/>
      <c r="H41" s="171"/>
      <c r="I41" s="188"/>
      <c r="J41" s="185"/>
      <c r="K41" s="167"/>
      <c r="L41" s="178"/>
      <c r="M41" s="14"/>
    </row>
    <row r="42" spans="1:13" ht="18" customHeight="1" thickBot="1">
      <c r="A42" s="705"/>
      <c r="B42" s="713"/>
      <c r="C42" s="713"/>
      <c r="D42" s="211"/>
      <c r="E42" s="172"/>
      <c r="F42" s="88"/>
      <c r="G42" s="211"/>
      <c r="H42" s="172"/>
      <c r="I42" s="189"/>
      <c r="J42" s="186"/>
      <c r="K42" s="168"/>
      <c r="L42" s="180"/>
      <c r="M42" s="14"/>
    </row>
    <row r="43" spans="1:13" ht="18" customHeight="1" thickBot="1">
      <c r="A43" s="708"/>
      <c r="B43" s="682" t="s">
        <v>4</v>
      </c>
      <c r="C43" s="623"/>
      <c r="D43" s="212"/>
      <c r="E43" s="173"/>
      <c r="F43" s="90">
        <f>SUM(F32)</f>
        <v>5000000</v>
      </c>
      <c r="G43" s="212"/>
      <c r="H43" s="173"/>
      <c r="I43" s="190">
        <f>SUM(I32)</f>
        <v>5000000</v>
      </c>
      <c r="J43" s="187"/>
      <c r="K43" s="169"/>
      <c r="L43" s="83"/>
      <c r="M43" s="15"/>
    </row>
    <row r="47" spans="1:13">
      <c r="I47" s="108"/>
    </row>
  </sheetData>
  <sheetProtection sheet="1" objects="1" scenarios="1" selectLockedCells="1"/>
  <mergeCells count="35">
    <mergeCell ref="B43:C43"/>
    <mergeCell ref="A33:A43"/>
    <mergeCell ref="B39:C39"/>
    <mergeCell ref="B40:C40"/>
    <mergeCell ref="B41:C41"/>
    <mergeCell ref="B42:C42"/>
    <mergeCell ref="B35:C35"/>
    <mergeCell ref="B34:C34"/>
    <mergeCell ref="B33:C33"/>
    <mergeCell ref="B12:B16"/>
    <mergeCell ref="B24:C24"/>
    <mergeCell ref="B25:C25"/>
    <mergeCell ref="B17:B22"/>
    <mergeCell ref="A12:A23"/>
    <mergeCell ref="B23:C23"/>
    <mergeCell ref="A24:A31"/>
    <mergeCell ref="B30:C30"/>
    <mergeCell ref="B28:C28"/>
    <mergeCell ref="B29:C29"/>
    <mergeCell ref="B31:C31"/>
    <mergeCell ref="B26:C26"/>
    <mergeCell ref="B27:C27"/>
    <mergeCell ref="A5:M5"/>
    <mergeCell ref="D9:F9"/>
    <mergeCell ref="G9:L9"/>
    <mergeCell ref="G10:I10"/>
    <mergeCell ref="J10:L10"/>
    <mergeCell ref="M9:M11"/>
    <mergeCell ref="A7:B7"/>
    <mergeCell ref="C7:D7"/>
    <mergeCell ref="A9:A11"/>
    <mergeCell ref="B9:C11"/>
    <mergeCell ref="D10:D11"/>
    <mergeCell ref="E10:E11"/>
    <mergeCell ref="F10:F11"/>
  </mergeCells>
  <phoneticPr fontId="2"/>
  <printOptions horizontalCentered="1" verticalCentered="1"/>
  <pageMargins left="0.62992125984251968" right="0.43307086614173229" top="0.98425196850393704" bottom="0.98425196850393704" header="0.51181102362204722" footer="0.51181102362204722"/>
  <pageSetup paperSize="9" scale="84" orientation="portrait" blackAndWhite="1"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59999389629810485"/>
  </sheetPr>
  <dimension ref="A1:J47"/>
  <sheetViews>
    <sheetView view="pageBreakPreview" zoomScale="85" zoomScaleNormal="100" zoomScaleSheetLayoutView="85" workbookViewId="0">
      <selection activeCell="H8" sqref="H8"/>
    </sheetView>
  </sheetViews>
  <sheetFormatPr defaultColWidth="9" defaultRowHeight="13"/>
  <cols>
    <col min="1" max="1" width="3.36328125" customWidth="1"/>
    <col min="2" max="2" width="3.36328125" style="152" customWidth="1"/>
    <col min="3" max="3" width="17.6328125" customWidth="1"/>
    <col min="4" max="4" width="9.7265625" style="202" customWidth="1"/>
    <col min="5" max="5" width="17.6328125" customWidth="1"/>
    <col min="6" max="6" width="9.6328125" style="202" customWidth="1"/>
    <col min="7" max="7" width="9.6328125" customWidth="1"/>
    <col min="8" max="8" width="9.08984375" style="152" customWidth="1"/>
    <col min="9" max="9" width="17.6328125" customWidth="1"/>
    <col min="10" max="10" width="9.6328125" style="202" customWidth="1"/>
  </cols>
  <sheetData>
    <row r="1" spans="1:10">
      <c r="A1" t="s">
        <v>57</v>
      </c>
    </row>
    <row r="2" spans="1:10" ht="21.75" customHeight="1">
      <c r="A2" t="s">
        <v>99</v>
      </c>
    </row>
    <row r="3" spans="1:10" ht="7.5" customHeight="1" thickBot="1"/>
    <row r="4" spans="1:10" ht="16" customHeight="1">
      <c r="A4" s="12" t="s">
        <v>20</v>
      </c>
      <c r="B4" s="18" t="s">
        <v>18</v>
      </c>
      <c r="C4" s="666" t="s">
        <v>11</v>
      </c>
      <c r="D4" s="667"/>
      <c r="E4" s="668" t="s">
        <v>444</v>
      </c>
      <c r="F4" s="669"/>
      <c r="G4" s="669"/>
      <c r="H4" s="670"/>
      <c r="I4" s="666" t="s">
        <v>17</v>
      </c>
      <c r="J4" s="670"/>
    </row>
    <row r="5" spans="1:10" ht="16" customHeight="1" thickBot="1">
      <c r="A5" s="13" t="s">
        <v>21</v>
      </c>
      <c r="B5" s="19" t="s">
        <v>19</v>
      </c>
      <c r="C5" s="462" t="s">
        <v>12</v>
      </c>
      <c r="D5" s="222" t="s">
        <v>13</v>
      </c>
      <c r="E5" s="463" t="s">
        <v>12</v>
      </c>
      <c r="F5" s="216" t="s">
        <v>13</v>
      </c>
      <c r="G5" s="11" t="s">
        <v>14</v>
      </c>
      <c r="H5" s="250" t="s">
        <v>15</v>
      </c>
      <c r="I5" s="464" t="s">
        <v>16</v>
      </c>
      <c r="J5" s="224" t="s">
        <v>13</v>
      </c>
    </row>
    <row r="6" spans="1:10">
      <c r="A6" s="671"/>
      <c r="B6" s="20"/>
      <c r="C6" s="465"/>
      <c r="D6" s="223" t="s">
        <v>10</v>
      </c>
      <c r="E6" s="466"/>
      <c r="F6" s="217" t="s">
        <v>10</v>
      </c>
      <c r="G6" s="6"/>
      <c r="H6" s="251"/>
      <c r="I6" s="465"/>
      <c r="J6" s="225" t="s">
        <v>10</v>
      </c>
    </row>
    <row r="7" spans="1:10" ht="16" customHeight="1">
      <c r="A7" s="672"/>
      <c r="B7" s="865" t="s">
        <v>396</v>
      </c>
      <c r="C7" s="467" t="s">
        <v>443</v>
      </c>
      <c r="D7" s="468">
        <v>150</v>
      </c>
      <c r="E7" s="469" t="s">
        <v>408</v>
      </c>
      <c r="F7" s="468">
        <v>100</v>
      </c>
      <c r="G7" s="470"/>
      <c r="H7" s="471"/>
      <c r="I7" s="191" t="str">
        <f>E7&amp;""</f>
        <v>保育室</v>
      </c>
      <c r="J7" s="226">
        <f>F7</f>
        <v>100</v>
      </c>
    </row>
    <row r="8" spans="1:10" ht="16" customHeight="1">
      <c r="A8" s="672"/>
      <c r="B8" s="866"/>
      <c r="C8" s="472"/>
      <c r="D8" s="473"/>
      <c r="E8" s="474" t="s">
        <v>443</v>
      </c>
      <c r="F8" s="475">
        <v>50</v>
      </c>
      <c r="G8" s="476"/>
      <c r="H8" s="477" t="s">
        <v>395</v>
      </c>
      <c r="I8" s="74" t="str">
        <f t="shared" ref="I8:I18" si="0">E8&amp;""</f>
        <v>病室</v>
      </c>
      <c r="J8" s="227">
        <f t="shared" ref="J8:J18" si="1">F8</f>
        <v>50</v>
      </c>
    </row>
    <row r="9" spans="1:10" ht="16" customHeight="1">
      <c r="A9" s="672"/>
      <c r="B9" s="866"/>
      <c r="C9" s="472"/>
      <c r="D9" s="473"/>
      <c r="E9" s="474"/>
      <c r="F9" s="475"/>
      <c r="G9" s="476"/>
      <c r="H9" s="477"/>
      <c r="I9" s="74" t="str">
        <f t="shared" si="0"/>
        <v/>
      </c>
      <c r="J9" s="227">
        <f t="shared" si="1"/>
        <v>0</v>
      </c>
    </row>
    <row r="10" spans="1:10" ht="16" customHeight="1">
      <c r="A10" s="672"/>
      <c r="B10" s="866"/>
      <c r="C10" s="472"/>
      <c r="D10" s="473"/>
      <c r="E10" s="474"/>
      <c r="F10" s="475"/>
      <c r="G10" s="476"/>
      <c r="H10" s="477"/>
      <c r="I10" s="74" t="str">
        <f t="shared" si="0"/>
        <v/>
      </c>
      <c r="J10" s="227">
        <f t="shared" si="1"/>
        <v>0</v>
      </c>
    </row>
    <row r="11" spans="1:10" ht="16" customHeight="1">
      <c r="A11" s="672"/>
      <c r="B11" s="866"/>
      <c r="C11" s="472"/>
      <c r="D11" s="473"/>
      <c r="E11" s="474"/>
      <c r="F11" s="475"/>
      <c r="G11" s="476"/>
      <c r="H11" s="477"/>
      <c r="I11" s="74" t="str">
        <f t="shared" si="0"/>
        <v/>
      </c>
      <c r="J11" s="227">
        <f t="shared" si="1"/>
        <v>0</v>
      </c>
    </row>
    <row r="12" spans="1:10" ht="16" customHeight="1">
      <c r="A12" s="672"/>
      <c r="B12" s="866"/>
      <c r="C12" s="472"/>
      <c r="D12" s="473"/>
      <c r="E12" s="474"/>
      <c r="F12" s="475"/>
      <c r="G12" s="476"/>
      <c r="H12" s="477"/>
      <c r="I12" s="74" t="str">
        <f t="shared" si="0"/>
        <v/>
      </c>
      <c r="J12" s="227">
        <f t="shared" si="1"/>
        <v>0</v>
      </c>
    </row>
    <row r="13" spans="1:10" ht="16" customHeight="1">
      <c r="A13" s="672"/>
      <c r="B13" s="866"/>
      <c r="C13" s="472"/>
      <c r="D13" s="473"/>
      <c r="E13" s="474"/>
      <c r="F13" s="475"/>
      <c r="G13" s="476"/>
      <c r="H13" s="477"/>
      <c r="I13" s="74" t="str">
        <f t="shared" si="0"/>
        <v/>
      </c>
      <c r="J13" s="227">
        <f t="shared" si="1"/>
        <v>0</v>
      </c>
    </row>
    <row r="14" spans="1:10" ht="16" customHeight="1">
      <c r="A14" s="672"/>
      <c r="B14" s="866"/>
      <c r="C14" s="472"/>
      <c r="D14" s="473"/>
      <c r="E14" s="474"/>
      <c r="F14" s="475"/>
      <c r="G14" s="476"/>
      <c r="H14" s="477"/>
      <c r="I14" s="74" t="str">
        <f t="shared" si="0"/>
        <v/>
      </c>
      <c r="J14" s="227">
        <f t="shared" si="1"/>
        <v>0</v>
      </c>
    </row>
    <row r="15" spans="1:10" ht="16" customHeight="1">
      <c r="A15" s="672"/>
      <c r="B15" s="866"/>
      <c r="C15" s="472"/>
      <c r="D15" s="473"/>
      <c r="E15" s="474"/>
      <c r="F15" s="475"/>
      <c r="G15" s="476"/>
      <c r="H15" s="477"/>
      <c r="I15" s="74" t="str">
        <f t="shared" si="0"/>
        <v/>
      </c>
      <c r="J15" s="227">
        <f t="shared" si="1"/>
        <v>0</v>
      </c>
    </row>
    <row r="16" spans="1:10" ht="16" customHeight="1">
      <c r="A16" s="672"/>
      <c r="B16" s="866"/>
      <c r="C16" s="472"/>
      <c r="D16" s="473"/>
      <c r="E16" s="474"/>
      <c r="F16" s="475"/>
      <c r="G16" s="476"/>
      <c r="H16" s="477"/>
      <c r="I16" s="74" t="str">
        <f t="shared" si="0"/>
        <v/>
      </c>
      <c r="J16" s="227">
        <f t="shared" si="1"/>
        <v>0</v>
      </c>
    </row>
    <row r="17" spans="1:10" ht="16" customHeight="1">
      <c r="A17" s="672"/>
      <c r="B17" s="866"/>
      <c r="C17" s="472"/>
      <c r="D17" s="473"/>
      <c r="E17" s="474"/>
      <c r="F17" s="475"/>
      <c r="G17" s="476"/>
      <c r="H17" s="477"/>
      <c r="I17" s="74" t="str">
        <f t="shared" si="0"/>
        <v/>
      </c>
      <c r="J17" s="227">
        <f t="shared" si="1"/>
        <v>0</v>
      </c>
    </row>
    <row r="18" spans="1:10" ht="16" customHeight="1" thickBot="1">
      <c r="A18" s="672"/>
      <c r="B18" s="866"/>
      <c r="C18" s="472"/>
      <c r="D18" s="473"/>
      <c r="E18" s="474"/>
      <c r="F18" s="475"/>
      <c r="G18" s="476"/>
      <c r="H18" s="477"/>
      <c r="I18" s="74" t="str">
        <f t="shared" si="0"/>
        <v/>
      </c>
      <c r="J18" s="227">
        <f t="shared" si="1"/>
        <v>0</v>
      </c>
    </row>
    <row r="19" spans="1:10" ht="16" customHeight="1" thickBot="1">
      <c r="A19" s="672"/>
      <c r="B19" s="19"/>
      <c r="C19" s="456" t="s">
        <v>55</v>
      </c>
      <c r="D19" s="218">
        <f>SUM(D7:D18)</f>
        <v>150</v>
      </c>
      <c r="E19" s="456"/>
      <c r="F19" s="218">
        <f>SUM(F7:F18)</f>
        <v>150</v>
      </c>
      <c r="G19" s="3"/>
      <c r="H19" s="70"/>
      <c r="I19" s="300"/>
      <c r="J19" s="228">
        <f>SUM(J7:J18)</f>
        <v>150</v>
      </c>
    </row>
    <row r="20" spans="1:10" ht="16" customHeight="1">
      <c r="A20" s="672"/>
      <c r="B20" s="674" t="s">
        <v>22</v>
      </c>
      <c r="C20" s="675"/>
      <c r="D20" s="229"/>
      <c r="E20" s="478"/>
      <c r="F20" s="219">
        <f>SUMIF(H7:H18,"対象外",F7:F18)</f>
        <v>50</v>
      </c>
      <c r="G20" s="71"/>
      <c r="H20" s="72"/>
      <c r="I20" s="165"/>
      <c r="J20" s="213">
        <f>SUMIF($H$7:$H$18,"対象外",J7:J18)</f>
        <v>50</v>
      </c>
    </row>
    <row r="21" spans="1:10" ht="16" customHeight="1" thickBot="1">
      <c r="A21" s="673"/>
      <c r="B21" s="676" t="s">
        <v>23</v>
      </c>
      <c r="C21" s="665"/>
      <c r="D21" s="230"/>
      <c r="E21" s="479"/>
      <c r="F21" s="220">
        <f>F19-F20</f>
        <v>100</v>
      </c>
      <c r="G21" s="22"/>
      <c r="H21" s="73"/>
      <c r="I21" s="109"/>
      <c r="J21" s="214">
        <f>J19-J20</f>
        <v>100</v>
      </c>
    </row>
    <row r="22" spans="1:10" ht="16" customHeight="1">
      <c r="A22" s="671"/>
      <c r="B22" s="867" t="s">
        <v>396</v>
      </c>
      <c r="C22" s="480"/>
      <c r="D22" s="481"/>
      <c r="E22" s="480"/>
      <c r="F22" s="482"/>
      <c r="G22" s="483"/>
      <c r="H22" s="484"/>
      <c r="I22" s="191" t="str">
        <f>E22&amp;""</f>
        <v/>
      </c>
      <c r="J22" s="226">
        <f>F22</f>
        <v>0</v>
      </c>
    </row>
    <row r="23" spans="1:10" ht="16" customHeight="1">
      <c r="A23" s="672"/>
      <c r="B23" s="866"/>
      <c r="C23" s="474"/>
      <c r="D23" s="473"/>
      <c r="E23" s="474"/>
      <c r="F23" s="475"/>
      <c r="G23" s="476"/>
      <c r="H23" s="477"/>
      <c r="I23" s="191" t="str">
        <f t="shared" ref="I23:I29" si="2">E23&amp;""</f>
        <v/>
      </c>
      <c r="J23" s="226">
        <f t="shared" ref="J23:J29" si="3">F23</f>
        <v>0</v>
      </c>
    </row>
    <row r="24" spans="1:10" ht="16" customHeight="1">
      <c r="A24" s="672"/>
      <c r="B24" s="866"/>
      <c r="C24" s="474"/>
      <c r="D24" s="473"/>
      <c r="E24" s="474"/>
      <c r="F24" s="475"/>
      <c r="G24" s="476"/>
      <c r="H24" s="477"/>
      <c r="I24" s="191" t="str">
        <f t="shared" si="2"/>
        <v/>
      </c>
      <c r="J24" s="226">
        <f t="shared" si="3"/>
        <v>0</v>
      </c>
    </row>
    <row r="25" spans="1:10" ht="16" customHeight="1">
      <c r="A25" s="672"/>
      <c r="B25" s="866"/>
      <c r="C25" s="474"/>
      <c r="D25" s="473"/>
      <c r="E25" s="474"/>
      <c r="F25" s="475"/>
      <c r="G25" s="476"/>
      <c r="H25" s="477"/>
      <c r="I25" s="191" t="str">
        <f t="shared" si="2"/>
        <v/>
      </c>
      <c r="J25" s="226">
        <f t="shared" si="3"/>
        <v>0</v>
      </c>
    </row>
    <row r="26" spans="1:10" ht="16" customHeight="1">
      <c r="A26" s="672"/>
      <c r="B26" s="866"/>
      <c r="C26" s="474"/>
      <c r="D26" s="473"/>
      <c r="E26" s="474"/>
      <c r="F26" s="475"/>
      <c r="G26" s="476"/>
      <c r="H26" s="477"/>
      <c r="I26" s="191" t="str">
        <f t="shared" si="2"/>
        <v/>
      </c>
      <c r="J26" s="226">
        <f t="shared" si="3"/>
        <v>0</v>
      </c>
    </row>
    <row r="27" spans="1:10" ht="16" customHeight="1">
      <c r="A27" s="672"/>
      <c r="B27" s="866"/>
      <c r="C27" s="474"/>
      <c r="D27" s="473"/>
      <c r="E27" s="474"/>
      <c r="F27" s="475"/>
      <c r="G27" s="476"/>
      <c r="H27" s="477"/>
      <c r="I27" s="191" t="str">
        <f t="shared" si="2"/>
        <v/>
      </c>
      <c r="J27" s="226">
        <f t="shared" si="3"/>
        <v>0</v>
      </c>
    </row>
    <row r="28" spans="1:10" ht="16" customHeight="1">
      <c r="A28" s="672"/>
      <c r="B28" s="866"/>
      <c r="C28" s="474"/>
      <c r="D28" s="473"/>
      <c r="E28" s="474"/>
      <c r="F28" s="475"/>
      <c r="G28" s="476"/>
      <c r="H28" s="477"/>
      <c r="I28" s="191" t="str">
        <f t="shared" si="2"/>
        <v/>
      </c>
      <c r="J28" s="226">
        <f t="shared" si="3"/>
        <v>0</v>
      </c>
    </row>
    <row r="29" spans="1:10" ht="16" customHeight="1" thickBot="1">
      <c r="A29" s="672"/>
      <c r="B29" s="866"/>
      <c r="C29" s="485"/>
      <c r="D29" s="486"/>
      <c r="E29" s="485"/>
      <c r="F29" s="487"/>
      <c r="G29" s="488"/>
      <c r="H29" s="489"/>
      <c r="I29" s="191" t="str">
        <f t="shared" si="2"/>
        <v/>
      </c>
      <c r="J29" s="226">
        <f t="shared" si="3"/>
        <v>0</v>
      </c>
    </row>
    <row r="30" spans="1:10" ht="16" customHeight="1" thickBot="1">
      <c r="A30" s="672"/>
      <c r="B30" s="19"/>
      <c r="C30" s="456" t="s">
        <v>55</v>
      </c>
      <c r="D30" s="221">
        <f>SUM(D22:D29)</f>
        <v>0</v>
      </c>
      <c r="E30" s="456"/>
      <c r="F30" s="221">
        <f>SUM(F22:F29)</f>
        <v>0</v>
      </c>
      <c r="G30" s="3"/>
      <c r="H30" s="70"/>
      <c r="I30" s="300"/>
      <c r="J30" s="228">
        <f>SUM(J22:J29)</f>
        <v>0</v>
      </c>
    </row>
    <row r="31" spans="1:10" ht="16" customHeight="1">
      <c r="A31" s="672"/>
      <c r="B31" s="867" t="s">
        <v>396</v>
      </c>
      <c r="C31" s="480"/>
      <c r="D31" s="481"/>
      <c r="E31" s="480"/>
      <c r="F31" s="481"/>
      <c r="G31" s="490"/>
      <c r="H31" s="484"/>
      <c r="I31" s="191" t="str">
        <f>E31&amp;""</f>
        <v/>
      </c>
      <c r="J31" s="226">
        <f>F31</f>
        <v>0</v>
      </c>
    </row>
    <row r="32" spans="1:10" ht="16" customHeight="1">
      <c r="A32" s="672"/>
      <c r="B32" s="866"/>
      <c r="C32" s="474"/>
      <c r="D32" s="473"/>
      <c r="E32" s="474"/>
      <c r="F32" s="473"/>
      <c r="G32" s="491"/>
      <c r="H32" s="477"/>
      <c r="I32" s="191" t="str">
        <f t="shared" ref="I32:I38" si="4">E32&amp;""</f>
        <v/>
      </c>
      <c r="J32" s="226">
        <f t="shared" ref="J32:J38" si="5">F32</f>
        <v>0</v>
      </c>
    </row>
    <row r="33" spans="1:10" ht="16" customHeight="1">
      <c r="A33" s="672"/>
      <c r="B33" s="866"/>
      <c r="C33" s="474"/>
      <c r="D33" s="473"/>
      <c r="E33" s="474"/>
      <c r="F33" s="473"/>
      <c r="G33" s="491"/>
      <c r="H33" s="477"/>
      <c r="I33" s="191" t="str">
        <f t="shared" si="4"/>
        <v/>
      </c>
      <c r="J33" s="226">
        <f t="shared" si="5"/>
        <v>0</v>
      </c>
    </row>
    <row r="34" spans="1:10" ht="16" customHeight="1">
      <c r="A34" s="672"/>
      <c r="B34" s="866"/>
      <c r="C34" s="474"/>
      <c r="D34" s="473"/>
      <c r="E34" s="474"/>
      <c r="F34" s="473"/>
      <c r="G34" s="491"/>
      <c r="H34" s="477"/>
      <c r="I34" s="191" t="str">
        <f t="shared" si="4"/>
        <v/>
      </c>
      <c r="J34" s="226">
        <f t="shared" si="5"/>
        <v>0</v>
      </c>
    </row>
    <row r="35" spans="1:10" ht="16" customHeight="1">
      <c r="A35" s="672"/>
      <c r="B35" s="866"/>
      <c r="C35" s="474"/>
      <c r="D35" s="473"/>
      <c r="E35" s="474"/>
      <c r="F35" s="473"/>
      <c r="G35" s="491"/>
      <c r="H35" s="477"/>
      <c r="I35" s="191" t="str">
        <f t="shared" si="4"/>
        <v/>
      </c>
      <c r="J35" s="226">
        <f t="shared" si="5"/>
        <v>0</v>
      </c>
    </row>
    <row r="36" spans="1:10" ht="16" customHeight="1">
      <c r="A36" s="672"/>
      <c r="B36" s="866"/>
      <c r="C36" s="474"/>
      <c r="D36" s="473"/>
      <c r="E36" s="474"/>
      <c r="F36" s="473"/>
      <c r="G36" s="491"/>
      <c r="H36" s="477"/>
      <c r="I36" s="191" t="str">
        <f t="shared" si="4"/>
        <v/>
      </c>
      <c r="J36" s="226">
        <f t="shared" si="5"/>
        <v>0</v>
      </c>
    </row>
    <row r="37" spans="1:10" ht="16" customHeight="1">
      <c r="A37" s="672"/>
      <c r="B37" s="866"/>
      <c r="C37" s="474"/>
      <c r="D37" s="473"/>
      <c r="E37" s="474"/>
      <c r="F37" s="473"/>
      <c r="G37" s="491"/>
      <c r="H37" s="477"/>
      <c r="I37" s="191" t="str">
        <f t="shared" si="4"/>
        <v/>
      </c>
      <c r="J37" s="226">
        <f t="shared" si="5"/>
        <v>0</v>
      </c>
    </row>
    <row r="38" spans="1:10" ht="16" customHeight="1" thickBot="1">
      <c r="A38" s="672"/>
      <c r="B38" s="866"/>
      <c r="C38" s="485"/>
      <c r="D38" s="486"/>
      <c r="E38" s="485"/>
      <c r="F38" s="486"/>
      <c r="G38" s="492"/>
      <c r="H38" s="489"/>
      <c r="I38" s="191" t="str">
        <f t="shared" si="4"/>
        <v/>
      </c>
      <c r="J38" s="226">
        <f t="shared" si="5"/>
        <v>0</v>
      </c>
    </row>
    <row r="39" spans="1:10" ht="16" customHeight="1" thickBot="1">
      <c r="A39" s="673"/>
      <c r="B39" s="19"/>
      <c r="C39" s="456" t="s">
        <v>55</v>
      </c>
      <c r="D39" s="221">
        <f>SUM(D31:D38)</f>
        <v>0</v>
      </c>
      <c r="E39" s="456"/>
      <c r="F39" s="221">
        <f>SUM(F31:F38)</f>
        <v>0</v>
      </c>
      <c r="G39" s="3"/>
      <c r="H39" s="70"/>
      <c r="I39" s="493"/>
      <c r="J39" s="228">
        <f>SUM(J31:J38)</f>
        <v>0</v>
      </c>
    </row>
    <row r="40" spans="1:10" ht="16" customHeight="1">
      <c r="A40" s="12" t="s">
        <v>24</v>
      </c>
      <c r="B40" s="677" t="s">
        <v>22</v>
      </c>
      <c r="C40" s="675"/>
      <c r="D40" s="229"/>
      <c r="E40" s="478"/>
      <c r="F40" s="219">
        <f>F20+F30+F39</f>
        <v>50</v>
      </c>
      <c r="G40" s="71"/>
      <c r="H40" s="72"/>
      <c r="I40" s="165"/>
      <c r="J40" s="213">
        <f>J20+J30+J39</f>
        <v>50</v>
      </c>
    </row>
    <row r="41" spans="1:10" ht="16" customHeight="1" thickBot="1">
      <c r="A41" s="13" t="s">
        <v>4</v>
      </c>
      <c r="B41" s="664" t="s">
        <v>23</v>
      </c>
      <c r="C41" s="665"/>
      <c r="D41" s="230"/>
      <c r="E41" s="479"/>
      <c r="F41" s="220">
        <f>F21</f>
        <v>100</v>
      </c>
      <c r="G41" s="22"/>
      <c r="H41" s="73"/>
      <c r="I41" s="109"/>
      <c r="J41" s="214">
        <f>J21</f>
        <v>100</v>
      </c>
    </row>
    <row r="42" spans="1:10" ht="4.5" customHeight="1"/>
    <row r="43" spans="1:10" ht="15" customHeight="1">
      <c r="A43" t="s">
        <v>100</v>
      </c>
    </row>
    <row r="44" spans="1:10" ht="15" customHeight="1">
      <c r="A44" t="s">
        <v>97</v>
      </c>
    </row>
    <row r="45" spans="1:10" ht="15" customHeight="1">
      <c r="A45" t="s">
        <v>445</v>
      </c>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31:H38 H22:H29" xr:uid="{3742E10A-8C51-45C3-AF43-D9FED95A8C2D}">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3F64-D81D-4E16-9B8A-0A3DD73E2A67}">
  <sheetPr codeName="Sheet14"/>
  <dimension ref="A1:H49"/>
  <sheetViews>
    <sheetView view="pageBreakPreview" zoomScaleNormal="85" zoomScaleSheetLayoutView="100" workbookViewId="0"/>
  </sheetViews>
  <sheetFormatPr defaultColWidth="11.36328125" defaultRowHeight="14.25" customHeight="1"/>
  <cols>
    <col min="1" max="1" width="15.36328125" style="235" customWidth="1"/>
    <col min="2" max="4" width="15.36328125" style="151" customWidth="1"/>
    <col min="5" max="5" width="15.453125" style="151" customWidth="1"/>
    <col min="6" max="6" width="2.453125" style="151" customWidth="1"/>
    <col min="7" max="7" width="4.6328125" style="236" customWidth="1"/>
    <col min="8" max="8" width="26.08984375" style="235" customWidth="1"/>
    <col min="9" max="16384" width="11.36328125" style="151"/>
  </cols>
  <sheetData>
    <row r="1" spans="1:8" ht="14.25" customHeight="1">
      <c r="A1" s="235" t="s">
        <v>378</v>
      </c>
    </row>
    <row r="2" spans="1:8" s="235" customFormat="1" ht="14.25" customHeight="1" thickBot="1">
      <c r="A2" s="237"/>
      <c r="B2" s="237" t="s">
        <v>386</v>
      </c>
      <c r="C2" s="238" t="s">
        <v>169</v>
      </c>
      <c r="D2" s="238" t="s">
        <v>355</v>
      </c>
      <c r="E2" s="239" t="s">
        <v>170</v>
      </c>
    </row>
    <row r="3" spans="1:8" ht="14.25" customHeight="1">
      <c r="A3" s="240" t="s">
        <v>171</v>
      </c>
      <c r="B3" s="558">
        <f>'様式2-3'!D23</f>
        <v>100</v>
      </c>
      <c r="C3" s="558">
        <f>SUM(D8:D10)</f>
        <v>30</v>
      </c>
      <c r="D3" s="559">
        <f>MIN(B3:C3)</f>
        <v>30</v>
      </c>
      <c r="E3" s="868">
        <f>INT(D3*D4)</f>
        <v>1500000</v>
      </c>
      <c r="G3" s="236" t="str" cm="1">
        <f t="array" ref="G3">_xlfn.IFS(B3 &lt; C3, "&lt;", B3 &gt; C3, "&gt;", B3 = C3, "=")</f>
        <v>&gt;</v>
      </c>
      <c r="H3" s="235" t="str">
        <f>B$2&amp;"："&amp;TEXT(B3, "#,##0.00㎡")&amp;G3&amp;C$2&amp;"："&amp;TEXT(C3, "#,##0.00㎡")</f>
        <v>計画：100.00㎡&gt;基準：30.00㎡</v>
      </c>
    </row>
    <row r="4" spans="1:8" ht="14.25" customHeight="1" thickBot="1">
      <c r="A4" s="240" t="s">
        <v>172</v>
      </c>
      <c r="B4" s="233">
        <f>'様式2-3'!E23</f>
        <v>50000</v>
      </c>
      <c r="C4" s="233">
        <f>SUM(D14:D16)+SUM(D20:D22)</f>
        <v>140900</v>
      </c>
      <c r="D4" s="234">
        <f>MIN(B4:C4)</f>
        <v>50000</v>
      </c>
      <c r="E4" s="869"/>
      <c r="G4" s="236" t="str" cm="1">
        <f t="array" ref="G4">_xlfn.IFS(B4 &lt; C4, "&lt;", B4 &gt; C4, "&gt;", B4 = C4, "=")</f>
        <v>&lt;</v>
      </c>
      <c r="H4" s="235" t="str">
        <f>B$2&amp;"："&amp;TEXT(B4, "#,##0円")&amp;G4&amp;C$2&amp;"："&amp;TEXT(C4, "#,##0円")</f>
        <v>計画：50,000円&lt;基準：140,900円</v>
      </c>
    </row>
    <row r="6" spans="1:8" ht="14.25" customHeight="1">
      <c r="A6" s="235" t="s">
        <v>390</v>
      </c>
    </row>
    <row r="7" spans="1:8" ht="14.25" customHeight="1">
      <c r="A7" s="238" t="s">
        <v>380</v>
      </c>
      <c r="B7" s="110" t="s">
        <v>387</v>
      </c>
      <c r="C7" s="110" t="s">
        <v>384</v>
      </c>
      <c r="D7" s="110" t="s">
        <v>376</v>
      </c>
      <c r="G7" s="151"/>
      <c r="H7" s="151"/>
    </row>
    <row r="8" spans="1:8" ht="14.25" customHeight="1">
      <c r="A8" s="240" t="s">
        <v>397</v>
      </c>
      <c r="B8" s="150">
        <v>5</v>
      </c>
      <c r="C8" s="150">
        <f>基本情報!C30</f>
        <v>10</v>
      </c>
      <c r="D8" s="150">
        <f>MIN(B8*C8,30)</f>
        <v>30</v>
      </c>
      <c r="G8" s="151"/>
      <c r="H8" s="151"/>
    </row>
    <row r="9" spans="1:8" ht="14.25" customHeight="1">
      <c r="A9" s="240"/>
      <c r="B9" s="150"/>
      <c r="C9" s="150"/>
      <c r="D9" s="150"/>
      <c r="G9" s="151"/>
      <c r="H9" s="151"/>
    </row>
    <row r="10" spans="1:8" ht="14.25" customHeight="1">
      <c r="A10" s="240"/>
      <c r="B10" s="150"/>
      <c r="C10" s="150"/>
      <c r="D10" s="150"/>
      <c r="G10" s="151"/>
      <c r="H10" s="151"/>
    </row>
    <row r="11" spans="1:8" ht="14.25" customHeight="1">
      <c r="A11" s="241"/>
      <c r="B11" s="231"/>
      <c r="C11" s="235"/>
      <c r="G11" s="151"/>
      <c r="H11" s="151"/>
    </row>
    <row r="12" spans="1:8" ht="14.25" customHeight="1">
      <c r="A12" s="235" t="s">
        <v>377</v>
      </c>
      <c r="C12" s="235"/>
      <c r="G12" s="151"/>
      <c r="H12" s="151"/>
    </row>
    <row r="13" spans="1:8" ht="14.25" customHeight="1">
      <c r="A13" s="238" t="s">
        <v>380</v>
      </c>
      <c r="B13" s="110" t="s">
        <v>31</v>
      </c>
      <c r="C13" s="110" t="s">
        <v>384</v>
      </c>
      <c r="D13" s="110" t="s">
        <v>254</v>
      </c>
      <c r="G13" s="151"/>
      <c r="H13" s="151"/>
    </row>
    <row r="14" spans="1:8" ht="14.25" customHeight="1">
      <c r="A14" s="240" t="s">
        <v>255</v>
      </c>
      <c r="B14" s="150">
        <v>140900</v>
      </c>
      <c r="C14" s="150">
        <f>IF(基本情報!$C$29=基準額!A14,1,0)</f>
        <v>1</v>
      </c>
      <c r="D14" s="150">
        <f>B14*C14</f>
        <v>140900</v>
      </c>
      <c r="G14" s="151"/>
      <c r="H14" s="151"/>
    </row>
    <row r="15" spans="1:8" ht="14.25" customHeight="1">
      <c r="A15" s="240" t="s">
        <v>256</v>
      </c>
      <c r="B15" s="150">
        <v>123400</v>
      </c>
      <c r="C15" s="150">
        <f>IF(基本情報!$C$29=基準額!A15,1,0)</f>
        <v>0</v>
      </c>
      <c r="D15" s="150">
        <f>B15*C15</f>
        <v>0</v>
      </c>
      <c r="G15" s="151"/>
      <c r="H15" s="151"/>
    </row>
    <row r="16" spans="1:8" ht="14.25" customHeight="1">
      <c r="A16" s="240" t="s">
        <v>257</v>
      </c>
      <c r="B16" s="150">
        <v>140900</v>
      </c>
      <c r="C16" s="150">
        <f>IF(基本情報!$C$29=基準額!A16,1,0)</f>
        <v>0</v>
      </c>
      <c r="D16" s="150">
        <f>B16*C16</f>
        <v>0</v>
      </c>
      <c r="G16" s="151"/>
      <c r="H16" s="151"/>
    </row>
    <row r="17" spans="1:8" ht="14.25" customHeight="1">
      <c r="C17" s="235"/>
      <c r="G17" s="151"/>
      <c r="H17" s="151"/>
    </row>
    <row r="18" spans="1:8" ht="14.25" customHeight="1">
      <c r="A18" s="235" t="s">
        <v>385</v>
      </c>
      <c r="C18" s="235"/>
      <c r="G18" s="151"/>
      <c r="H18" s="151"/>
    </row>
    <row r="19" spans="1:8" ht="14.25" customHeight="1">
      <c r="A19" s="238" t="s">
        <v>380</v>
      </c>
      <c r="B19" s="110" t="s">
        <v>388</v>
      </c>
      <c r="C19" s="110" t="s">
        <v>384</v>
      </c>
      <c r="D19" s="110" t="s">
        <v>389</v>
      </c>
      <c r="G19" s="151"/>
      <c r="H19" s="151"/>
    </row>
    <row r="20" spans="1:8" ht="14.25" customHeight="1">
      <c r="A20" s="240"/>
      <c r="B20" s="150"/>
      <c r="C20" s="150"/>
      <c r="D20" s="150"/>
      <c r="G20" s="151"/>
      <c r="H20" s="151"/>
    </row>
    <row r="21" spans="1:8" ht="14.25" customHeight="1">
      <c r="A21" s="240"/>
      <c r="B21" s="150"/>
      <c r="C21" s="150"/>
      <c r="D21" s="150"/>
      <c r="G21" s="151"/>
      <c r="H21" s="151"/>
    </row>
    <row r="22" spans="1:8" ht="14.25" customHeight="1">
      <c r="A22" s="240"/>
      <c r="B22" s="150"/>
      <c r="C22" s="150"/>
      <c r="D22" s="150"/>
      <c r="G22" s="151"/>
      <c r="H22" s="151"/>
    </row>
    <row r="23" spans="1:8" ht="14.25" customHeight="1">
      <c r="C23" s="236"/>
      <c r="D23" s="235"/>
      <c r="G23" s="151"/>
      <c r="H23" s="151"/>
    </row>
    <row r="24" spans="1:8" ht="14.25" customHeight="1">
      <c r="A24" s="235" t="s">
        <v>379</v>
      </c>
    </row>
    <row r="25" spans="1:8" s="235" customFormat="1" ht="14.25" customHeight="1" thickBot="1">
      <c r="A25" s="242"/>
      <c r="B25" s="243" t="s">
        <v>168</v>
      </c>
      <c r="C25" s="244" t="s">
        <v>169</v>
      </c>
      <c r="D25" s="244" t="s">
        <v>355</v>
      </c>
      <c r="E25" s="245" t="s">
        <v>170</v>
      </c>
    </row>
    <row r="26" spans="1:8" ht="14.25" customHeight="1">
      <c r="A26" s="240" t="s">
        <v>171</v>
      </c>
      <c r="B26" s="558">
        <f>'様式4-3'!D23</f>
        <v>100</v>
      </c>
      <c r="C26" s="558">
        <f>SUM(D31:D33)</f>
        <v>30</v>
      </c>
      <c r="D26" s="559">
        <f>MIN(B26:C26)</f>
        <v>30</v>
      </c>
      <c r="E26" s="868">
        <f>INT(D26*D27)</f>
        <v>1500000</v>
      </c>
      <c r="G26" s="236" t="str" cm="1">
        <f t="array" ref="G26">_xlfn.IFS(B26 &lt; C26, "&lt;", B26 &gt; C26, "&gt;", B26 = C26, "=")</f>
        <v>&gt;</v>
      </c>
      <c r="H26" s="235" t="str">
        <f>B$25&amp;"："&amp;TEXT(B26, "#,##0.00㎡")&amp;G26&amp;C$25&amp;"："&amp;TEXT(C26, "#,##0.00㎡")</f>
        <v>実績：100.00㎡&gt;基準：30.00㎡</v>
      </c>
    </row>
    <row r="27" spans="1:8" ht="14.25" customHeight="1" thickBot="1">
      <c r="A27" s="240" t="s">
        <v>172</v>
      </c>
      <c r="B27" s="233">
        <f>'様式4-3'!E23</f>
        <v>50000</v>
      </c>
      <c r="C27" s="233">
        <f>SUM(D37:D39)+SUM(D43:D45)</f>
        <v>140900</v>
      </c>
      <c r="D27" s="234">
        <f>MIN(B27:C27)</f>
        <v>50000</v>
      </c>
      <c r="E27" s="869"/>
      <c r="G27" s="236" t="str" cm="1">
        <f t="array" ref="G27">_xlfn.IFS(B27 &lt; C27, "&lt;", B27 &gt; C27, "&gt;", B27 = C27, "=")</f>
        <v>&lt;</v>
      </c>
      <c r="H27" s="235" t="str">
        <f>B$25&amp;"："&amp;TEXT(B27, "#,##0円")&amp;G27&amp;C$25&amp;"："&amp;TEXT(C27, "#,##0円")</f>
        <v>実績：50,000円&lt;基準：140,900円</v>
      </c>
    </row>
    <row r="29" spans="1:8" ht="14.25" customHeight="1">
      <c r="A29" s="235" t="s">
        <v>391</v>
      </c>
    </row>
    <row r="30" spans="1:8" ht="14.25" customHeight="1">
      <c r="A30" s="244" t="s">
        <v>380</v>
      </c>
      <c r="B30" s="112" t="s">
        <v>387</v>
      </c>
      <c r="C30" s="112" t="s">
        <v>384</v>
      </c>
      <c r="D30" s="112" t="s">
        <v>376</v>
      </c>
      <c r="G30" s="151"/>
      <c r="H30" s="151"/>
    </row>
    <row r="31" spans="1:8" ht="14.25" customHeight="1">
      <c r="A31" s="240" t="s">
        <v>397</v>
      </c>
      <c r="B31" s="150">
        <v>5</v>
      </c>
      <c r="C31" s="150">
        <f>基本情報!C31</f>
        <v>10</v>
      </c>
      <c r="D31" s="150">
        <f>MIN(B31*C31,30)</f>
        <v>30</v>
      </c>
      <c r="G31" s="151"/>
      <c r="H31" s="151"/>
    </row>
    <row r="32" spans="1:8" ht="14.25" customHeight="1">
      <c r="A32" s="240"/>
      <c r="B32" s="150"/>
      <c r="C32" s="150"/>
      <c r="D32" s="150"/>
      <c r="G32" s="151"/>
      <c r="H32" s="151"/>
    </row>
    <row r="33" spans="1:8" ht="14.25" customHeight="1">
      <c r="A33" s="240"/>
      <c r="B33" s="150"/>
      <c r="C33" s="150"/>
      <c r="D33" s="150"/>
      <c r="G33" s="151"/>
      <c r="H33" s="151"/>
    </row>
    <row r="34" spans="1:8" ht="14.25" customHeight="1">
      <c r="A34" s="241"/>
      <c r="B34" s="231"/>
      <c r="C34" s="235"/>
      <c r="G34" s="151"/>
      <c r="H34" s="151"/>
    </row>
    <row r="35" spans="1:8" ht="14.25" customHeight="1">
      <c r="A35" s="235" t="s">
        <v>377</v>
      </c>
      <c r="C35" s="235"/>
      <c r="G35" s="151"/>
      <c r="H35" s="151"/>
    </row>
    <row r="36" spans="1:8" ht="14.25" customHeight="1">
      <c r="A36" s="244" t="s">
        <v>380</v>
      </c>
      <c r="B36" s="112" t="s">
        <v>31</v>
      </c>
      <c r="C36" s="112" t="s">
        <v>384</v>
      </c>
      <c r="D36" s="112" t="s">
        <v>254</v>
      </c>
      <c r="G36" s="151"/>
      <c r="H36" s="151"/>
    </row>
    <row r="37" spans="1:8" ht="14.25" customHeight="1">
      <c r="A37" s="240" t="s">
        <v>255</v>
      </c>
      <c r="B37" s="150">
        <v>140900</v>
      </c>
      <c r="C37" s="150">
        <f>IF(基本情報!$C$29=基準額!A37,1,0)</f>
        <v>1</v>
      </c>
      <c r="D37" s="150">
        <f>B37*C37</f>
        <v>140900</v>
      </c>
      <c r="G37" s="151"/>
      <c r="H37" s="151"/>
    </row>
    <row r="38" spans="1:8" ht="14.25" customHeight="1">
      <c r="A38" s="240" t="s">
        <v>256</v>
      </c>
      <c r="B38" s="150">
        <v>123400</v>
      </c>
      <c r="C38" s="150">
        <f>IF(基本情報!$C$29=基準額!A38,1,0)</f>
        <v>0</v>
      </c>
      <c r="D38" s="150">
        <f t="shared" ref="D38:D39" si="0">B38*C38</f>
        <v>0</v>
      </c>
      <c r="G38" s="151"/>
      <c r="H38" s="151"/>
    </row>
    <row r="39" spans="1:8" ht="14.25" customHeight="1">
      <c r="A39" s="240" t="s">
        <v>257</v>
      </c>
      <c r="B39" s="150">
        <v>140900</v>
      </c>
      <c r="C39" s="150">
        <f>IF(基本情報!$C$29=基準額!A39,1,0)</f>
        <v>0</v>
      </c>
      <c r="D39" s="150">
        <f t="shared" si="0"/>
        <v>0</v>
      </c>
      <c r="G39" s="151"/>
      <c r="H39" s="151"/>
    </row>
    <row r="40" spans="1:8" ht="14.25" customHeight="1">
      <c r="C40" s="235"/>
      <c r="G40" s="151"/>
      <c r="H40" s="151"/>
    </row>
    <row r="41" spans="1:8" ht="14.25" customHeight="1">
      <c r="A41" s="235" t="s">
        <v>385</v>
      </c>
      <c r="C41" s="235"/>
      <c r="G41" s="151"/>
      <c r="H41" s="151"/>
    </row>
    <row r="42" spans="1:8" ht="14.25" customHeight="1">
      <c r="A42" s="244" t="s">
        <v>380</v>
      </c>
      <c r="B42" s="112" t="s">
        <v>388</v>
      </c>
      <c r="C42" s="112" t="s">
        <v>384</v>
      </c>
      <c r="D42" s="112" t="s">
        <v>389</v>
      </c>
      <c r="G42" s="151"/>
      <c r="H42" s="151"/>
    </row>
    <row r="43" spans="1:8" ht="14.25" customHeight="1">
      <c r="A43" s="240"/>
      <c r="B43" s="150"/>
      <c r="C43" s="150"/>
      <c r="D43" s="150"/>
      <c r="G43" s="151"/>
      <c r="H43" s="151"/>
    </row>
    <row r="44" spans="1:8" ht="14.25" customHeight="1">
      <c r="A44" s="240"/>
      <c r="B44" s="150"/>
      <c r="C44" s="150"/>
      <c r="D44" s="150"/>
      <c r="G44" s="151"/>
      <c r="H44" s="151"/>
    </row>
    <row r="45" spans="1:8" ht="14.25" customHeight="1">
      <c r="A45" s="240"/>
      <c r="B45" s="150"/>
      <c r="C45" s="150"/>
      <c r="D45" s="150"/>
      <c r="G45" s="151"/>
      <c r="H45" s="151"/>
    </row>
    <row r="46" spans="1:8" ht="14.25" customHeight="1">
      <c r="C46" s="236"/>
      <c r="D46" s="235"/>
      <c r="G46" s="151"/>
      <c r="H46" s="151"/>
    </row>
    <row r="47" spans="1:8" ht="14.25" customHeight="1">
      <c r="A47" s="235" t="s">
        <v>381</v>
      </c>
      <c r="C47" s="236"/>
      <c r="D47" s="235"/>
      <c r="G47" s="151"/>
      <c r="H47" s="151"/>
    </row>
    <row r="48" spans="1:8" ht="14.25" customHeight="1">
      <c r="A48" s="246" t="s">
        <v>382</v>
      </c>
      <c r="B48" s="232" t="s">
        <v>373</v>
      </c>
      <c r="C48" s="235"/>
      <c r="G48" s="151"/>
      <c r="H48" s="151"/>
    </row>
    <row r="49" spans="1:8" ht="14.25" customHeight="1">
      <c r="A49" s="240" t="s">
        <v>383</v>
      </c>
      <c r="B49" s="247">
        <v>0.33</v>
      </c>
      <c r="C49" s="235"/>
      <c r="G49" s="151"/>
      <c r="H49" s="151"/>
    </row>
  </sheetData>
  <sheetProtection sheet="1" objects="1" scenarios="1" selectLockedCells="1"/>
  <mergeCells count="2">
    <mergeCell ref="E26:E27"/>
    <mergeCell ref="E3:E4"/>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5B11-95EB-48AE-81E2-6E95E004834D}">
  <sheetPr codeName="Sheet15"/>
  <dimension ref="A2:M19"/>
  <sheetViews>
    <sheetView view="pageBreakPreview" zoomScale="60" zoomScaleNormal="100" workbookViewId="0"/>
  </sheetViews>
  <sheetFormatPr defaultRowHeight="13"/>
  <cols>
    <col min="1" max="6" width="10.6328125" customWidth="1"/>
    <col min="7" max="7" width="11.36328125" customWidth="1"/>
    <col min="8" max="8" width="14.08984375" customWidth="1"/>
  </cols>
  <sheetData>
    <row r="2" spans="1:8">
      <c r="A2" t="s">
        <v>173</v>
      </c>
    </row>
    <row r="4" spans="1:8" ht="43.5" customHeight="1">
      <c r="A4" s="870" t="s">
        <v>174</v>
      </c>
      <c r="B4" s="870"/>
      <c r="C4" s="870"/>
      <c r="D4" s="870"/>
      <c r="E4" s="870"/>
      <c r="F4" s="870"/>
      <c r="G4" s="870"/>
      <c r="H4" s="870"/>
    </row>
    <row r="5" spans="1:8" ht="30" customHeight="1">
      <c r="A5" s="870" t="s">
        <v>175</v>
      </c>
      <c r="B5" s="870"/>
      <c r="C5" s="870"/>
      <c r="D5" s="870"/>
      <c r="E5" s="870"/>
      <c r="F5" s="870"/>
      <c r="G5" s="870"/>
      <c r="H5" s="870"/>
    </row>
    <row r="6" spans="1:8" ht="14.25" customHeight="1">
      <c r="A6" t="s">
        <v>176</v>
      </c>
    </row>
    <row r="7" spans="1:8" ht="57" customHeight="1">
      <c r="A7" s="870" t="s">
        <v>177</v>
      </c>
      <c r="B7" s="870"/>
      <c r="C7" s="870"/>
      <c r="D7" s="870"/>
      <c r="E7" s="870"/>
      <c r="F7" s="870"/>
      <c r="G7" s="870"/>
      <c r="H7" s="870"/>
    </row>
    <row r="8" spans="1:8">
      <c r="A8" t="s">
        <v>178</v>
      </c>
    </row>
    <row r="9" spans="1:8">
      <c r="A9" t="s">
        <v>179</v>
      </c>
    </row>
    <row r="10" spans="1:8" ht="28.5" customHeight="1">
      <c r="A10" s="870" t="s">
        <v>180</v>
      </c>
      <c r="B10" s="870"/>
      <c r="C10" s="870"/>
      <c r="D10" s="870"/>
      <c r="E10" s="870"/>
      <c r="F10" s="870"/>
      <c r="G10" s="870"/>
      <c r="H10" s="870"/>
    </row>
    <row r="11" spans="1:8">
      <c r="A11" t="s">
        <v>181</v>
      </c>
    </row>
    <row r="12" spans="1:8">
      <c r="A12" t="s">
        <v>182</v>
      </c>
    </row>
    <row r="13" spans="1:8">
      <c r="A13" t="s">
        <v>183</v>
      </c>
    </row>
    <row r="14" spans="1:8">
      <c r="A14" s="871" t="s">
        <v>184</v>
      </c>
      <c r="B14" s="871"/>
      <c r="C14" s="871"/>
      <c r="D14" s="871"/>
      <c r="E14" s="871"/>
      <c r="F14" s="871"/>
      <c r="G14" s="871"/>
      <c r="H14" s="871"/>
    </row>
    <row r="15" spans="1:8">
      <c r="F15" s="4"/>
      <c r="G15" s="872"/>
      <c r="H15" s="872"/>
    </row>
    <row r="16" spans="1:8">
      <c r="G16" s="684"/>
      <c r="H16" s="684"/>
    </row>
    <row r="19" spans="13:13">
      <c r="M19" s="69"/>
    </row>
  </sheetData>
  <sheetProtection sheet="1" objects="1" scenarios="1" selectLockedCells="1"/>
  <mergeCells count="7">
    <mergeCell ref="G16:H16"/>
    <mergeCell ref="A4:H4"/>
    <mergeCell ref="A5:H5"/>
    <mergeCell ref="A7:H7"/>
    <mergeCell ref="A10:H10"/>
    <mergeCell ref="A14:H14"/>
    <mergeCell ref="G15:H15"/>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86C6-5100-47FD-A08F-4B3FBD78311C}">
  <sheetPr codeName="Sheet2">
    <tabColor theme="8" tint="0.59999389629810485"/>
  </sheetPr>
  <dimension ref="A1:O53"/>
  <sheetViews>
    <sheetView view="pageBreakPreview" zoomScaleNormal="100" zoomScaleSheetLayoutView="100" workbookViewId="0"/>
  </sheetViews>
  <sheetFormatPr defaultRowHeight="13"/>
  <cols>
    <col min="1" max="1" width="2.7265625" customWidth="1"/>
    <col min="2" max="2" width="7.6328125" customWidth="1"/>
    <col min="3" max="3" width="4.453125" customWidth="1"/>
    <col min="4" max="4" width="4" customWidth="1"/>
    <col min="5" max="5" width="4.90625" customWidth="1"/>
    <col min="6" max="6" width="10.6328125" customWidth="1"/>
    <col min="7" max="7" width="10.26953125" customWidth="1"/>
    <col min="8" max="8" width="4.7265625" customWidth="1"/>
    <col min="9" max="10" width="10.36328125" customWidth="1"/>
    <col min="11" max="11" width="11.90625" customWidth="1"/>
    <col min="12" max="12" width="11.7265625" customWidth="1"/>
    <col min="13" max="13" width="3.6328125" customWidth="1"/>
  </cols>
  <sheetData>
    <row r="1" spans="1:13" ht="14">
      <c r="A1" s="48"/>
      <c r="B1" s="48"/>
      <c r="C1" s="48"/>
      <c r="D1" s="48"/>
      <c r="E1" s="48"/>
      <c r="F1" s="48"/>
      <c r="G1" s="48"/>
      <c r="H1" s="48"/>
      <c r="I1" s="48"/>
      <c r="J1" s="49" t="s">
        <v>185</v>
      </c>
      <c r="K1" s="50"/>
      <c r="L1" s="50"/>
      <c r="M1" s="50"/>
    </row>
    <row r="2" spans="1:13" ht="14">
      <c r="A2" s="48"/>
      <c r="B2" s="48" t="s">
        <v>186</v>
      </c>
      <c r="C2" s="48"/>
      <c r="D2" s="48"/>
      <c r="E2" s="48"/>
      <c r="F2" s="48"/>
      <c r="G2" s="48"/>
      <c r="H2" s="48"/>
      <c r="I2" s="48"/>
      <c r="J2" s="48"/>
      <c r="K2" s="48"/>
      <c r="L2" s="50"/>
      <c r="M2" s="50"/>
    </row>
    <row r="3" spans="1:13" ht="14">
      <c r="A3" s="48"/>
      <c r="B3" s="48"/>
      <c r="C3" s="48"/>
      <c r="D3" s="48"/>
      <c r="E3" s="48"/>
      <c r="F3" s="48"/>
      <c r="G3" s="48"/>
      <c r="H3" s="48"/>
      <c r="I3" s="48"/>
      <c r="J3" s="48"/>
      <c r="K3" s="48"/>
      <c r="L3" s="50"/>
      <c r="M3" s="50"/>
    </row>
    <row r="4" spans="1:13" ht="14">
      <c r="A4" s="48"/>
      <c r="B4" s="48"/>
      <c r="C4" s="48"/>
      <c r="D4" s="48"/>
      <c r="E4" s="48"/>
      <c r="F4" s="48"/>
      <c r="G4" s="48"/>
      <c r="H4" s="48"/>
      <c r="I4" s="48"/>
      <c r="J4" s="48"/>
      <c r="K4" s="48"/>
      <c r="L4" s="50"/>
      <c r="M4" s="50"/>
    </row>
    <row r="5" spans="1:13" ht="27" customHeight="1">
      <c r="A5" s="406"/>
      <c r="B5" s="569" t="s">
        <v>187</v>
      </c>
      <c r="C5" s="569"/>
      <c r="D5" s="569"/>
      <c r="E5" s="569"/>
      <c r="F5" s="569"/>
      <c r="G5" s="569"/>
      <c r="H5" s="569"/>
      <c r="I5" s="569"/>
      <c r="J5" s="569"/>
      <c r="K5" s="569"/>
      <c r="L5" s="569"/>
      <c r="M5" s="30"/>
    </row>
    <row r="6" spans="1:13" ht="13.5" customHeight="1">
      <c r="A6" s="51"/>
      <c r="B6" s="51"/>
      <c r="C6" s="51"/>
      <c r="D6" s="51"/>
      <c r="E6" s="51"/>
      <c r="F6" s="51"/>
      <c r="G6" s="51"/>
      <c r="H6" s="51"/>
      <c r="I6" s="407"/>
      <c r="J6" s="407"/>
      <c r="K6" s="51"/>
      <c r="L6" s="51"/>
      <c r="M6" s="51"/>
    </row>
    <row r="7" spans="1:13" ht="14">
      <c r="A7" s="48"/>
      <c r="B7" s="48"/>
      <c r="C7" s="48"/>
      <c r="D7" s="52"/>
      <c r="E7" s="48"/>
      <c r="F7" s="48"/>
      <c r="G7" s="48"/>
      <c r="H7" s="48"/>
      <c r="I7" s="283"/>
      <c r="J7" s="283"/>
      <c r="K7" s="48"/>
      <c r="L7" s="50"/>
      <c r="M7" s="50"/>
    </row>
    <row r="8" spans="1:13" ht="18" customHeight="1">
      <c r="A8" s="48"/>
      <c r="B8" s="48"/>
      <c r="C8" s="48"/>
      <c r="D8" s="48"/>
      <c r="E8" s="48"/>
      <c r="F8" s="48"/>
      <c r="G8" s="48"/>
      <c r="H8" s="48"/>
      <c r="I8" s="283"/>
      <c r="J8" s="283"/>
      <c r="K8" s="408"/>
      <c r="L8" s="409"/>
      <c r="M8" s="50"/>
    </row>
    <row r="9" spans="1:13" ht="14">
      <c r="A9" s="48"/>
      <c r="B9" s="48"/>
      <c r="C9" s="48"/>
      <c r="D9" s="48"/>
      <c r="E9" s="48"/>
      <c r="F9" s="48"/>
      <c r="G9" s="48"/>
      <c r="H9" s="48"/>
      <c r="I9" s="410"/>
      <c r="J9" s="411"/>
      <c r="K9" s="572">
        <f>基本情報!C8</f>
        <v>46113</v>
      </c>
      <c r="L9" s="572"/>
      <c r="M9" s="61"/>
    </row>
    <row r="10" spans="1:13" ht="14">
      <c r="A10" s="48"/>
      <c r="B10" s="48"/>
      <c r="C10" s="48"/>
      <c r="D10" s="48"/>
      <c r="E10" s="48"/>
      <c r="F10" s="48"/>
      <c r="G10" s="48"/>
      <c r="H10" s="48"/>
      <c r="I10" s="50"/>
      <c r="J10" s="53"/>
      <c r="K10" s="54"/>
      <c r="L10" s="50"/>
      <c r="M10" s="50"/>
    </row>
    <row r="11" spans="1:13" ht="14">
      <c r="A11" s="48"/>
      <c r="B11" s="48"/>
      <c r="C11" s="48"/>
      <c r="D11" s="48"/>
      <c r="E11" s="48"/>
      <c r="F11" s="48"/>
      <c r="G11" s="48"/>
      <c r="H11" s="48"/>
      <c r="I11" s="55"/>
      <c r="J11" s="55"/>
      <c r="K11" s="55"/>
      <c r="L11" s="50"/>
      <c r="M11" s="50"/>
    </row>
    <row r="12" spans="1:13" ht="14">
      <c r="A12" s="48"/>
      <c r="B12" s="48" t="s">
        <v>188</v>
      </c>
      <c r="C12" s="48"/>
      <c r="D12" s="48"/>
      <c r="E12" s="48"/>
      <c r="F12" s="48"/>
      <c r="G12" s="48"/>
      <c r="H12" s="48"/>
      <c r="I12" s="48"/>
      <c r="J12" s="48"/>
      <c r="K12" s="48"/>
      <c r="L12" s="50"/>
      <c r="M12" s="50"/>
    </row>
    <row r="13" spans="1:13" ht="14">
      <c r="A13" s="48"/>
      <c r="B13" s="48"/>
      <c r="C13" s="48"/>
      <c r="D13" s="48"/>
      <c r="E13" s="48"/>
      <c r="F13" s="48"/>
      <c r="G13" s="48"/>
      <c r="H13" s="48"/>
      <c r="I13" s="48"/>
      <c r="J13" s="48"/>
      <c r="K13" s="48"/>
      <c r="L13" s="50"/>
      <c r="M13" s="50"/>
    </row>
    <row r="14" spans="1:13" ht="23.25" customHeight="1">
      <c r="A14" s="48"/>
      <c r="B14" s="48"/>
      <c r="C14" s="48"/>
      <c r="D14" s="48"/>
      <c r="E14" s="48"/>
      <c r="F14" s="48"/>
      <c r="G14" s="48"/>
      <c r="H14" s="48"/>
      <c r="I14" s="48"/>
      <c r="J14" s="48"/>
      <c r="K14" s="48"/>
      <c r="L14" s="50"/>
      <c r="M14" s="50"/>
    </row>
    <row r="15" spans="1:13" ht="24" customHeight="1">
      <c r="A15" s="48"/>
      <c r="B15" s="48"/>
      <c r="C15" s="48"/>
      <c r="D15" s="48"/>
      <c r="E15" s="48"/>
      <c r="F15" s="48"/>
      <c r="G15" s="56" t="s">
        <v>189</v>
      </c>
      <c r="H15" s="48"/>
      <c r="I15" s="570" t="str">
        <f>基本情報!C10</f>
        <v>兵庫県神戸市○○</v>
      </c>
      <c r="J15" s="570"/>
      <c r="K15" s="570"/>
      <c r="L15" s="570"/>
      <c r="M15" s="412"/>
    </row>
    <row r="16" spans="1:13" ht="24" customHeight="1">
      <c r="A16" s="48"/>
      <c r="B16" s="48"/>
      <c r="C16" s="48"/>
      <c r="D16" s="48"/>
      <c r="E16" s="48"/>
      <c r="F16" s="48"/>
      <c r="G16" s="56" t="s">
        <v>190</v>
      </c>
      <c r="H16" s="48"/>
      <c r="I16" s="570" t="str">
        <f>基本情報!C12</f>
        <v>○○法人 ○○会</v>
      </c>
      <c r="J16" s="570"/>
      <c r="K16" s="570"/>
      <c r="L16" s="570"/>
      <c r="M16" s="412"/>
    </row>
    <row r="17" spans="1:15" ht="24" customHeight="1">
      <c r="A17" s="48"/>
      <c r="B17" s="48"/>
      <c r="C17" s="48"/>
      <c r="D17" s="48"/>
      <c r="E17" s="48"/>
      <c r="F17" s="48"/>
      <c r="G17" s="56"/>
      <c r="H17" s="48"/>
      <c r="I17" s="570" t="str">
        <f>基本情報!C15</f>
        <v>○○病院</v>
      </c>
      <c r="J17" s="570"/>
      <c r="K17" s="570"/>
      <c r="L17" s="570"/>
      <c r="M17" s="57"/>
    </row>
    <row r="18" spans="1:15" ht="24" customHeight="1">
      <c r="A18" s="48"/>
      <c r="B18" s="48"/>
      <c r="C18" s="48"/>
      <c r="D18" s="48"/>
      <c r="E18" s="48"/>
      <c r="F18" s="48"/>
      <c r="G18" s="56" t="s">
        <v>191</v>
      </c>
      <c r="H18" s="48"/>
      <c r="I18" s="570" t="str">
        <f>基本情報!C13</f>
        <v>理事長　○○○○</v>
      </c>
      <c r="J18" s="570"/>
      <c r="K18" s="570"/>
      <c r="L18" s="570"/>
      <c r="M18" s="412"/>
    </row>
    <row r="19" spans="1:15" ht="24" customHeight="1">
      <c r="A19" s="48"/>
      <c r="B19" s="48"/>
      <c r="C19" s="48"/>
      <c r="D19" s="48"/>
      <c r="E19" s="48"/>
      <c r="F19" s="48"/>
      <c r="G19" s="56" t="s">
        <v>134</v>
      </c>
      <c r="H19" s="48"/>
      <c r="I19" s="570" t="str">
        <f>基本情報!C25</f>
        <v>0123-456-789</v>
      </c>
      <c r="J19" s="570"/>
      <c r="K19" s="570"/>
      <c r="L19" s="570"/>
      <c r="M19" s="57"/>
    </row>
    <row r="20" spans="1:15" ht="24" customHeight="1">
      <c r="A20" s="48"/>
      <c r="B20" s="48"/>
      <c r="C20" s="48"/>
      <c r="D20" s="48"/>
      <c r="E20" s="48"/>
      <c r="F20" s="48"/>
      <c r="G20" s="56" t="s">
        <v>192</v>
      </c>
      <c r="H20" s="48"/>
      <c r="I20" s="571" t="str">
        <f>基本情報!C26</f>
        <v>sample@pref.hyogo.lg.jp</v>
      </c>
      <c r="J20" s="571"/>
      <c r="K20" s="571"/>
      <c r="L20" s="571"/>
      <c r="M20" s="59"/>
    </row>
    <row r="21" spans="1:15" ht="14">
      <c r="A21" s="48"/>
      <c r="B21" s="48"/>
      <c r="C21" s="48"/>
      <c r="D21" s="48"/>
      <c r="E21" s="48"/>
      <c r="F21" s="48"/>
      <c r="G21" s="56"/>
      <c r="H21" s="48"/>
      <c r="I21" s="48"/>
      <c r="J21" s="48"/>
      <c r="K21" s="48"/>
      <c r="L21" s="50"/>
      <c r="M21" s="50"/>
    </row>
    <row r="22" spans="1:15" ht="14">
      <c r="A22" s="48"/>
      <c r="B22" s="48"/>
      <c r="C22" s="48"/>
      <c r="D22" s="48"/>
      <c r="E22" s="48"/>
      <c r="F22" s="48"/>
      <c r="G22" s="48"/>
      <c r="H22" s="48"/>
      <c r="I22" s="48"/>
      <c r="J22" s="48"/>
      <c r="K22" s="48"/>
      <c r="L22" s="50"/>
      <c r="M22" s="50"/>
    </row>
    <row r="23" spans="1:15" ht="18" customHeight="1">
      <c r="A23" s="48"/>
      <c r="B23" s="573">
        <f>基本情報!C7</f>
        <v>8</v>
      </c>
      <c r="C23" s="573"/>
      <c r="D23" s="574" t="str">
        <f>基本情報!C4</f>
        <v>病院内保育所施設整備事業</v>
      </c>
      <c r="E23" s="568"/>
      <c r="F23" s="568"/>
      <c r="G23" s="568"/>
      <c r="H23" s="568"/>
      <c r="I23" s="568" t="s">
        <v>193</v>
      </c>
      <c r="J23" s="568"/>
      <c r="K23" s="568"/>
      <c r="L23" s="568"/>
      <c r="M23" s="50"/>
      <c r="O23" s="413"/>
    </row>
    <row r="24" spans="1:15" ht="18" customHeight="1">
      <c r="A24" s="48"/>
      <c r="B24" s="414" t="s">
        <v>194</v>
      </c>
      <c r="C24" s="567">
        <f>収支予算書!C8</f>
        <v>495000</v>
      </c>
      <c r="D24" s="567"/>
      <c r="E24" s="567"/>
      <c r="F24" s="567"/>
      <c r="G24" s="568" t="s">
        <v>195</v>
      </c>
      <c r="H24" s="568"/>
      <c r="I24" s="568"/>
      <c r="J24" s="568"/>
      <c r="K24" s="568"/>
      <c r="L24" s="568"/>
    </row>
    <row r="25" spans="1:15" ht="18" customHeight="1">
      <c r="A25" s="48"/>
      <c r="B25" s="576" t="s">
        <v>196</v>
      </c>
      <c r="C25" s="576"/>
      <c r="D25" s="576"/>
      <c r="E25" s="576"/>
      <c r="F25" s="576"/>
      <c r="G25" s="576"/>
      <c r="H25" s="576"/>
      <c r="I25" s="576"/>
      <c r="J25" s="414"/>
      <c r="K25" s="414"/>
      <c r="L25" s="414"/>
      <c r="M25" s="50"/>
    </row>
    <row r="26" spans="1:15" ht="14">
      <c r="A26" s="48"/>
      <c r="B26" s="62"/>
      <c r="C26" s="62"/>
      <c r="D26" s="62"/>
      <c r="E26" s="62"/>
      <c r="F26" s="62"/>
      <c r="G26" s="62"/>
      <c r="H26" s="62"/>
      <c r="I26" s="62"/>
      <c r="J26" s="62"/>
      <c r="K26" s="62"/>
      <c r="L26" s="50"/>
      <c r="M26" s="50"/>
    </row>
    <row r="27" spans="1:15" ht="14">
      <c r="A27" s="48"/>
      <c r="B27" s="575" t="s">
        <v>197</v>
      </c>
      <c r="C27" s="575"/>
      <c r="D27" s="575"/>
      <c r="E27" s="575"/>
      <c r="F27" s="575"/>
      <c r="G27" s="575"/>
      <c r="H27" s="575"/>
      <c r="I27" s="575"/>
      <c r="J27" s="575"/>
      <c r="K27" s="575"/>
      <c r="L27" s="575"/>
      <c r="M27" s="60"/>
    </row>
    <row r="28" spans="1:15" ht="14">
      <c r="A28" s="48"/>
      <c r="B28" s="48"/>
      <c r="C28" s="48"/>
      <c r="D28" s="48"/>
      <c r="E28" s="48"/>
      <c r="F28" s="48"/>
      <c r="G28" s="48"/>
      <c r="H28" s="48"/>
      <c r="I28" s="48"/>
      <c r="J28" s="48"/>
      <c r="K28" s="48"/>
      <c r="L28" s="50"/>
      <c r="M28" s="50"/>
    </row>
    <row r="29" spans="1:15" ht="14">
      <c r="A29" s="48"/>
      <c r="B29" s="48"/>
      <c r="C29" s="48"/>
      <c r="D29" s="48"/>
      <c r="E29" s="48"/>
      <c r="F29" s="48"/>
      <c r="G29" s="48"/>
      <c r="H29" s="48"/>
      <c r="I29" s="48"/>
      <c r="J29" s="48"/>
      <c r="K29" s="48"/>
      <c r="L29" s="50"/>
      <c r="M29" s="50"/>
    </row>
    <row r="30" spans="1:15" ht="14">
      <c r="A30" s="48"/>
      <c r="B30" s="577" t="s">
        <v>198</v>
      </c>
      <c r="C30" s="577"/>
      <c r="D30" s="577"/>
      <c r="E30" s="577"/>
      <c r="F30" s="577"/>
      <c r="G30" s="577"/>
      <c r="H30" s="577"/>
      <c r="I30" s="577"/>
      <c r="J30" s="577"/>
      <c r="K30" s="577"/>
      <c r="L30" s="50"/>
      <c r="M30" s="50"/>
    </row>
    <row r="31" spans="1:15" ht="14">
      <c r="A31" s="48"/>
      <c r="B31" s="48"/>
      <c r="C31" s="48"/>
      <c r="D31" s="48"/>
      <c r="E31" s="48"/>
      <c r="F31" s="48"/>
      <c r="G31" s="48"/>
      <c r="H31" s="48"/>
      <c r="I31" s="48"/>
      <c r="J31" s="48"/>
      <c r="K31" s="48"/>
      <c r="L31" s="50"/>
      <c r="M31" s="50"/>
    </row>
    <row r="32" spans="1:15" ht="14">
      <c r="A32" s="48"/>
      <c r="B32" s="60" t="s">
        <v>199</v>
      </c>
      <c r="C32" s="60"/>
      <c r="D32" s="60"/>
      <c r="E32" s="60"/>
      <c r="F32" s="60"/>
      <c r="G32" s="60"/>
      <c r="H32" s="578">
        <f>基本情報!C17</f>
        <v>46113</v>
      </c>
      <c r="I32" s="578"/>
      <c r="J32" s="578"/>
      <c r="K32" s="58"/>
      <c r="L32" s="50"/>
      <c r="M32" s="50"/>
      <c r="N32" t="s">
        <v>200</v>
      </c>
    </row>
    <row r="33" spans="1:13" ht="6.75" customHeight="1">
      <c r="A33" s="48"/>
      <c r="B33" s="48"/>
      <c r="C33" s="48"/>
      <c r="D33" s="48"/>
      <c r="E33" s="48"/>
      <c r="F33" s="48"/>
      <c r="G33" s="48"/>
      <c r="H33" s="48"/>
      <c r="I33" s="398"/>
      <c r="J33" s="48"/>
      <c r="K33" s="48"/>
      <c r="L33" s="50"/>
      <c r="M33" s="50"/>
    </row>
    <row r="34" spans="1:13" ht="14">
      <c r="A34" s="48"/>
      <c r="B34" s="48" t="s">
        <v>201</v>
      </c>
      <c r="C34" s="48"/>
      <c r="D34" s="48"/>
      <c r="E34" s="48"/>
      <c r="F34" s="48"/>
      <c r="G34" s="48"/>
      <c r="H34" s="578">
        <f>基本情報!C18</f>
        <v>46477</v>
      </c>
      <c r="I34" s="578"/>
      <c r="J34" s="578"/>
      <c r="K34" s="58"/>
      <c r="L34" s="50"/>
      <c r="M34" s="50"/>
    </row>
    <row r="35" spans="1:13" ht="14">
      <c r="A35" s="48"/>
      <c r="B35" s="48"/>
      <c r="C35" s="48"/>
      <c r="D35" s="48"/>
      <c r="E35" s="48"/>
      <c r="F35" s="48"/>
      <c r="G35" s="48"/>
      <c r="H35" s="48"/>
      <c r="I35" s="48"/>
      <c r="J35" s="48"/>
      <c r="K35" s="48"/>
      <c r="L35" s="50"/>
      <c r="M35" s="50"/>
    </row>
    <row r="36" spans="1:13" ht="14">
      <c r="A36" s="48"/>
      <c r="B36" s="48" t="s">
        <v>202</v>
      </c>
      <c r="C36" s="48"/>
      <c r="D36" s="48"/>
      <c r="E36" s="48"/>
      <c r="F36" s="48"/>
      <c r="G36" s="48"/>
      <c r="H36" s="48"/>
      <c r="I36" s="48"/>
      <c r="J36" s="48"/>
      <c r="K36" s="48"/>
      <c r="L36" s="50"/>
      <c r="M36" s="50"/>
    </row>
    <row r="37" spans="1:13" ht="14">
      <c r="A37" s="48"/>
      <c r="B37" s="48"/>
      <c r="C37" s="48"/>
      <c r="D37" s="48"/>
      <c r="E37" s="48"/>
      <c r="F37" s="48"/>
      <c r="G37" s="48"/>
      <c r="H37" s="48"/>
      <c r="I37" s="48"/>
      <c r="J37" s="48"/>
      <c r="K37" s="48"/>
      <c r="L37" s="50"/>
      <c r="M37" s="50"/>
    </row>
    <row r="38" spans="1:13" ht="22.5" customHeight="1">
      <c r="A38" s="48"/>
      <c r="B38" s="48"/>
      <c r="C38" s="48" t="s">
        <v>203</v>
      </c>
      <c r="D38" s="48"/>
      <c r="E38" s="48"/>
      <c r="F38" s="48"/>
      <c r="G38" s="48"/>
      <c r="H38" s="48"/>
      <c r="I38" s="48"/>
      <c r="J38" s="48"/>
      <c r="K38" s="48"/>
      <c r="L38" s="50"/>
      <c r="M38" s="50"/>
    </row>
    <row r="39" spans="1:13" ht="23.25" customHeight="1">
      <c r="A39" s="48"/>
      <c r="B39" s="48"/>
      <c r="C39" s="48" t="s">
        <v>204</v>
      </c>
      <c r="D39" s="60"/>
      <c r="E39" s="48"/>
      <c r="F39" s="48"/>
      <c r="G39" s="48"/>
      <c r="H39" s="48"/>
      <c r="I39" s="48"/>
      <c r="J39" s="48"/>
      <c r="K39" s="48"/>
      <c r="L39" s="50"/>
      <c r="M39" s="50"/>
    </row>
    <row r="40" spans="1:13" ht="23.25" customHeight="1">
      <c r="A40" s="48"/>
      <c r="B40" s="48"/>
      <c r="C40" s="48" t="s">
        <v>272</v>
      </c>
      <c r="D40" s="48"/>
      <c r="E40" s="48"/>
      <c r="F40" s="48"/>
      <c r="G40" s="48"/>
      <c r="H40" s="48"/>
      <c r="I40" s="48"/>
      <c r="J40" s="48"/>
      <c r="K40" s="48"/>
      <c r="L40" s="50"/>
      <c r="M40" s="50"/>
    </row>
    <row r="41" spans="1:13" ht="23.25" customHeight="1">
      <c r="A41" s="48"/>
      <c r="B41" s="48"/>
      <c r="C41" s="48" t="s">
        <v>205</v>
      </c>
      <c r="D41" s="48"/>
      <c r="E41" s="48"/>
      <c r="F41" s="48"/>
      <c r="G41" s="48"/>
      <c r="H41" s="48"/>
      <c r="I41" s="48"/>
      <c r="J41" s="48"/>
      <c r="K41" s="48"/>
      <c r="L41" s="50"/>
      <c r="M41" s="50"/>
    </row>
    <row r="42" spans="1:13" ht="14">
      <c r="A42" s="48"/>
      <c r="B42" s="48"/>
      <c r="C42" s="48"/>
      <c r="D42" s="48"/>
      <c r="E42" s="48"/>
      <c r="F42" s="48"/>
      <c r="G42" s="48"/>
      <c r="H42" s="48"/>
      <c r="I42" s="48"/>
      <c r="J42" s="48"/>
      <c r="K42" s="48"/>
      <c r="L42" s="50"/>
      <c r="M42" s="50"/>
    </row>
    <row r="43" spans="1:13" ht="14">
      <c r="A43" s="48"/>
      <c r="B43" s="48"/>
      <c r="C43" s="48"/>
      <c r="D43" s="60"/>
      <c r="E43" s="48"/>
      <c r="F43" s="48"/>
      <c r="G43" s="48"/>
      <c r="H43" s="48"/>
      <c r="I43" s="48"/>
      <c r="J43" s="48"/>
      <c r="K43" s="48"/>
      <c r="L43" s="50"/>
      <c r="M43" s="50"/>
    </row>
    <row r="44" spans="1:13" ht="14">
      <c r="A44" s="48"/>
      <c r="B44" s="48"/>
      <c r="C44" s="48"/>
      <c r="D44" s="48"/>
      <c r="E44" s="48"/>
      <c r="F44" s="48"/>
      <c r="G44" s="48"/>
      <c r="H44" s="48"/>
      <c r="I44" s="48"/>
      <c r="J44" s="48"/>
      <c r="K44" s="48"/>
      <c r="L44" s="50"/>
      <c r="M44" s="50"/>
    </row>
    <row r="45" spans="1:13" ht="14">
      <c r="A45" s="48"/>
      <c r="B45" s="48"/>
      <c r="C45" s="48"/>
      <c r="D45" s="60"/>
      <c r="E45" s="48"/>
      <c r="F45" s="48"/>
      <c r="G45" s="48"/>
      <c r="H45" s="48"/>
      <c r="I45" s="48"/>
      <c r="J45" s="48"/>
      <c r="K45" s="48"/>
      <c r="L45" s="50"/>
      <c r="M45" s="50"/>
    </row>
    <row r="46" spans="1:13" ht="14">
      <c r="A46" s="48"/>
      <c r="B46" s="48"/>
      <c r="C46" s="48"/>
      <c r="D46" s="60"/>
      <c r="E46" s="48"/>
      <c r="F46" s="48"/>
      <c r="G46" s="48"/>
      <c r="H46" s="48"/>
      <c r="I46" s="48"/>
      <c r="J46" s="48"/>
      <c r="K46" s="48"/>
      <c r="L46" s="50"/>
      <c r="M46" s="50"/>
    </row>
    <row r="47" spans="1:13" ht="14">
      <c r="A47" s="48"/>
      <c r="B47" s="48"/>
      <c r="C47" s="48"/>
      <c r="D47" s="60"/>
      <c r="E47" s="48"/>
      <c r="F47" s="48"/>
      <c r="G47" s="48"/>
      <c r="H47" s="48"/>
      <c r="I47" s="48"/>
      <c r="J47" s="48"/>
      <c r="K47" s="48"/>
      <c r="L47" s="50"/>
      <c r="M47" s="50"/>
    </row>
    <row r="48" spans="1:13" ht="14">
      <c r="A48" s="48"/>
      <c r="B48" s="48"/>
      <c r="C48" s="48"/>
      <c r="D48" s="60"/>
      <c r="E48" s="48"/>
      <c r="F48" s="48"/>
      <c r="G48" s="48"/>
      <c r="H48" s="48"/>
      <c r="I48" s="48"/>
      <c r="J48" s="48"/>
      <c r="K48" s="48"/>
      <c r="L48" s="50"/>
      <c r="M48" s="50"/>
    </row>
    <row r="49" spans="1:13" ht="14">
      <c r="A49" s="48"/>
      <c r="B49" s="48"/>
      <c r="C49" s="48"/>
      <c r="D49" s="60"/>
      <c r="E49" s="48"/>
      <c r="F49" s="48"/>
      <c r="G49" s="48"/>
      <c r="H49" s="48"/>
      <c r="I49" s="48"/>
      <c r="J49" s="48"/>
      <c r="K49" s="48"/>
      <c r="L49" s="50"/>
      <c r="M49" s="50"/>
    </row>
    <row r="50" spans="1:13" ht="14">
      <c r="A50" s="48"/>
      <c r="B50" s="48"/>
      <c r="C50" s="50"/>
      <c r="D50" s="60"/>
      <c r="E50" s="48"/>
      <c r="F50" s="48"/>
      <c r="G50" s="48"/>
      <c r="H50" s="48"/>
      <c r="I50" s="48"/>
      <c r="J50" s="48"/>
      <c r="K50" s="48"/>
      <c r="L50" s="50"/>
      <c r="M50" s="50"/>
    </row>
    <row r="51" spans="1:13" ht="14">
      <c r="A51" s="63"/>
      <c r="B51" s="63"/>
      <c r="C51" s="63"/>
      <c r="D51" s="63"/>
      <c r="E51" s="63"/>
      <c r="F51" s="63"/>
      <c r="G51" s="63"/>
      <c r="H51" s="63"/>
      <c r="I51" s="63"/>
      <c r="J51" s="63"/>
      <c r="K51" s="63"/>
    </row>
    <row r="52" spans="1:13" ht="14">
      <c r="A52" s="63"/>
      <c r="B52" s="63"/>
      <c r="C52" s="63"/>
      <c r="D52" s="63"/>
      <c r="E52" s="63"/>
      <c r="F52" s="63"/>
      <c r="G52" s="63"/>
      <c r="H52" s="63"/>
      <c r="I52" s="63"/>
      <c r="J52" s="63"/>
      <c r="K52" s="63"/>
    </row>
    <row r="53" spans="1:13">
      <c r="D53" t="s">
        <v>200</v>
      </c>
    </row>
  </sheetData>
  <sheetProtection sheet="1" selectLockedCells="1"/>
  <mergeCells count="18">
    <mergeCell ref="B27:L27"/>
    <mergeCell ref="B25:I25"/>
    <mergeCell ref="B30:K30"/>
    <mergeCell ref="H32:J32"/>
    <mergeCell ref="H34:J34"/>
    <mergeCell ref="C24:F24"/>
    <mergeCell ref="G24:L24"/>
    <mergeCell ref="B5:L5"/>
    <mergeCell ref="I15:L15"/>
    <mergeCell ref="I16:L16"/>
    <mergeCell ref="I18:L18"/>
    <mergeCell ref="I19:L19"/>
    <mergeCell ref="I20:L20"/>
    <mergeCell ref="K9:L9"/>
    <mergeCell ref="I17:L17"/>
    <mergeCell ref="B23:C23"/>
    <mergeCell ref="D23:H23"/>
    <mergeCell ref="I23:L23"/>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7F19-E421-42C6-AF90-DC3FBB974CDE}">
  <sheetPr codeName="Sheet3">
    <tabColor theme="8" tint="0.59999389629810485"/>
  </sheetPr>
  <dimension ref="A1:K38"/>
  <sheetViews>
    <sheetView view="pageBreakPreview" zoomScaleNormal="100" zoomScaleSheetLayoutView="100" workbookViewId="0"/>
  </sheetViews>
  <sheetFormatPr defaultColWidth="9" defaultRowHeight="13"/>
  <cols>
    <col min="1" max="1" width="4.26953125" style="50" customWidth="1"/>
    <col min="2" max="2" width="25.36328125" style="50" customWidth="1"/>
    <col min="3" max="3" width="28.36328125" style="50" customWidth="1"/>
    <col min="4" max="4" width="4" style="50" customWidth="1"/>
    <col min="5" max="5" width="19.7265625" style="50" customWidth="1"/>
    <col min="6" max="16384" width="9" style="50"/>
  </cols>
  <sheetData>
    <row r="1" spans="1:11" ht="17.25" customHeight="1">
      <c r="A1" s="64" t="s">
        <v>206</v>
      </c>
      <c r="E1" s="65"/>
    </row>
    <row r="3" spans="1:11" ht="21">
      <c r="A3" s="579" t="s">
        <v>207</v>
      </c>
      <c r="B3" s="579"/>
      <c r="C3" s="579"/>
      <c r="D3" s="579"/>
      <c r="E3" s="579"/>
    </row>
    <row r="5" spans="1:11" s="48" customFormat="1" ht="14">
      <c r="A5" s="48" t="s">
        <v>208</v>
      </c>
      <c r="I5" s="283"/>
      <c r="J5" s="283"/>
      <c r="K5" s="283"/>
    </row>
    <row r="6" spans="1:11" s="48" customFormat="1" ht="14.5" thickBot="1">
      <c r="I6" s="283"/>
      <c r="J6" s="283"/>
      <c r="K6" s="283"/>
    </row>
    <row r="7" spans="1:11" s="48" customFormat="1" ht="40" customHeight="1" thickBot="1">
      <c r="B7" s="66" t="s">
        <v>209</v>
      </c>
      <c r="C7" s="580" t="s">
        <v>210</v>
      </c>
      <c r="D7" s="581"/>
      <c r="E7" s="67" t="s">
        <v>211</v>
      </c>
      <c r="I7" s="283"/>
      <c r="J7" s="283"/>
      <c r="K7" s="283"/>
    </row>
    <row r="8" spans="1:11" s="48" customFormat="1" ht="20.149999999999999" customHeight="1">
      <c r="B8" s="582" t="s">
        <v>212</v>
      </c>
      <c r="C8" s="584">
        <f>様式1!H10</f>
        <v>495000</v>
      </c>
      <c r="D8" s="586" t="s">
        <v>213</v>
      </c>
      <c r="E8" s="588"/>
      <c r="I8" s="283"/>
      <c r="J8" s="283"/>
      <c r="K8" s="283"/>
    </row>
    <row r="9" spans="1:11" s="48" customFormat="1" ht="20.149999999999999" customHeight="1">
      <c r="B9" s="583"/>
      <c r="C9" s="585"/>
      <c r="D9" s="587"/>
      <c r="E9" s="589"/>
      <c r="I9" s="283"/>
      <c r="J9" s="283"/>
      <c r="K9" s="283"/>
    </row>
    <row r="10" spans="1:11" s="48" customFormat="1" ht="20.149999999999999" customHeight="1">
      <c r="B10" s="583" t="s">
        <v>214</v>
      </c>
      <c r="C10" s="590">
        <f>様式1!C10</f>
        <v>0</v>
      </c>
      <c r="D10" s="591" t="s">
        <v>213</v>
      </c>
      <c r="E10" s="592"/>
    </row>
    <row r="11" spans="1:11" s="48" customFormat="1" ht="20.149999999999999" customHeight="1">
      <c r="B11" s="583"/>
      <c r="C11" s="585"/>
      <c r="D11" s="587"/>
      <c r="E11" s="593"/>
    </row>
    <row r="12" spans="1:11" s="48" customFormat="1" ht="20.149999999999999" customHeight="1">
      <c r="B12" s="583" t="s">
        <v>215</v>
      </c>
      <c r="C12" s="590">
        <f>C16-C8-C10</f>
        <v>4505000</v>
      </c>
      <c r="D12" s="591" t="s">
        <v>213</v>
      </c>
      <c r="E12" s="594"/>
    </row>
    <row r="13" spans="1:11" s="48" customFormat="1" ht="20.149999999999999" customHeight="1">
      <c r="B13" s="583"/>
      <c r="C13" s="585"/>
      <c r="D13" s="587"/>
      <c r="E13" s="594"/>
    </row>
    <row r="14" spans="1:11" s="48" customFormat="1" ht="20.149999999999999" customHeight="1">
      <c r="B14" s="583"/>
      <c r="C14" s="590"/>
      <c r="D14" s="591" t="s">
        <v>213</v>
      </c>
      <c r="E14" s="594"/>
    </row>
    <row r="15" spans="1:11" s="48" customFormat="1" ht="20.149999999999999" customHeight="1" thickBot="1">
      <c r="B15" s="600"/>
      <c r="C15" s="584"/>
      <c r="D15" s="586"/>
      <c r="E15" s="601"/>
    </row>
    <row r="16" spans="1:11" s="48" customFormat="1" ht="20.149999999999999" customHeight="1">
      <c r="B16" s="602" t="s">
        <v>4</v>
      </c>
      <c r="C16" s="604">
        <f>様式1!B10</f>
        <v>5000000</v>
      </c>
      <c r="D16" s="606" t="s">
        <v>213</v>
      </c>
      <c r="E16" s="608"/>
    </row>
    <row r="17" spans="1:5" s="48" customFormat="1" ht="20.149999999999999" customHeight="1" thickBot="1">
      <c r="B17" s="603"/>
      <c r="C17" s="605"/>
      <c r="D17" s="607"/>
      <c r="E17" s="609"/>
    </row>
    <row r="18" spans="1:5" s="48" customFormat="1" ht="14"/>
    <row r="19" spans="1:5" s="48" customFormat="1" ht="14"/>
    <row r="20" spans="1:5" s="48" customFormat="1" ht="14">
      <c r="A20" s="48" t="s">
        <v>216</v>
      </c>
    </row>
    <row r="21" spans="1:5" s="48" customFormat="1" ht="14.5" thickBot="1"/>
    <row r="22" spans="1:5" s="48" customFormat="1" ht="40" customHeight="1" thickBot="1">
      <c r="B22" s="66" t="s">
        <v>209</v>
      </c>
      <c r="C22" s="580" t="s">
        <v>210</v>
      </c>
      <c r="D22" s="581"/>
      <c r="E22" s="67" t="s">
        <v>211</v>
      </c>
    </row>
    <row r="23" spans="1:5" s="48" customFormat="1" ht="20.149999999999999" customHeight="1">
      <c r="B23" s="595" t="s">
        <v>217</v>
      </c>
      <c r="C23" s="596">
        <f>様式1!E10</f>
        <v>5000000</v>
      </c>
      <c r="D23" s="598" t="s">
        <v>213</v>
      </c>
      <c r="E23" s="599"/>
    </row>
    <row r="24" spans="1:5" s="48" customFormat="1" ht="20.149999999999999" customHeight="1">
      <c r="B24" s="582"/>
      <c r="C24" s="597"/>
      <c r="D24" s="587"/>
      <c r="E24" s="594"/>
    </row>
    <row r="25" spans="1:5" s="48" customFormat="1" ht="20.149999999999999" customHeight="1">
      <c r="B25" s="583" t="s">
        <v>218</v>
      </c>
      <c r="C25" s="590">
        <f>C31-C23</f>
        <v>0</v>
      </c>
      <c r="D25" s="591" t="s">
        <v>213</v>
      </c>
      <c r="E25" s="594"/>
    </row>
    <row r="26" spans="1:5" s="48" customFormat="1" ht="20.149999999999999" customHeight="1">
      <c r="B26" s="583"/>
      <c r="C26" s="585"/>
      <c r="D26" s="587"/>
      <c r="E26" s="594"/>
    </row>
    <row r="27" spans="1:5" s="48" customFormat="1" ht="20.149999999999999" customHeight="1">
      <c r="B27" s="583"/>
      <c r="C27" s="590"/>
      <c r="D27" s="591" t="s">
        <v>213</v>
      </c>
      <c r="E27" s="594"/>
    </row>
    <row r="28" spans="1:5" s="48" customFormat="1" ht="20.149999999999999" customHeight="1">
      <c r="B28" s="583"/>
      <c r="C28" s="585"/>
      <c r="D28" s="587"/>
      <c r="E28" s="594"/>
    </row>
    <row r="29" spans="1:5" s="48" customFormat="1" ht="20.149999999999999" customHeight="1">
      <c r="B29" s="583"/>
      <c r="C29" s="590"/>
      <c r="D29" s="591" t="s">
        <v>213</v>
      </c>
      <c r="E29" s="594"/>
    </row>
    <row r="30" spans="1:5" s="48" customFormat="1" ht="20.149999999999999" customHeight="1" thickBot="1">
      <c r="B30" s="600"/>
      <c r="C30" s="584"/>
      <c r="D30" s="586"/>
      <c r="E30" s="601"/>
    </row>
    <row r="31" spans="1:5" s="48" customFormat="1" ht="20.149999999999999" customHeight="1">
      <c r="B31" s="602" t="s">
        <v>4</v>
      </c>
      <c r="C31" s="604">
        <f>様式1!B10</f>
        <v>5000000</v>
      </c>
      <c r="D31" s="606" t="s">
        <v>213</v>
      </c>
      <c r="E31" s="608"/>
    </row>
    <row r="32" spans="1:5" s="48" customFormat="1" ht="20.149999999999999" customHeight="1" thickBot="1">
      <c r="B32" s="603"/>
      <c r="C32" s="605"/>
      <c r="D32" s="607"/>
      <c r="E32" s="609"/>
    </row>
    <row r="33" spans="1:2" s="48" customFormat="1" ht="14"/>
    <row r="34" spans="1:2" s="48" customFormat="1" ht="14">
      <c r="A34" s="48" t="s">
        <v>219</v>
      </c>
    </row>
    <row r="36" spans="1:2" ht="22.5" customHeight="1">
      <c r="B36" s="68" t="str">
        <f>IF(C16=C31,"","収支の計が一致していません")</f>
        <v/>
      </c>
    </row>
    <row r="37" spans="1:2" ht="7.5" customHeight="1"/>
    <row r="38" spans="1:2" ht="16.5">
      <c r="B38" s="68"/>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 ref="B14:B15"/>
    <mergeCell ref="C14:C15"/>
    <mergeCell ref="D14:D15"/>
    <mergeCell ref="E14:E15"/>
    <mergeCell ref="B16:B17"/>
    <mergeCell ref="C16:C17"/>
    <mergeCell ref="D16:D17"/>
    <mergeCell ref="E16:E17"/>
    <mergeCell ref="C22:D22"/>
    <mergeCell ref="B23:B24"/>
    <mergeCell ref="C23:C24"/>
    <mergeCell ref="D23:D24"/>
    <mergeCell ref="E23:E24"/>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0C4C-3862-4B64-AE09-3FB361F17AF3}">
  <sheetPr codeName="Sheet4">
    <tabColor theme="8" tint="0.59999389629810485"/>
  </sheetPr>
  <dimension ref="A1:J15"/>
  <sheetViews>
    <sheetView view="pageBreakPreview" zoomScaleNormal="100" zoomScaleSheetLayoutView="100" workbookViewId="0"/>
  </sheetViews>
  <sheetFormatPr defaultRowHeight="13"/>
  <cols>
    <col min="1" max="9" width="14.6328125" customWidth="1"/>
  </cols>
  <sheetData>
    <row r="1" spans="1:10">
      <c r="A1" t="s">
        <v>220</v>
      </c>
    </row>
    <row r="3" spans="1:10" ht="19.5" customHeight="1">
      <c r="A3" s="569" t="s">
        <v>221</v>
      </c>
      <c r="B3" s="569"/>
      <c r="C3" s="569"/>
      <c r="D3" s="569"/>
      <c r="E3" s="569"/>
      <c r="F3" s="569"/>
      <c r="G3" s="569"/>
      <c r="H3" s="569"/>
      <c r="I3" s="569"/>
    </row>
    <row r="4" spans="1:10" ht="19.5" customHeight="1">
      <c r="A4" s="30"/>
      <c r="B4" s="30"/>
      <c r="C4" s="30"/>
      <c r="D4" s="30"/>
      <c r="E4" s="30"/>
      <c r="F4" s="30"/>
      <c r="G4" s="30"/>
      <c r="H4" s="30"/>
      <c r="I4" s="30"/>
    </row>
    <row r="5" spans="1:10" ht="13.5" thickBot="1">
      <c r="A5" s="611" t="str">
        <f>"（補助事業者名"&amp;基本情報!C12&amp;"）"</f>
        <v>（補助事業者名○○法人 ○○会）</v>
      </c>
      <c r="B5" s="611"/>
      <c r="C5" s="611"/>
      <c r="D5" s="611"/>
      <c r="E5" s="611"/>
      <c r="F5" s="611"/>
      <c r="G5" s="611"/>
      <c r="H5" s="611"/>
      <c r="I5" s="611"/>
    </row>
    <row r="6" spans="1:10" ht="26.25" customHeight="1" thickTop="1">
      <c r="A6" s="93"/>
      <c r="B6" s="94" t="s">
        <v>222</v>
      </c>
      <c r="C6" s="94" t="s">
        <v>223</v>
      </c>
      <c r="D6" s="94" t="s">
        <v>224</v>
      </c>
      <c r="E6" s="94" t="s">
        <v>225</v>
      </c>
      <c r="F6" s="94" t="s">
        <v>226</v>
      </c>
      <c r="G6" s="94" t="s">
        <v>227</v>
      </c>
      <c r="H6" s="94" t="s">
        <v>228</v>
      </c>
      <c r="I6" s="95"/>
      <c r="J6" s="612"/>
    </row>
    <row r="7" spans="1:10" ht="26.25" customHeight="1">
      <c r="A7" s="31" t="s">
        <v>229</v>
      </c>
      <c r="B7" s="32" t="s">
        <v>58</v>
      </c>
      <c r="C7" s="32" t="s">
        <v>230</v>
      </c>
      <c r="D7" s="32" t="s">
        <v>59</v>
      </c>
      <c r="E7" s="32" t="s">
        <v>60</v>
      </c>
      <c r="F7" s="32" t="s">
        <v>231</v>
      </c>
      <c r="G7" s="32" t="s">
        <v>232</v>
      </c>
      <c r="H7" s="32" t="s">
        <v>61</v>
      </c>
      <c r="I7" s="33" t="s">
        <v>233</v>
      </c>
      <c r="J7" s="612"/>
    </row>
    <row r="8" spans="1:10" ht="26.25" customHeight="1" thickBot="1">
      <c r="A8" s="96"/>
      <c r="B8" s="97"/>
      <c r="C8" s="34" t="s">
        <v>234</v>
      </c>
      <c r="D8" s="34" t="s">
        <v>235</v>
      </c>
      <c r="E8" s="34" t="s">
        <v>236</v>
      </c>
      <c r="F8" s="97"/>
      <c r="G8" s="97"/>
      <c r="H8" s="34" t="s">
        <v>237</v>
      </c>
      <c r="I8" s="98"/>
      <c r="J8" s="612"/>
    </row>
    <row r="9" spans="1:10" ht="21.75" customHeight="1">
      <c r="A9" s="99"/>
      <c r="B9" s="35" t="s">
        <v>62</v>
      </c>
      <c r="C9" s="36" t="s">
        <v>62</v>
      </c>
      <c r="D9" s="36" t="s">
        <v>62</v>
      </c>
      <c r="E9" s="36" t="s">
        <v>62</v>
      </c>
      <c r="F9" s="35" t="s">
        <v>238</v>
      </c>
      <c r="G9" s="35" t="s">
        <v>238</v>
      </c>
      <c r="H9" s="36" t="s">
        <v>62</v>
      </c>
      <c r="I9" s="100"/>
      <c r="J9" s="612"/>
    </row>
    <row r="10" spans="1:10" ht="90.75" customHeight="1" thickBot="1">
      <c r="A10" s="148" t="str">
        <f>基本情報!C4</f>
        <v>病院内保育所施設整備事業</v>
      </c>
      <c r="B10" s="101">
        <f>'様式2-3'!I43</f>
        <v>5000000</v>
      </c>
      <c r="C10" s="102">
        <v>0</v>
      </c>
      <c r="D10" s="101">
        <f>SUM(B10-C10)</f>
        <v>5000000</v>
      </c>
      <c r="E10" s="101">
        <f>'様式2-3'!I23</f>
        <v>5000000</v>
      </c>
      <c r="F10" s="101">
        <f>基準額!E3</f>
        <v>1500000</v>
      </c>
      <c r="G10" s="101">
        <f>MIN(E10:F10)</f>
        <v>1500000</v>
      </c>
      <c r="H10" s="101">
        <f>ROUNDDOWN(MIN(D10,G10)*基準額!B49,-3)</f>
        <v>495000</v>
      </c>
      <c r="I10" s="103"/>
      <c r="J10" s="612"/>
    </row>
    <row r="11" spans="1:10" ht="13.5" thickTop="1">
      <c r="A11" s="37"/>
    </row>
    <row r="12" spans="1:10">
      <c r="A12" s="610" t="s">
        <v>63</v>
      </c>
      <c r="B12" s="610"/>
      <c r="C12" s="610"/>
      <c r="D12" s="610"/>
      <c r="E12" s="610"/>
      <c r="F12" s="610"/>
      <c r="G12" s="610"/>
      <c r="H12" s="610"/>
      <c r="I12" s="610"/>
    </row>
    <row r="13" spans="1:10">
      <c r="A13" s="610" t="s">
        <v>64</v>
      </c>
      <c r="B13" s="610"/>
      <c r="C13" s="610"/>
      <c r="D13" s="610"/>
      <c r="E13" s="610"/>
      <c r="F13" s="610"/>
      <c r="G13" s="610"/>
      <c r="H13" s="610"/>
      <c r="I13" s="610"/>
    </row>
    <row r="14" spans="1:10">
      <c r="A14" s="610" t="str">
        <f>"　　　　３　「県補助所要額」欄には、(C)と(F)を比較して少ない方の額に"&amp;基準額!$B$49&amp;"を乗じて得た額を記入すること。ただし、算出された額に"</f>
        <v>　　　　３　「県補助所要額」欄には、(C)と(F)を比較して少ない方の額に0.33を乗じて得た額を記入すること。ただし、算出された額に</v>
      </c>
      <c r="B14" s="610"/>
      <c r="C14" s="610"/>
      <c r="D14" s="610"/>
      <c r="E14" s="610"/>
      <c r="F14" s="610"/>
      <c r="G14" s="610"/>
      <c r="H14" s="610"/>
      <c r="I14" s="610"/>
    </row>
    <row r="15" spans="1:10">
      <c r="A15" s="610" t="s">
        <v>91</v>
      </c>
      <c r="B15" s="610"/>
      <c r="C15" s="610"/>
      <c r="D15" s="610"/>
      <c r="E15" s="610"/>
      <c r="F15" s="610"/>
      <c r="G15" s="610"/>
      <c r="H15" s="610"/>
      <c r="I15" s="610"/>
    </row>
  </sheetData>
  <sheetProtection sheet="1" objects="1" scenarios="1" selectLockedCells="1"/>
  <mergeCells count="7">
    <mergeCell ref="A15:I15"/>
    <mergeCell ref="A3:I3"/>
    <mergeCell ref="A5:I5"/>
    <mergeCell ref="J6:J10"/>
    <mergeCell ref="A12:I12"/>
    <mergeCell ref="A13:I13"/>
    <mergeCell ref="A14:I14"/>
  </mergeCells>
  <phoneticPr fontId="2"/>
  <printOptions horizontalCentered="1" verticalCentered="1"/>
  <pageMargins left="0.62992125984251968" right="0.43307086614173229" top="0.98425196850393704" bottom="0.98425196850393704" header="0.51181102362204722" footer="0.51181102362204722"/>
  <pageSetup paperSize="9"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7829B-F39C-4C6B-80D5-137EF5EE03BD}">
  <sheetPr>
    <tabColor theme="8" tint="0.59999389629810485"/>
  </sheetPr>
  <dimension ref="A1:AD50"/>
  <sheetViews>
    <sheetView view="pageBreakPreview" topLeftCell="A20" zoomScale="90" zoomScaleNormal="100" zoomScaleSheetLayoutView="90" workbookViewId="0">
      <selection activeCell="A38" sqref="A38:J43"/>
    </sheetView>
  </sheetViews>
  <sheetFormatPr defaultRowHeight="13"/>
  <cols>
    <col min="1" max="1" width="13" customWidth="1"/>
    <col min="2" max="10" width="13.453125" customWidth="1"/>
    <col min="11" max="11" width="3.26953125" customWidth="1"/>
    <col min="12" max="12" width="11" bestFit="1" customWidth="1"/>
    <col min="13" max="13" width="6.453125" style="152" customWidth="1"/>
    <col min="14" max="14" width="9.7265625" customWidth="1"/>
    <col min="15" max="15" width="3.453125" bestFit="1" customWidth="1"/>
    <col min="16" max="16" width="6.453125" style="152" customWidth="1"/>
    <col min="17" max="17" width="9.7265625" customWidth="1"/>
    <col min="18" max="18" width="3.453125" bestFit="1" customWidth="1"/>
    <col min="19" max="19" width="6.453125" style="152" customWidth="1"/>
    <col min="20" max="20" width="9.7265625" customWidth="1"/>
    <col min="21" max="21" width="3.453125" bestFit="1" customWidth="1"/>
    <col min="22" max="22" width="6.453125" style="152" customWidth="1"/>
    <col min="23" max="23" width="9.7265625" customWidth="1"/>
    <col min="24" max="24" width="3.453125" bestFit="1" customWidth="1"/>
    <col min="25" max="25" width="6.453125" style="152" customWidth="1"/>
    <col min="26" max="26" width="9.7265625" customWidth="1"/>
    <col min="27" max="27" width="3.453125" bestFit="1" customWidth="1"/>
    <col min="28" max="28" width="6.453125" style="152" customWidth="1"/>
    <col min="29" max="29" width="9.7265625" customWidth="1"/>
    <col min="30" max="30" width="3.453125" bestFit="1" customWidth="1"/>
    <col min="31" max="262" width="9"/>
    <col min="263" max="263" width="13" customWidth="1"/>
    <col min="264" max="264" width="8.90625" customWidth="1"/>
    <col min="265" max="266" width="12.6328125" customWidth="1"/>
    <col min="267" max="267" width="4.90625" customWidth="1"/>
    <col min="268" max="268" width="8.6328125" customWidth="1"/>
    <col min="269" max="270" width="12.6328125" customWidth="1"/>
    <col min="271" max="271" width="8" customWidth="1"/>
    <col min="272" max="272" width="4.08984375" customWidth="1"/>
    <col min="273" max="273" width="9"/>
    <col min="274" max="274" width="11" bestFit="1" customWidth="1"/>
    <col min="275" max="275" width="5.26953125" bestFit="1" customWidth="1"/>
    <col min="276" max="276" width="9"/>
    <col min="277" max="277" width="5.26953125" bestFit="1" customWidth="1"/>
    <col min="278" max="278" width="9"/>
    <col min="279" max="279" width="5.26953125" bestFit="1" customWidth="1"/>
    <col min="280" max="280" width="9"/>
    <col min="281" max="281" width="5.26953125" bestFit="1" customWidth="1"/>
    <col min="282" max="282" width="9"/>
    <col min="283" max="283" width="5.26953125" bestFit="1" customWidth="1"/>
    <col min="284" max="284" width="9"/>
    <col min="285" max="285" width="5.26953125" bestFit="1" customWidth="1"/>
    <col min="286" max="518" width="9"/>
    <col min="519" max="519" width="13" customWidth="1"/>
    <col min="520" max="520" width="8.90625" customWidth="1"/>
    <col min="521" max="522" width="12.6328125" customWidth="1"/>
    <col min="523" max="523" width="4.90625" customWidth="1"/>
    <col min="524" max="524" width="8.6328125" customWidth="1"/>
    <col min="525" max="526" width="12.6328125" customWidth="1"/>
    <col min="527" max="527" width="8" customWidth="1"/>
    <col min="528" max="528" width="4.08984375" customWidth="1"/>
    <col min="529" max="529" width="9"/>
    <col min="530" max="530" width="11" bestFit="1" customWidth="1"/>
    <col min="531" max="531" width="5.26953125" bestFit="1" customWidth="1"/>
    <col min="532" max="532" width="9"/>
    <col min="533" max="533" width="5.26953125" bestFit="1" customWidth="1"/>
    <col min="534" max="534" width="9"/>
    <col min="535" max="535" width="5.26953125" bestFit="1" customWidth="1"/>
    <col min="536" max="536" width="9"/>
    <col min="537" max="537" width="5.26953125" bestFit="1" customWidth="1"/>
    <col min="538" max="538" width="9"/>
    <col min="539" max="539" width="5.26953125" bestFit="1" customWidth="1"/>
    <col min="540" max="540" width="9"/>
    <col min="541" max="541" width="5.26953125" bestFit="1" customWidth="1"/>
    <col min="542" max="774" width="9"/>
    <col min="775" max="775" width="13" customWidth="1"/>
    <col min="776" max="776" width="8.90625" customWidth="1"/>
    <col min="777" max="778" width="12.6328125" customWidth="1"/>
    <col min="779" max="779" width="4.90625" customWidth="1"/>
    <col min="780" max="780" width="8.6328125" customWidth="1"/>
    <col min="781" max="782" width="12.6328125" customWidth="1"/>
    <col min="783" max="783" width="8" customWidth="1"/>
    <col min="784" max="784" width="4.08984375" customWidth="1"/>
    <col min="785" max="785" width="9"/>
    <col min="786" max="786" width="11" bestFit="1" customWidth="1"/>
    <col min="787" max="787" width="5.26953125" bestFit="1" customWidth="1"/>
    <col min="788" max="788" width="9"/>
    <col min="789" max="789" width="5.26953125" bestFit="1" customWidth="1"/>
    <col min="790" max="790" width="9"/>
    <col min="791" max="791" width="5.26953125" bestFit="1" customWidth="1"/>
    <col min="792" max="792" width="9"/>
    <col min="793" max="793" width="5.26953125" bestFit="1" customWidth="1"/>
    <col min="794" max="794" width="9"/>
    <col min="795" max="795" width="5.26953125" bestFit="1" customWidth="1"/>
    <col min="796" max="796" width="9"/>
    <col min="797" max="797" width="5.26953125" bestFit="1" customWidth="1"/>
    <col min="798" max="1030" width="9"/>
    <col min="1031" max="1031" width="13" customWidth="1"/>
    <col min="1032" max="1032" width="8.90625" customWidth="1"/>
    <col min="1033" max="1034" width="12.6328125" customWidth="1"/>
    <col min="1035" max="1035" width="4.90625" customWidth="1"/>
    <col min="1036" max="1036" width="8.6328125" customWidth="1"/>
    <col min="1037" max="1038" width="12.6328125" customWidth="1"/>
    <col min="1039" max="1039" width="8" customWidth="1"/>
    <col min="1040" max="1040" width="4.08984375" customWidth="1"/>
    <col min="1041" max="1041" width="9"/>
    <col min="1042" max="1042" width="11" bestFit="1" customWidth="1"/>
    <col min="1043" max="1043" width="5.26953125" bestFit="1" customWidth="1"/>
    <col min="1044" max="1044" width="9"/>
    <col min="1045" max="1045" width="5.26953125" bestFit="1" customWidth="1"/>
    <col min="1046" max="1046" width="9"/>
    <col min="1047" max="1047" width="5.26953125" bestFit="1" customWidth="1"/>
    <col min="1048" max="1048" width="9"/>
    <col min="1049" max="1049" width="5.26953125" bestFit="1" customWidth="1"/>
    <col min="1050" max="1050" width="9"/>
    <col min="1051" max="1051" width="5.26953125" bestFit="1" customWidth="1"/>
    <col min="1052" max="1052" width="9"/>
    <col min="1053" max="1053" width="5.26953125" bestFit="1" customWidth="1"/>
    <col min="1054" max="1286" width="9"/>
    <col min="1287" max="1287" width="13" customWidth="1"/>
    <col min="1288" max="1288" width="8.90625" customWidth="1"/>
    <col min="1289" max="1290" width="12.6328125" customWidth="1"/>
    <col min="1291" max="1291" width="4.90625" customWidth="1"/>
    <col min="1292" max="1292" width="8.6328125" customWidth="1"/>
    <col min="1293" max="1294" width="12.6328125" customWidth="1"/>
    <col min="1295" max="1295" width="8" customWidth="1"/>
    <col min="1296" max="1296" width="4.08984375" customWidth="1"/>
    <col min="1297" max="1297" width="9"/>
    <col min="1298" max="1298" width="11" bestFit="1" customWidth="1"/>
    <col min="1299" max="1299" width="5.26953125" bestFit="1" customWidth="1"/>
    <col min="1300" max="1300" width="9"/>
    <col min="1301" max="1301" width="5.26953125" bestFit="1" customWidth="1"/>
    <col min="1302" max="1302" width="9"/>
    <col min="1303" max="1303" width="5.26953125" bestFit="1" customWidth="1"/>
    <col min="1304" max="1304" width="9"/>
    <col min="1305" max="1305" width="5.26953125" bestFit="1" customWidth="1"/>
    <col min="1306" max="1306" width="9"/>
    <col min="1307" max="1307" width="5.26953125" bestFit="1" customWidth="1"/>
    <col min="1308" max="1308" width="9"/>
    <col min="1309" max="1309" width="5.26953125" bestFit="1" customWidth="1"/>
    <col min="1310" max="1542" width="9"/>
    <col min="1543" max="1543" width="13" customWidth="1"/>
    <col min="1544" max="1544" width="8.90625" customWidth="1"/>
    <col min="1545" max="1546" width="12.6328125" customWidth="1"/>
    <col min="1547" max="1547" width="4.90625" customWidth="1"/>
    <col min="1548" max="1548" width="8.6328125" customWidth="1"/>
    <col min="1549" max="1550" width="12.6328125" customWidth="1"/>
    <col min="1551" max="1551" width="8" customWidth="1"/>
    <col min="1552" max="1552" width="4.08984375" customWidth="1"/>
    <col min="1553" max="1553" width="9"/>
    <col min="1554" max="1554" width="11" bestFit="1" customWidth="1"/>
    <col min="1555" max="1555" width="5.26953125" bestFit="1" customWidth="1"/>
    <col min="1556" max="1556" width="9"/>
    <col min="1557" max="1557" width="5.26953125" bestFit="1" customWidth="1"/>
    <col min="1558" max="1558" width="9"/>
    <col min="1559" max="1559" width="5.26953125" bestFit="1" customWidth="1"/>
    <col min="1560" max="1560" width="9"/>
    <col min="1561" max="1561" width="5.26953125" bestFit="1" customWidth="1"/>
    <col min="1562" max="1562" width="9"/>
    <col min="1563" max="1563" width="5.26953125" bestFit="1" customWidth="1"/>
    <col min="1564" max="1564" width="9"/>
    <col min="1565" max="1565" width="5.26953125" bestFit="1" customWidth="1"/>
    <col min="1566" max="1798" width="9"/>
    <col min="1799" max="1799" width="13" customWidth="1"/>
    <col min="1800" max="1800" width="8.90625" customWidth="1"/>
    <col min="1801" max="1802" width="12.6328125" customWidth="1"/>
    <col min="1803" max="1803" width="4.90625" customWidth="1"/>
    <col min="1804" max="1804" width="8.6328125" customWidth="1"/>
    <col min="1805" max="1806" width="12.6328125" customWidth="1"/>
    <col min="1807" max="1807" width="8" customWidth="1"/>
    <col min="1808" max="1808" width="4.08984375" customWidth="1"/>
    <col min="1809" max="1809" width="9"/>
    <col min="1810" max="1810" width="11" bestFit="1" customWidth="1"/>
    <col min="1811" max="1811" width="5.26953125" bestFit="1" customWidth="1"/>
    <col min="1812" max="1812" width="9"/>
    <col min="1813" max="1813" width="5.26953125" bestFit="1" customWidth="1"/>
    <col min="1814" max="1814" width="9"/>
    <col min="1815" max="1815" width="5.26953125" bestFit="1" customWidth="1"/>
    <col min="1816" max="1816" width="9"/>
    <col min="1817" max="1817" width="5.26953125" bestFit="1" customWidth="1"/>
    <col min="1818" max="1818" width="9"/>
    <col min="1819" max="1819" width="5.26953125" bestFit="1" customWidth="1"/>
    <col min="1820" max="1820" width="9"/>
    <col min="1821" max="1821" width="5.26953125" bestFit="1" customWidth="1"/>
    <col min="1822" max="2054" width="9"/>
    <col min="2055" max="2055" width="13" customWidth="1"/>
    <col min="2056" max="2056" width="8.90625" customWidth="1"/>
    <col min="2057" max="2058" width="12.6328125" customWidth="1"/>
    <col min="2059" max="2059" width="4.90625" customWidth="1"/>
    <col min="2060" max="2060" width="8.6328125" customWidth="1"/>
    <col min="2061" max="2062" width="12.6328125" customWidth="1"/>
    <col min="2063" max="2063" width="8" customWidth="1"/>
    <col min="2064" max="2064" width="4.08984375" customWidth="1"/>
    <col min="2065" max="2065" width="9"/>
    <col min="2066" max="2066" width="11" bestFit="1" customWidth="1"/>
    <col min="2067" max="2067" width="5.26953125" bestFit="1" customWidth="1"/>
    <col min="2068" max="2068" width="9"/>
    <col min="2069" max="2069" width="5.26953125" bestFit="1" customWidth="1"/>
    <col min="2070" max="2070" width="9"/>
    <col min="2071" max="2071" width="5.26953125" bestFit="1" customWidth="1"/>
    <col min="2072" max="2072" width="9"/>
    <col min="2073" max="2073" width="5.26953125" bestFit="1" customWidth="1"/>
    <col min="2074" max="2074" width="9"/>
    <col min="2075" max="2075" width="5.26953125" bestFit="1" customWidth="1"/>
    <col min="2076" max="2076" width="9"/>
    <col min="2077" max="2077" width="5.26953125" bestFit="1" customWidth="1"/>
    <col min="2078" max="2310" width="9"/>
    <col min="2311" max="2311" width="13" customWidth="1"/>
    <col min="2312" max="2312" width="8.90625" customWidth="1"/>
    <col min="2313" max="2314" width="12.6328125" customWidth="1"/>
    <col min="2315" max="2315" width="4.90625" customWidth="1"/>
    <col min="2316" max="2316" width="8.6328125" customWidth="1"/>
    <col min="2317" max="2318" width="12.6328125" customWidth="1"/>
    <col min="2319" max="2319" width="8" customWidth="1"/>
    <col min="2320" max="2320" width="4.08984375" customWidth="1"/>
    <col min="2321" max="2321" width="9"/>
    <col min="2322" max="2322" width="11" bestFit="1" customWidth="1"/>
    <col min="2323" max="2323" width="5.26953125" bestFit="1" customWidth="1"/>
    <col min="2324" max="2324" width="9"/>
    <col min="2325" max="2325" width="5.26953125" bestFit="1" customWidth="1"/>
    <col min="2326" max="2326" width="9"/>
    <col min="2327" max="2327" width="5.26953125" bestFit="1" customWidth="1"/>
    <col min="2328" max="2328" width="9"/>
    <col min="2329" max="2329" width="5.26953125" bestFit="1" customWidth="1"/>
    <col min="2330" max="2330" width="9"/>
    <col min="2331" max="2331" width="5.26953125" bestFit="1" customWidth="1"/>
    <col min="2332" max="2332" width="9"/>
    <col min="2333" max="2333" width="5.26953125" bestFit="1" customWidth="1"/>
    <col min="2334" max="2566" width="9"/>
    <col min="2567" max="2567" width="13" customWidth="1"/>
    <col min="2568" max="2568" width="8.90625" customWidth="1"/>
    <col min="2569" max="2570" width="12.6328125" customWidth="1"/>
    <col min="2571" max="2571" width="4.90625" customWidth="1"/>
    <col min="2572" max="2572" width="8.6328125" customWidth="1"/>
    <col min="2573" max="2574" width="12.6328125" customWidth="1"/>
    <col min="2575" max="2575" width="8" customWidth="1"/>
    <col min="2576" max="2576" width="4.08984375" customWidth="1"/>
    <col min="2577" max="2577" width="9"/>
    <col min="2578" max="2578" width="11" bestFit="1" customWidth="1"/>
    <col min="2579" max="2579" width="5.26953125" bestFit="1" customWidth="1"/>
    <col min="2580" max="2580" width="9"/>
    <col min="2581" max="2581" width="5.26953125" bestFit="1" customWidth="1"/>
    <col min="2582" max="2582" width="9"/>
    <col min="2583" max="2583" width="5.26953125" bestFit="1" customWidth="1"/>
    <col min="2584" max="2584" width="9"/>
    <col min="2585" max="2585" width="5.26953125" bestFit="1" customWidth="1"/>
    <col min="2586" max="2586" width="9"/>
    <col min="2587" max="2587" width="5.26953125" bestFit="1" customWidth="1"/>
    <col min="2588" max="2588" width="9"/>
    <col min="2589" max="2589" width="5.26953125" bestFit="1" customWidth="1"/>
    <col min="2590" max="2822" width="9"/>
    <col min="2823" max="2823" width="13" customWidth="1"/>
    <col min="2824" max="2824" width="8.90625" customWidth="1"/>
    <col min="2825" max="2826" width="12.6328125" customWidth="1"/>
    <col min="2827" max="2827" width="4.90625" customWidth="1"/>
    <col min="2828" max="2828" width="8.6328125" customWidth="1"/>
    <col min="2829" max="2830" width="12.6328125" customWidth="1"/>
    <col min="2831" max="2831" width="8" customWidth="1"/>
    <col min="2832" max="2832" width="4.08984375" customWidth="1"/>
    <col min="2833" max="2833" width="9"/>
    <col min="2834" max="2834" width="11" bestFit="1" customWidth="1"/>
    <col min="2835" max="2835" width="5.26953125" bestFit="1" customWidth="1"/>
    <col min="2836" max="2836" width="9"/>
    <col min="2837" max="2837" width="5.26953125" bestFit="1" customWidth="1"/>
    <col min="2838" max="2838" width="9"/>
    <col min="2839" max="2839" width="5.26953125" bestFit="1" customWidth="1"/>
    <col min="2840" max="2840" width="9"/>
    <col min="2841" max="2841" width="5.26953125" bestFit="1" customWidth="1"/>
    <col min="2842" max="2842" width="9"/>
    <col min="2843" max="2843" width="5.26953125" bestFit="1" customWidth="1"/>
    <col min="2844" max="2844" width="9"/>
    <col min="2845" max="2845" width="5.26953125" bestFit="1" customWidth="1"/>
    <col min="2846" max="3078" width="9"/>
    <col min="3079" max="3079" width="13" customWidth="1"/>
    <col min="3080" max="3080" width="8.90625" customWidth="1"/>
    <col min="3081" max="3082" width="12.6328125" customWidth="1"/>
    <col min="3083" max="3083" width="4.90625" customWidth="1"/>
    <col min="3084" max="3084" width="8.6328125" customWidth="1"/>
    <col min="3085" max="3086" width="12.6328125" customWidth="1"/>
    <col min="3087" max="3087" width="8" customWidth="1"/>
    <col min="3088" max="3088" width="4.08984375" customWidth="1"/>
    <col min="3089" max="3089" width="9"/>
    <col min="3090" max="3090" width="11" bestFit="1" customWidth="1"/>
    <col min="3091" max="3091" width="5.26953125" bestFit="1" customWidth="1"/>
    <col min="3092" max="3092" width="9"/>
    <col min="3093" max="3093" width="5.26953125" bestFit="1" customWidth="1"/>
    <col min="3094" max="3094" width="9"/>
    <col min="3095" max="3095" width="5.26953125" bestFit="1" customWidth="1"/>
    <col min="3096" max="3096" width="9"/>
    <col min="3097" max="3097" width="5.26953125" bestFit="1" customWidth="1"/>
    <col min="3098" max="3098" width="9"/>
    <col min="3099" max="3099" width="5.26953125" bestFit="1" customWidth="1"/>
    <col min="3100" max="3100" width="9"/>
    <col min="3101" max="3101" width="5.26953125" bestFit="1" customWidth="1"/>
    <col min="3102" max="3334" width="9"/>
    <col min="3335" max="3335" width="13" customWidth="1"/>
    <col min="3336" max="3336" width="8.90625" customWidth="1"/>
    <col min="3337" max="3338" width="12.6328125" customWidth="1"/>
    <col min="3339" max="3339" width="4.90625" customWidth="1"/>
    <col min="3340" max="3340" width="8.6328125" customWidth="1"/>
    <col min="3341" max="3342" width="12.6328125" customWidth="1"/>
    <col min="3343" max="3343" width="8" customWidth="1"/>
    <col min="3344" max="3344" width="4.08984375" customWidth="1"/>
    <col min="3345" max="3345" width="9"/>
    <col min="3346" max="3346" width="11" bestFit="1" customWidth="1"/>
    <col min="3347" max="3347" width="5.26953125" bestFit="1" customWidth="1"/>
    <col min="3348" max="3348" width="9"/>
    <col min="3349" max="3349" width="5.26953125" bestFit="1" customWidth="1"/>
    <col min="3350" max="3350" width="9"/>
    <col min="3351" max="3351" width="5.26953125" bestFit="1" customWidth="1"/>
    <col min="3352" max="3352" width="9"/>
    <col min="3353" max="3353" width="5.26953125" bestFit="1" customWidth="1"/>
    <col min="3354" max="3354" width="9"/>
    <col min="3355" max="3355" width="5.26953125" bestFit="1" customWidth="1"/>
    <col min="3356" max="3356" width="9"/>
    <col min="3357" max="3357" width="5.26953125" bestFit="1" customWidth="1"/>
    <col min="3358" max="3590" width="9"/>
    <col min="3591" max="3591" width="13" customWidth="1"/>
    <col min="3592" max="3592" width="8.90625" customWidth="1"/>
    <col min="3593" max="3594" width="12.6328125" customWidth="1"/>
    <col min="3595" max="3595" width="4.90625" customWidth="1"/>
    <col min="3596" max="3596" width="8.6328125" customWidth="1"/>
    <col min="3597" max="3598" width="12.6328125" customWidth="1"/>
    <col min="3599" max="3599" width="8" customWidth="1"/>
    <col min="3600" max="3600" width="4.08984375" customWidth="1"/>
    <col min="3601" max="3601" width="9"/>
    <col min="3602" max="3602" width="11" bestFit="1" customWidth="1"/>
    <col min="3603" max="3603" width="5.26953125" bestFit="1" customWidth="1"/>
    <col min="3604" max="3604" width="9"/>
    <col min="3605" max="3605" width="5.26953125" bestFit="1" customWidth="1"/>
    <col min="3606" max="3606" width="9"/>
    <col min="3607" max="3607" width="5.26953125" bestFit="1" customWidth="1"/>
    <col min="3608" max="3608" width="9"/>
    <col min="3609" max="3609" width="5.26953125" bestFit="1" customWidth="1"/>
    <col min="3610" max="3610" width="9"/>
    <col min="3611" max="3611" width="5.26953125" bestFit="1" customWidth="1"/>
    <col min="3612" max="3612" width="9"/>
    <col min="3613" max="3613" width="5.26953125" bestFit="1" customWidth="1"/>
    <col min="3614" max="3846" width="9"/>
    <col min="3847" max="3847" width="13" customWidth="1"/>
    <col min="3848" max="3848" width="8.90625" customWidth="1"/>
    <col min="3849" max="3850" width="12.6328125" customWidth="1"/>
    <col min="3851" max="3851" width="4.90625" customWidth="1"/>
    <col min="3852" max="3852" width="8.6328125" customWidth="1"/>
    <col min="3853" max="3854" width="12.6328125" customWidth="1"/>
    <col min="3855" max="3855" width="8" customWidth="1"/>
    <col min="3856" max="3856" width="4.08984375" customWidth="1"/>
    <col min="3857" max="3857" width="9"/>
    <col min="3858" max="3858" width="11" bestFit="1" customWidth="1"/>
    <col min="3859" max="3859" width="5.26953125" bestFit="1" customWidth="1"/>
    <col min="3860" max="3860" width="9"/>
    <col min="3861" max="3861" width="5.26953125" bestFit="1" customWidth="1"/>
    <col min="3862" max="3862" width="9"/>
    <col min="3863" max="3863" width="5.26953125" bestFit="1" customWidth="1"/>
    <col min="3864" max="3864" width="9"/>
    <col min="3865" max="3865" width="5.26953125" bestFit="1" customWidth="1"/>
    <col min="3866" max="3866" width="9"/>
    <col min="3867" max="3867" width="5.26953125" bestFit="1" customWidth="1"/>
    <col min="3868" max="3868" width="9"/>
    <col min="3869" max="3869" width="5.26953125" bestFit="1" customWidth="1"/>
    <col min="3870" max="4102" width="9"/>
    <col min="4103" max="4103" width="13" customWidth="1"/>
    <col min="4104" max="4104" width="8.90625" customWidth="1"/>
    <col min="4105" max="4106" width="12.6328125" customWidth="1"/>
    <col min="4107" max="4107" width="4.90625" customWidth="1"/>
    <col min="4108" max="4108" width="8.6328125" customWidth="1"/>
    <col min="4109" max="4110" width="12.6328125" customWidth="1"/>
    <col min="4111" max="4111" width="8" customWidth="1"/>
    <col min="4112" max="4112" width="4.08984375" customWidth="1"/>
    <col min="4113" max="4113" width="9"/>
    <col min="4114" max="4114" width="11" bestFit="1" customWidth="1"/>
    <col min="4115" max="4115" width="5.26953125" bestFit="1" customWidth="1"/>
    <col min="4116" max="4116" width="9"/>
    <col min="4117" max="4117" width="5.26953125" bestFit="1" customWidth="1"/>
    <col min="4118" max="4118" width="9"/>
    <col min="4119" max="4119" width="5.26953125" bestFit="1" customWidth="1"/>
    <col min="4120" max="4120" width="9"/>
    <col min="4121" max="4121" width="5.26953125" bestFit="1" customWidth="1"/>
    <col min="4122" max="4122" width="9"/>
    <col min="4123" max="4123" width="5.26953125" bestFit="1" customWidth="1"/>
    <col min="4124" max="4124" width="9"/>
    <col min="4125" max="4125" width="5.26953125" bestFit="1" customWidth="1"/>
    <col min="4126" max="4358" width="9"/>
    <col min="4359" max="4359" width="13" customWidth="1"/>
    <col min="4360" max="4360" width="8.90625" customWidth="1"/>
    <col min="4361" max="4362" width="12.6328125" customWidth="1"/>
    <col min="4363" max="4363" width="4.90625" customWidth="1"/>
    <col min="4364" max="4364" width="8.6328125" customWidth="1"/>
    <col min="4365" max="4366" width="12.6328125" customWidth="1"/>
    <col min="4367" max="4367" width="8" customWidth="1"/>
    <col min="4368" max="4368" width="4.08984375" customWidth="1"/>
    <col min="4369" max="4369" width="9"/>
    <col min="4370" max="4370" width="11" bestFit="1" customWidth="1"/>
    <col min="4371" max="4371" width="5.26953125" bestFit="1" customWidth="1"/>
    <col min="4372" max="4372" width="9"/>
    <col min="4373" max="4373" width="5.26953125" bestFit="1" customWidth="1"/>
    <col min="4374" max="4374" width="9"/>
    <col min="4375" max="4375" width="5.26953125" bestFit="1" customWidth="1"/>
    <col min="4376" max="4376" width="9"/>
    <col min="4377" max="4377" width="5.26953125" bestFit="1" customWidth="1"/>
    <col min="4378" max="4378" width="9"/>
    <col min="4379" max="4379" width="5.26953125" bestFit="1" customWidth="1"/>
    <col min="4380" max="4380" width="9"/>
    <col min="4381" max="4381" width="5.26953125" bestFit="1" customWidth="1"/>
    <col min="4382" max="4614" width="9"/>
    <col min="4615" max="4615" width="13" customWidth="1"/>
    <col min="4616" max="4616" width="8.90625" customWidth="1"/>
    <col min="4617" max="4618" width="12.6328125" customWidth="1"/>
    <col min="4619" max="4619" width="4.90625" customWidth="1"/>
    <col min="4620" max="4620" width="8.6328125" customWidth="1"/>
    <col min="4621" max="4622" width="12.6328125" customWidth="1"/>
    <col min="4623" max="4623" width="8" customWidth="1"/>
    <col min="4624" max="4624" width="4.08984375" customWidth="1"/>
    <col min="4625" max="4625" width="9"/>
    <col min="4626" max="4626" width="11" bestFit="1" customWidth="1"/>
    <col min="4627" max="4627" width="5.26953125" bestFit="1" customWidth="1"/>
    <col min="4628" max="4628" width="9"/>
    <col min="4629" max="4629" width="5.26953125" bestFit="1" customWidth="1"/>
    <col min="4630" max="4630" width="9"/>
    <col min="4631" max="4631" width="5.26953125" bestFit="1" customWidth="1"/>
    <col min="4632" max="4632" width="9"/>
    <col min="4633" max="4633" width="5.26953125" bestFit="1" customWidth="1"/>
    <col min="4634" max="4634" width="9"/>
    <col min="4635" max="4635" width="5.26953125" bestFit="1" customWidth="1"/>
    <col min="4636" max="4636" width="9"/>
    <col min="4637" max="4637" width="5.26953125" bestFit="1" customWidth="1"/>
    <col min="4638" max="4870" width="9"/>
    <col min="4871" max="4871" width="13" customWidth="1"/>
    <col min="4872" max="4872" width="8.90625" customWidth="1"/>
    <col min="4873" max="4874" width="12.6328125" customWidth="1"/>
    <col min="4875" max="4875" width="4.90625" customWidth="1"/>
    <col min="4876" max="4876" width="8.6328125" customWidth="1"/>
    <col min="4877" max="4878" width="12.6328125" customWidth="1"/>
    <col min="4879" max="4879" width="8" customWidth="1"/>
    <col min="4880" max="4880" width="4.08984375" customWidth="1"/>
    <col min="4881" max="4881" width="9"/>
    <col min="4882" max="4882" width="11" bestFit="1" customWidth="1"/>
    <col min="4883" max="4883" width="5.26953125" bestFit="1" customWidth="1"/>
    <col min="4884" max="4884" width="9"/>
    <col min="4885" max="4885" width="5.26953125" bestFit="1" customWidth="1"/>
    <col min="4886" max="4886" width="9"/>
    <col min="4887" max="4887" width="5.26953125" bestFit="1" customWidth="1"/>
    <col min="4888" max="4888" width="9"/>
    <col min="4889" max="4889" width="5.26953125" bestFit="1" customWidth="1"/>
    <col min="4890" max="4890" width="9"/>
    <col min="4891" max="4891" width="5.26953125" bestFit="1" customWidth="1"/>
    <col min="4892" max="4892" width="9"/>
    <col min="4893" max="4893" width="5.26953125" bestFit="1" customWidth="1"/>
    <col min="4894" max="5126" width="9"/>
    <col min="5127" max="5127" width="13" customWidth="1"/>
    <col min="5128" max="5128" width="8.90625" customWidth="1"/>
    <col min="5129" max="5130" width="12.6328125" customWidth="1"/>
    <col min="5131" max="5131" width="4.90625" customWidth="1"/>
    <col min="5132" max="5132" width="8.6328125" customWidth="1"/>
    <col min="5133" max="5134" width="12.6328125" customWidth="1"/>
    <col min="5135" max="5135" width="8" customWidth="1"/>
    <col min="5136" max="5136" width="4.08984375" customWidth="1"/>
    <col min="5137" max="5137" width="9"/>
    <col min="5138" max="5138" width="11" bestFit="1" customWidth="1"/>
    <col min="5139" max="5139" width="5.26953125" bestFit="1" customWidth="1"/>
    <col min="5140" max="5140" width="9"/>
    <col min="5141" max="5141" width="5.26953125" bestFit="1" customWidth="1"/>
    <col min="5142" max="5142" width="9"/>
    <col min="5143" max="5143" width="5.26953125" bestFit="1" customWidth="1"/>
    <col min="5144" max="5144" width="9"/>
    <col min="5145" max="5145" width="5.26953125" bestFit="1" customWidth="1"/>
    <col min="5146" max="5146" width="9"/>
    <col min="5147" max="5147" width="5.26953125" bestFit="1" customWidth="1"/>
    <col min="5148" max="5148" width="9"/>
    <col min="5149" max="5149" width="5.26953125" bestFit="1" customWidth="1"/>
    <col min="5150" max="5382" width="9"/>
    <col min="5383" max="5383" width="13" customWidth="1"/>
    <col min="5384" max="5384" width="8.90625" customWidth="1"/>
    <col min="5385" max="5386" width="12.6328125" customWidth="1"/>
    <col min="5387" max="5387" width="4.90625" customWidth="1"/>
    <col min="5388" max="5388" width="8.6328125" customWidth="1"/>
    <col min="5389" max="5390" width="12.6328125" customWidth="1"/>
    <col min="5391" max="5391" width="8" customWidth="1"/>
    <col min="5392" max="5392" width="4.08984375" customWidth="1"/>
    <col min="5393" max="5393" width="9"/>
    <col min="5394" max="5394" width="11" bestFit="1" customWidth="1"/>
    <col min="5395" max="5395" width="5.26953125" bestFit="1" customWidth="1"/>
    <col min="5396" max="5396" width="9"/>
    <col min="5397" max="5397" width="5.26953125" bestFit="1" customWidth="1"/>
    <col min="5398" max="5398" width="9"/>
    <col min="5399" max="5399" width="5.26953125" bestFit="1" customWidth="1"/>
    <col min="5400" max="5400" width="9"/>
    <col min="5401" max="5401" width="5.26953125" bestFit="1" customWidth="1"/>
    <col min="5402" max="5402" width="9"/>
    <col min="5403" max="5403" width="5.26953125" bestFit="1" customWidth="1"/>
    <col min="5404" max="5404" width="9"/>
    <col min="5405" max="5405" width="5.26953125" bestFit="1" customWidth="1"/>
    <col min="5406" max="5638" width="9"/>
    <col min="5639" max="5639" width="13" customWidth="1"/>
    <col min="5640" max="5640" width="8.90625" customWidth="1"/>
    <col min="5641" max="5642" width="12.6328125" customWidth="1"/>
    <col min="5643" max="5643" width="4.90625" customWidth="1"/>
    <col min="5644" max="5644" width="8.6328125" customWidth="1"/>
    <col min="5645" max="5646" width="12.6328125" customWidth="1"/>
    <col min="5647" max="5647" width="8" customWidth="1"/>
    <col min="5648" max="5648" width="4.08984375" customWidth="1"/>
    <col min="5649" max="5649" width="9"/>
    <col min="5650" max="5650" width="11" bestFit="1" customWidth="1"/>
    <col min="5651" max="5651" width="5.26953125" bestFit="1" customWidth="1"/>
    <col min="5652" max="5652" width="9"/>
    <col min="5653" max="5653" width="5.26953125" bestFit="1" customWidth="1"/>
    <col min="5654" max="5654" width="9"/>
    <col min="5655" max="5655" width="5.26953125" bestFit="1" customWidth="1"/>
    <col min="5656" max="5656" width="9"/>
    <col min="5657" max="5657" width="5.26953125" bestFit="1" customWidth="1"/>
    <col min="5658" max="5658" width="9"/>
    <col min="5659" max="5659" width="5.26953125" bestFit="1" customWidth="1"/>
    <col min="5660" max="5660" width="9"/>
    <col min="5661" max="5661" width="5.26953125" bestFit="1" customWidth="1"/>
    <col min="5662" max="5894" width="9"/>
    <col min="5895" max="5895" width="13" customWidth="1"/>
    <col min="5896" max="5896" width="8.90625" customWidth="1"/>
    <col min="5897" max="5898" width="12.6328125" customWidth="1"/>
    <col min="5899" max="5899" width="4.90625" customWidth="1"/>
    <col min="5900" max="5900" width="8.6328125" customWidth="1"/>
    <col min="5901" max="5902" width="12.6328125" customWidth="1"/>
    <col min="5903" max="5903" width="8" customWidth="1"/>
    <col min="5904" max="5904" width="4.08984375" customWidth="1"/>
    <col min="5905" max="5905" width="9"/>
    <col min="5906" max="5906" width="11" bestFit="1" customWidth="1"/>
    <col min="5907" max="5907" width="5.26953125" bestFit="1" customWidth="1"/>
    <col min="5908" max="5908" width="9"/>
    <col min="5909" max="5909" width="5.26953125" bestFit="1" customWidth="1"/>
    <col min="5910" max="5910" width="9"/>
    <col min="5911" max="5911" width="5.26953125" bestFit="1" customWidth="1"/>
    <col min="5912" max="5912" width="9"/>
    <col min="5913" max="5913" width="5.26953125" bestFit="1" customWidth="1"/>
    <col min="5914" max="5914" width="9"/>
    <col min="5915" max="5915" width="5.26953125" bestFit="1" customWidth="1"/>
    <col min="5916" max="5916" width="9"/>
    <col min="5917" max="5917" width="5.26953125" bestFit="1" customWidth="1"/>
    <col min="5918" max="6150" width="9"/>
    <col min="6151" max="6151" width="13" customWidth="1"/>
    <col min="6152" max="6152" width="8.90625" customWidth="1"/>
    <col min="6153" max="6154" width="12.6328125" customWidth="1"/>
    <col min="6155" max="6155" width="4.90625" customWidth="1"/>
    <col min="6156" max="6156" width="8.6328125" customWidth="1"/>
    <col min="6157" max="6158" width="12.6328125" customWidth="1"/>
    <col min="6159" max="6159" width="8" customWidth="1"/>
    <col min="6160" max="6160" width="4.08984375" customWidth="1"/>
    <col min="6161" max="6161" width="9"/>
    <col min="6162" max="6162" width="11" bestFit="1" customWidth="1"/>
    <col min="6163" max="6163" width="5.26953125" bestFit="1" customWidth="1"/>
    <col min="6164" max="6164" width="9"/>
    <col min="6165" max="6165" width="5.26953125" bestFit="1" customWidth="1"/>
    <col min="6166" max="6166" width="9"/>
    <col min="6167" max="6167" width="5.26953125" bestFit="1" customWidth="1"/>
    <col min="6168" max="6168" width="9"/>
    <col min="6169" max="6169" width="5.26953125" bestFit="1" customWidth="1"/>
    <col min="6170" max="6170" width="9"/>
    <col min="6171" max="6171" width="5.26953125" bestFit="1" customWidth="1"/>
    <col min="6172" max="6172" width="9"/>
    <col min="6173" max="6173" width="5.26953125" bestFit="1" customWidth="1"/>
    <col min="6174" max="6406" width="9"/>
    <col min="6407" max="6407" width="13" customWidth="1"/>
    <col min="6408" max="6408" width="8.90625" customWidth="1"/>
    <col min="6409" max="6410" width="12.6328125" customWidth="1"/>
    <col min="6411" max="6411" width="4.90625" customWidth="1"/>
    <col min="6412" max="6412" width="8.6328125" customWidth="1"/>
    <col min="6413" max="6414" width="12.6328125" customWidth="1"/>
    <col min="6415" max="6415" width="8" customWidth="1"/>
    <col min="6416" max="6416" width="4.08984375" customWidth="1"/>
    <col min="6417" max="6417" width="9"/>
    <col min="6418" max="6418" width="11" bestFit="1" customWidth="1"/>
    <col min="6419" max="6419" width="5.26953125" bestFit="1" customWidth="1"/>
    <col min="6420" max="6420" width="9"/>
    <col min="6421" max="6421" width="5.26953125" bestFit="1" customWidth="1"/>
    <col min="6422" max="6422" width="9"/>
    <col min="6423" max="6423" width="5.26953125" bestFit="1" customWidth="1"/>
    <col min="6424" max="6424" width="9"/>
    <col min="6425" max="6425" width="5.26953125" bestFit="1" customWidth="1"/>
    <col min="6426" max="6426" width="9"/>
    <col min="6427" max="6427" width="5.26953125" bestFit="1" customWidth="1"/>
    <col min="6428" max="6428" width="9"/>
    <col min="6429" max="6429" width="5.26953125" bestFit="1" customWidth="1"/>
    <col min="6430" max="6662" width="9"/>
    <col min="6663" max="6663" width="13" customWidth="1"/>
    <col min="6664" max="6664" width="8.90625" customWidth="1"/>
    <col min="6665" max="6666" width="12.6328125" customWidth="1"/>
    <col min="6667" max="6667" width="4.90625" customWidth="1"/>
    <col min="6668" max="6668" width="8.6328125" customWidth="1"/>
    <col min="6669" max="6670" width="12.6328125" customWidth="1"/>
    <col min="6671" max="6671" width="8" customWidth="1"/>
    <col min="6672" max="6672" width="4.08984375" customWidth="1"/>
    <col min="6673" max="6673" width="9"/>
    <col min="6674" max="6674" width="11" bestFit="1" customWidth="1"/>
    <col min="6675" max="6675" width="5.26953125" bestFit="1" customWidth="1"/>
    <col min="6676" max="6676" width="9"/>
    <col min="6677" max="6677" width="5.26953125" bestFit="1" customWidth="1"/>
    <col min="6678" max="6678" width="9"/>
    <col min="6679" max="6679" width="5.26953125" bestFit="1" customWidth="1"/>
    <col min="6680" max="6680" width="9"/>
    <col min="6681" max="6681" width="5.26953125" bestFit="1" customWidth="1"/>
    <col min="6682" max="6682" width="9"/>
    <col min="6683" max="6683" width="5.26953125" bestFit="1" customWidth="1"/>
    <col min="6684" max="6684" width="9"/>
    <col min="6685" max="6685" width="5.26953125" bestFit="1" customWidth="1"/>
    <col min="6686" max="6918" width="9"/>
    <col min="6919" max="6919" width="13" customWidth="1"/>
    <col min="6920" max="6920" width="8.90625" customWidth="1"/>
    <col min="6921" max="6922" width="12.6328125" customWidth="1"/>
    <col min="6923" max="6923" width="4.90625" customWidth="1"/>
    <col min="6924" max="6924" width="8.6328125" customWidth="1"/>
    <col min="6925" max="6926" width="12.6328125" customWidth="1"/>
    <col min="6927" max="6927" width="8" customWidth="1"/>
    <col min="6928" max="6928" width="4.08984375" customWidth="1"/>
    <col min="6929" max="6929" width="9"/>
    <col min="6930" max="6930" width="11" bestFit="1" customWidth="1"/>
    <col min="6931" max="6931" width="5.26953125" bestFit="1" customWidth="1"/>
    <col min="6932" max="6932" width="9"/>
    <col min="6933" max="6933" width="5.26953125" bestFit="1" customWidth="1"/>
    <col min="6934" max="6934" width="9"/>
    <col min="6935" max="6935" width="5.26953125" bestFit="1" customWidth="1"/>
    <col min="6936" max="6936" width="9"/>
    <col min="6937" max="6937" width="5.26953125" bestFit="1" customWidth="1"/>
    <col min="6938" max="6938" width="9"/>
    <col min="6939" max="6939" width="5.26953125" bestFit="1" customWidth="1"/>
    <col min="6940" max="6940" width="9"/>
    <col min="6941" max="6941" width="5.26953125" bestFit="1" customWidth="1"/>
    <col min="6942" max="7174" width="9"/>
    <col min="7175" max="7175" width="13" customWidth="1"/>
    <col min="7176" max="7176" width="8.90625" customWidth="1"/>
    <col min="7177" max="7178" width="12.6328125" customWidth="1"/>
    <col min="7179" max="7179" width="4.90625" customWidth="1"/>
    <col min="7180" max="7180" width="8.6328125" customWidth="1"/>
    <col min="7181" max="7182" width="12.6328125" customWidth="1"/>
    <col min="7183" max="7183" width="8" customWidth="1"/>
    <col min="7184" max="7184" width="4.08984375" customWidth="1"/>
    <col min="7185" max="7185" width="9"/>
    <col min="7186" max="7186" width="11" bestFit="1" customWidth="1"/>
    <col min="7187" max="7187" width="5.26953125" bestFit="1" customWidth="1"/>
    <col min="7188" max="7188" width="9"/>
    <col min="7189" max="7189" width="5.26953125" bestFit="1" customWidth="1"/>
    <col min="7190" max="7190" width="9"/>
    <col min="7191" max="7191" width="5.26953125" bestFit="1" customWidth="1"/>
    <col min="7192" max="7192" width="9"/>
    <col min="7193" max="7193" width="5.26953125" bestFit="1" customWidth="1"/>
    <col min="7194" max="7194" width="9"/>
    <col min="7195" max="7195" width="5.26953125" bestFit="1" customWidth="1"/>
    <col min="7196" max="7196" width="9"/>
    <col min="7197" max="7197" width="5.26953125" bestFit="1" customWidth="1"/>
    <col min="7198" max="7430" width="9"/>
    <col min="7431" max="7431" width="13" customWidth="1"/>
    <col min="7432" max="7432" width="8.90625" customWidth="1"/>
    <col min="7433" max="7434" width="12.6328125" customWidth="1"/>
    <col min="7435" max="7435" width="4.90625" customWidth="1"/>
    <col min="7436" max="7436" width="8.6328125" customWidth="1"/>
    <col min="7437" max="7438" width="12.6328125" customWidth="1"/>
    <col min="7439" max="7439" width="8" customWidth="1"/>
    <col min="7440" max="7440" width="4.08984375" customWidth="1"/>
    <col min="7441" max="7441" width="9"/>
    <col min="7442" max="7442" width="11" bestFit="1" customWidth="1"/>
    <col min="7443" max="7443" width="5.26953125" bestFit="1" customWidth="1"/>
    <col min="7444" max="7444" width="9"/>
    <col min="7445" max="7445" width="5.26953125" bestFit="1" customWidth="1"/>
    <col min="7446" max="7446" width="9"/>
    <col min="7447" max="7447" width="5.26953125" bestFit="1" customWidth="1"/>
    <col min="7448" max="7448" width="9"/>
    <col min="7449" max="7449" width="5.26953125" bestFit="1" customWidth="1"/>
    <col min="7450" max="7450" width="9"/>
    <col min="7451" max="7451" width="5.26953125" bestFit="1" customWidth="1"/>
    <col min="7452" max="7452" width="9"/>
    <col min="7453" max="7453" width="5.26953125" bestFit="1" customWidth="1"/>
    <col min="7454" max="7686" width="9"/>
    <col min="7687" max="7687" width="13" customWidth="1"/>
    <col min="7688" max="7688" width="8.90625" customWidth="1"/>
    <col min="7689" max="7690" width="12.6328125" customWidth="1"/>
    <col min="7691" max="7691" width="4.90625" customWidth="1"/>
    <col min="7692" max="7692" width="8.6328125" customWidth="1"/>
    <col min="7693" max="7694" width="12.6328125" customWidth="1"/>
    <col min="7695" max="7695" width="8" customWidth="1"/>
    <col min="7696" max="7696" width="4.08984375" customWidth="1"/>
    <col min="7697" max="7697" width="9"/>
    <col min="7698" max="7698" width="11" bestFit="1" customWidth="1"/>
    <col min="7699" max="7699" width="5.26953125" bestFit="1" customWidth="1"/>
    <col min="7700" max="7700" width="9"/>
    <col min="7701" max="7701" width="5.26953125" bestFit="1" customWidth="1"/>
    <col min="7702" max="7702" width="9"/>
    <col min="7703" max="7703" width="5.26953125" bestFit="1" customWidth="1"/>
    <col min="7704" max="7704" width="9"/>
    <col min="7705" max="7705" width="5.26953125" bestFit="1" customWidth="1"/>
    <col min="7706" max="7706" width="9"/>
    <col min="7707" max="7707" width="5.26953125" bestFit="1" customWidth="1"/>
    <col min="7708" max="7708" width="9"/>
    <col min="7709" max="7709" width="5.26953125" bestFit="1" customWidth="1"/>
    <col min="7710" max="7942" width="9"/>
    <col min="7943" max="7943" width="13" customWidth="1"/>
    <col min="7944" max="7944" width="8.90625" customWidth="1"/>
    <col min="7945" max="7946" width="12.6328125" customWidth="1"/>
    <col min="7947" max="7947" width="4.90625" customWidth="1"/>
    <col min="7948" max="7948" width="8.6328125" customWidth="1"/>
    <col min="7949" max="7950" width="12.6328125" customWidth="1"/>
    <col min="7951" max="7951" width="8" customWidth="1"/>
    <col min="7952" max="7952" width="4.08984375" customWidth="1"/>
    <col min="7953" max="7953" width="9"/>
    <col min="7954" max="7954" width="11" bestFit="1" customWidth="1"/>
    <col min="7955" max="7955" width="5.26953125" bestFit="1" customWidth="1"/>
    <col min="7956" max="7956" width="9"/>
    <col min="7957" max="7957" width="5.26953125" bestFit="1" customWidth="1"/>
    <col min="7958" max="7958" width="9"/>
    <col min="7959" max="7959" width="5.26953125" bestFit="1" customWidth="1"/>
    <col min="7960" max="7960" width="9"/>
    <col min="7961" max="7961" width="5.26953125" bestFit="1" customWidth="1"/>
    <col min="7962" max="7962" width="9"/>
    <col min="7963" max="7963" width="5.26953125" bestFit="1" customWidth="1"/>
    <col min="7964" max="7964" width="9"/>
    <col min="7965" max="7965" width="5.26953125" bestFit="1" customWidth="1"/>
    <col min="7966" max="8198" width="9"/>
    <col min="8199" max="8199" width="13" customWidth="1"/>
    <col min="8200" max="8200" width="8.90625" customWidth="1"/>
    <col min="8201" max="8202" width="12.6328125" customWidth="1"/>
    <col min="8203" max="8203" width="4.90625" customWidth="1"/>
    <col min="8204" max="8204" width="8.6328125" customWidth="1"/>
    <col min="8205" max="8206" width="12.6328125" customWidth="1"/>
    <col min="8207" max="8207" width="8" customWidth="1"/>
    <col min="8208" max="8208" width="4.08984375" customWidth="1"/>
    <col min="8209" max="8209" width="9"/>
    <col min="8210" max="8210" width="11" bestFit="1" customWidth="1"/>
    <col min="8211" max="8211" width="5.26953125" bestFit="1" customWidth="1"/>
    <col min="8212" max="8212" width="9"/>
    <col min="8213" max="8213" width="5.26953125" bestFit="1" customWidth="1"/>
    <col min="8214" max="8214" width="9"/>
    <col min="8215" max="8215" width="5.26953125" bestFit="1" customWidth="1"/>
    <col min="8216" max="8216" width="9"/>
    <col min="8217" max="8217" width="5.26953125" bestFit="1" customWidth="1"/>
    <col min="8218" max="8218" width="9"/>
    <col min="8219" max="8219" width="5.26953125" bestFit="1" customWidth="1"/>
    <col min="8220" max="8220" width="9"/>
    <col min="8221" max="8221" width="5.26953125" bestFit="1" customWidth="1"/>
    <col min="8222" max="8454" width="9"/>
    <col min="8455" max="8455" width="13" customWidth="1"/>
    <col min="8456" max="8456" width="8.90625" customWidth="1"/>
    <col min="8457" max="8458" width="12.6328125" customWidth="1"/>
    <col min="8459" max="8459" width="4.90625" customWidth="1"/>
    <col min="8460" max="8460" width="8.6328125" customWidth="1"/>
    <col min="8461" max="8462" width="12.6328125" customWidth="1"/>
    <col min="8463" max="8463" width="8" customWidth="1"/>
    <col min="8464" max="8464" width="4.08984375" customWidth="1"/>
    <col min="8465" max="8465" width="9"/>
    <col min="8466" max="8466" width="11" bestFit="1" customWidth="1"/>
    <col min="8467" max="8467" width="5.26953125" bestFit="1" customWidth="1"/>
    <col min="8468" max="8468" width="9"/>
    <col min="8469" max="8469" width="5.26953125" bestFit="1" customWidth="1"/>
    <col min="8470" max="8470" width="9"/>
    <col min="8471" max="8471" width="5.26953125" bestFit="1" customWidth="1"/>
    <col min="8472" max="8472" width="9"/>
    <col min="8473" max="8473" width="5.26953125" bestFit="1" customWidth="1"/>
    <col min="8474" max="8474" width="9"/>
    <col min="8475" max="8475" width="5.26953125" bestFit="1" customWidth="1"/>
    <col min="8476" max="8476" width="9"/>
    <col min="8477" max="8477" width="5.26953125" bestFit="1" customWidth="1"/>
    <col min="8478" max="8710" width="9"/>
    <col min="8711" max="8711" width="13" customWidth="1"/>
    <col min="8712" max="8712" width="8.90625" customWidth="1"/>
    <col min="8713" max="8714" width="12.6328125" customWidth="1"/>
    <col min="8715" max="8715" width="4.90625" customWidth="1"/>
    <col min="8716" max="8716" width="8.6328125" customWidth="1"/>
    <col min="8717" max="8718" width="12.6328125" customWidth="1"/>
    <col min="8719" max="8719" width="8" customWidth="1"/>
    <col min="8720" max="8720" width="4.08984375" customWidth="1"/>
    <col min="8721" max="8721" width="9"/>
    <col min="8722" max="8722" width="11" bestFit="1" customWidth="1"/>
    <col min="8723" max="8723" width="5.26953125" bestFit="1" customWidth="1"/>
    <col min="8724" max="8724" width="9"/>
    <col min="8725" max="8725" width="5.26953125" bestFit="1" customWidth="1"/>
    <col min="8726" max="8726" width="9"/>
    <col min="8727" max="8727" width="5.26953125" bestFit="1" customWidth="1"/>
    <col min="8728" max="8728" width="9"/>
    <col min="8729" max="8729" width="5.26953125" bestFit="1" customWidth="1"/>
    <col min="8730" max="8730" width="9"/>
    <col min="8731" max="8731" width="5.26953125" bestFit="1" customWidth="1"/>
    <col min="8732" max="8732" width="9"/>
    <col min="8733" max="8733" width="5.26953125" bestFit="1" customWidth="1"/>
    <col min="8734" max="8966" width="9"/>
    <col min="8967" max="8967" width="13" customWidth="1"/>
    <col min="8968" max="8968" width="8.90625" customWidth="1"/>
    <col min="8969" max="8970" width="12.6328125" customWidth="1"/>
    <col min="8971" max="8971" width="4.90625" customWidth="1"/>
    <col min="8972" max="8972" width="8.6328125" customWidth="1"/>
    <col min="8973" max="8974" width="12.6328125" customWidth="1"/>
    <col min="8975" max="8975" width="8" customWidth="1"/>
    <col min="8976" max="8976" width="4.08984375" customWidth="1"/>
    <col min="8977" max="8977" width="9"/>
    <col min="8978" max="8978" width="11" bestFit="1" customWidth="1"/>
    <col min="8979" max="8979" width="5.26953125" bestFit="1" customWidth="1"/>
    <col min="8980" max="8980" width="9"/>
    <col min="8981" max="8981" width="5.26953125" bestFit="1" customWidth="1"/>
    <col min="8982" max="8982" width="9"/>
    <col min="8983" max="8983" width="5.26953125" bestFit="1" customWidth="1"/>
    <col min="8984" max="8984" width="9"/>
    <col min="8985" max="8985" width="5.26953125" bestFit="1" customWidth="1"/>
    <col min="8986" max="8986" width="9"/>
    <col min="8987" max="8987" width="5.26953125" bestFit="1" customWidth="1"/>
    <col min="8988" max="8988" width="9"/>
    <col min="8989" max="8989" width="5.26953125" bestFit="1" customWidth="1"/>
    <col min="8990" max="9222" width="9"/>
    <col min="9223" max="9223" width="13" customWidth="1"/>
    <col min="9224" max="9224" width="8.90625" customWidth="1"/>
    <col min="9225" max="9226" width="12.6328125" customWidth="1"/>
    <col min="9227" max="9227" width="4.90625" customWidth="1"/>
    <col min="9228" max="9228" width="8.6328125" customWidth="1"/>
    <col min="9229" max="9230" width="12.6328125" customWidth="1"/>
    <col min="9231" max="9231" width="8" customWidth="1"/>
    <col min="9232" max="9232" width="4.08984375" customWidth="1"/>
    <col min="9233" max="9233" width="9"/>
    <col min="9234" max="9234" width="11" bestFit="1" customWidth="1"/>
    <col min="9235" max="9235" width="5.26953125" bestFit="1" customWidth="1"/>
    <col min="9236" max="9236" width="9"/>
    <col min="9237" max="9237" width="5.26953125" bestFit="1" customWidth="1"/>
    <col min="9238" max="9238" width="9"/>
    <col min="9239" max="9239" width="5.26953125" bestFit="1" customWidth="1"/>
    <col min="9240" max="9240" width="9"/>
    <col min="9241" max="9241" width="5.26953125" bestFit="1" customWidth="1"/>
    <col min="9242" max="9242" width="9"/>
    <col min="9243" max="9243" width="5.26953125" bestFit="1" customWidth="1"/>
    <col min="9244" max="9244" width="9"/>
    <col min="9245" max="9245" width="5.26953125" bestFit="1" customWidth="1"/>
    <col min="9246" max="9478" width="9"/>
    <col min="9479" max="9479" width="13" customWidth="1"/>
    <col min="9480" max="9480" width="8.90625" customWidth="1"/>
    <col min="9481" max="9482" width="12.6328125" customWidth="1"/>
    <col min="9483" max="9483" width="4.90625" customWidth="1"/>
    <col min="9484" max="9484" width="8.6328125" customWidth="1"/>
    <col min="9485" max="9486" width="12.6328125" customWidth="1"/>
    <col min="9487" max="9487" width="8" customWidth="1"/>
    <col min="9488" max="9488" width="4.08984375" customWidth="1"/>
    <col min="9489" max="9489" width="9"/>
    <col min="9490" max="9490" width="11" bestFit="1" customWidth="1"/>
    <col min="9491" max="9491" width="5.26953125" bestFit="1" customWidth="1"/>
    <col min="9492" max="9492" width="9"/>
    <col min="9493" max="9493" width="5.26953125" bestFit="1" customWidth="1"/>
    <col min="9494" max="9494" width="9"/>
    <col min="9495" max="9495" width="5.26953125" bestFit="1" customWidth="1"/>
    <col min="9496" max="9496" width="9"/>
    <col min="9497" max="9497" width="5.26953125" bestFit="1" customWidth="1"/>
    <col min="9498" max="9498" width="9"/>
    <col min="9499" max="9499" width="5.26953125" bestFit="1" customWidth="1"/>
    <col min="9500" max="9500" width="9"/>
    <col min="9501" max="9501" width="5.26953125" bestFit="1" customWidth="1"/>
    <col min="9502" max="9734" width="9"/>
    <col min="9735" max="9735" width="13" customWidth="1"/>
    <col min="9736" max="9736" width="8.90625" customWidth="1"/>
    <col min="9737" max="9738" width="12.6328125" customWidth="1"/>
    <col min="9739" max="9739" width="4.90625" customWidth="1"/>
    <col min="9740" max="9740" width="8.6328125" customWidth="1"/>
    <col min="9741" max="9742" width="12.6328125" customWidth="1"/>
    <col min="9743" max="9743" width="8" customWidth="1"/>
    <col min="9744" max="9744" width="4.08984375" customWidth="1"/>
    <col min="9745" max="9745" width="9"/>
    <col min="9746" max="9746" width="11" bestFit="1" customWidth="1"/>
    <col min="9747" max="9747" width="5.26953125" bestFit="1" customWidth="1"/>
    <col min="9748" max="9748" width="9"/>
    <col min="9749" max="9749" width="5.26953125" bestFit="1" customWidth="1"/>
    <col min="9750" max="9750" width="9"/>
    <col min="9751" max="9751" width="5.26953125" bestFit="1" customWidth="1"/>
    <col min="9752" max="9752" width="9"/>
    <col min="9753" max="9753" width="5.26953125" bestFit="1" customWidth="1"/>
    <col min="9754" max="9754" width="9"/>
    <col min="9755" max="9755" width="5.26953125" bestFit="1" customWidth="1"/>
    <col min="9756" max="9756" width="9"/>
    <col min="9757" max="9757" width="5.26953125" bestFit="1" customWidth="1"/>
    <col min="9758" max="9990" width="9"/>
    <col min="9991" max="9991" width="13" customWidth="1"/>
    <col min="9992" max="9992" width="8.90625" customWidth="1"/>
    <col min="9993" max="9994" width="12.6328125" customWidth="1"/>
    <col min="9995" max="9995" width="4.90625" customWidth="1"/>
    <col min="9996" max="9996" width="8.6328125" customWidth="1"/>
    <col min="9997" max="9998" width="12.6328125" customWidth="1"/>
    <col min="9999" max="9999" width="8" customWidth="1"/>
    <col min="10000" max="10000" width="4.08984375" customWidth="1"/>
    <col min="10001" max="10001" width="9"/>
    <col min="10002" max="10002" width="11" bestFit="1" customWidth="1"/>
    <col min="10003" max="10003" width="5.26953125" bestFit="1" customWidth="1"/>
    <col min="10004" max="10004" width="9"/>
    <col min="10005" max="10005" width="5.26953125" bestFit="1" customWidth="1"/>
    <col min="10006" max="10006" width="9"/>
    <col min="10007" max="10007" width="5.26953125" bestFit="1" customWidth="1"/>
    <col min="10008" max="10008" width="9"/>
    <col min="10009" max="10009" width="5.26953125" bestFit="1" customWidth="1"/>
    <col min="10010" max="10010" width="9"/>
    <col min="10011" max="10011" width="5.26953125" bestFit="1" customWidth="1"/>
    <col min="10012" max="10012" width="9"/>
    <col min="10013" max="10013" width="5.26953125" bestFit="1" customWidth="1"/>
    <col min="10014" max="10246" width="9"/>
    <col min="10247" max="10247" width="13" customWidth="1"/>
    <col min="10248" max="10248" width="8.90625" customWidth="1"/>
    <col min="10249" max="10250" width="12.6328125" customWidth="1"/>
    <col min="10251" max="10251" width="4.90625" customWidth="1"/>
    <col min="10252" max="10252" width="8.6328125" customWidth="1"/>
    <col min="10253" max="10254" width="12.6328125" customWidth="1"/>
    <col min="10255" max="10255" width="8" customWidth="1"/>
    <col min="10256" max="10256" width="4.08984375" customWidth="1"/>
    <col min="10257" max="10257" width="9"/>
    <col min="10258" max="10258" width="11" bestFit="1" customWidth="1"/>
    <col min="10259" max="10259" width="5.26953125" bestFit="1" customWidth="1"/>
    <col min="10260" max="10260" width="9"/>
    <col min="10261" max="10261" width="5.26953125" bestFit="1" customWidth="1"/>
    <col min="10262" max="10262" width="9"/>
    <col min="10263" max="10263" width="5.26953125" bestFit="1" customWidth="1"/>
    <col min="10264" max="10264" width="9"/>
    <col min="10265" max="10265" width="5.26953125" bestFit="1" customWidth="1"/>
    <col min="10266" max="10266" width="9"/>
    <col min="10267" max="10267" width="5.26953125" bestFit="1" customWidth="1"/>
    <col min="10268" max="10268" width="9"/>
    <col min="10269" max="10269" width="5.26953125" bestFit="1" customWidth="1"/>
    <col min="10270" max="10502" width="9"/>
    <col min="10503" max="10503" width="13" customWidth="1"/>
    <col min="10504" max="10504" width="8.90625" customWidth="1"/>
    <col min="10505" max="10506" width="12.6328125" customWidth="1"/>
    <col min="10507" max="10507" width="4.90625" customWidth="1"/>
    <col min="10508" max="10508" width="8.6328125" customWidth="1"/>
    <col min="10509" max="10510" width="12.6328125" customWidth="1"/>
    <col min="10511" max="10511" width="8" customWidth="1"/>
    <col min="10512" max="10512" width="4.08984375" customWidth="1"/>
    <col min="10513" max="10513" width="9"/>
    <col min="10514" max="10514" width="11" bestFit="1" customWidth="1"/>
    <col min="10515" max="10515" width="5.26953125" bestFit="1" customWidth="1"/>
    <col min="10516" max="10516" width="9"/>
    <col min="10517" max="10517" width="5.26953125" bestFit="1" customWidth="1"/>
    <col min="10518" max="10518" width="9"/>
    <col min="10519" max="10519" width="5.26953125" bestFit="1" customWidth="1"/>
    <col min="10520" max="10520" width="9"/>
    <col min="10521" max="10521" width="5.26953125" bestFit="1" customWidth="1"/>
    <col min="10522" max="10522" width="9"/>
    <col min="10523" max="10523" width="5.26953125" bestFit="1" customWidth="1"/>
    <col min="10524" max="10524" width="9"/>
    <col min="10525" max="10525" width="5.26953125" bestFit="1" customWidth="1"/>
    <col min="10526" max="10758" width="9"/>
    <col min="10759" max="10759" width="13" customWidth="1"/>
    <col min="10760" max="10760" width="8.90625" customWidth="1"/>
    <col min="10761" max="10762" width="12.6328125" customWidth="1"/>
    <col min="10763" max="10763" width="4.90625" customWidth="1"/>
    <col min="10764" max="10764" width="8.6328125" customWidth="1"/>
    <col min="10765" max="10766" width="12.6328125" customWidth="1"/>
    <col min="10767" max="10767" width="8" customWidth="1"/>
    <col min="10768" max="10768" width="4.08984375" customWidth="1"/>
    <col min="10769" max="10769" width="9"/>
    <col min="10770" max="10770" width="11" bestFit="1" customWidth="1"/>
    <col min="10771" max="10771" width="5.26953125" bestFit="1" customWidth="1"/>
    <col min="10772" max="10772" width="9"/>
    <col min="10773" max="10773" width="5.26953125" bestFit="1" customWidth="1"/>
    <col min="10774" max="10774" width="9"/>
    <col min="10775" max="10775" width="5.26953125" bestFit="1" customWidth="1"/>
    <col min="10776" max="10776" width="9"/>
    <col min="10777" max="10777" width="5.26953125" bestFit="1" customWidth="1"/>
    <col min="10778" max="10778" width="9"/>
    <col min="10779" max="10779" width="5.26953125" bestFit="1" customWidth="1"/>
    <col min="10780" max="10780" width="9"/>
    <col min="10781" max="10781" width="5.26953125" bestFit="1" customWidth="1"/>
    <col min="10782" max="11014" width="9"/>
    <col min="11015" max="11015" width="13" customWidth="1"/>
    <col min="11016" max="11016" width="8.90625" customWidth="1"/>
    <col min="11017" max="11018" width="12.6328125" customWidth="1"/>
    <col min="11019" max="11019" width="4.90625" customWidth="1"/>
    <col min="11020" max="11020" width="8.6328125" customWidth="1"/>
    <col min="11021" max="11022" width="12.6328125" customWidth="1"/>
    <col min="11023" max="11023" width="8" customWidth="1"/>
    <col min="11024" max="11024" width="4.08984375" customWidth="1"/>
    <col min="11025" max="11025" width="9"/>
    <col min="11026" max="11026" width="11" bestFit="1" customWidth="1"/>
    <col min="11027" max="11027" width="5.26953125" bestFit="1" customWidth="1"/>
    <col min="11028" max="11028" width="9"/>
    <col min="11029" max="11029" width="5.26953125" bestFit="1" customWidth="1"/>
    <col min="11030" max="11030" width="9"/>
    <col min="11031" max="11031" width="5.26953125" bestFit="1" customWidth="1"/>
    <col min="11032" max="11032" width="9"/>
    <col min="11033" max="11033" width="5.26953125" bestFit="1" customWidth="1"/>
    <col min="11034" max="11034" width="9"/>
    <col min="11035" max="11035" width="5.26953125" bestFit="1" customWidth="1"/>
    <col min="11036" max="11036" width="9"/>
    <col min="11037" max="11037" width="5.26953125" bestFit="1" customWidth="1"/>
    <col min="11038" max="11270" width="9"/>
    <col min="11271" max="11271" width="13" customWidth="1"/>
    <col min="11272" max="11272" width="8.90625" customWidth="1"/>
    <col min="11273" max="11274" width="12.6328125" customWidth="1"/>
    <col min="11275" max="11275" width="4.90625" customWidth="1"/>
    <col min="11276" max="11276" width="8.6328125" customWidth="1"/>
    <col min="11277" max="11278" width="12.6328125" customWidth="1"/>
    <col min="11279" max="11279" width="8" customWidth="1"/>
    <col min="11280" max="11280" width="4.08984375" customWidth="1"/>
    <col min="11281" max="11281" width="9"/>
    <col min="11282" max="11282" width="11" bestFit="1" customWidth="1"/>
    <col min="11283" max="11283" width="5.26953125" bestFit="1" customWidth="1"/>
    <col min="11284" max="11284" width="9"/>
    <col min="11285" max="11285" width="5.26953125" bestFit="1" customWidth="1"/>
    <col min="11286" max="11286" width="9"/>
    <col min="11287" max="11287" width="5.26953125" bestFit="1" customWidth="1"/>
    <col min="11288" max="11288" width="9"/>
    <col min="11289" max="11289" width="5.26953125" bestFit="1" customWidth="1"/>
    <col min="11290" max="11290" width="9"/>
    <col min="11291" max="11291" width="5.26953125" bestFit="1" customWidth="1"/>
    <col min="11292" max="11292" width="9"/>
    <col min="11293" max="11293" width="5.26953125" bestFit="1" customWidth="1"/>
    <col min="11294" max="11526" width="9"/>
    <col min="11527" max="11527" width="13" customWidth="1"/>
    <col min="11528" max="11528" width="8.90625" customWidth="1"/>
    <col min="11529" max="11530" width="12.6328125" customWidth="1"/>
    <col min="11531" max="11531" width="4.90625" customWidth="1"/>
    <col min="11532" max="11532" width="8.6328125" customWidth="1"/>
    <col min="11533" max="11534" width="12.6328125" customWidth="1"/>
    <col min="11535" max="11535" width="8" customWidth="1"/>
    <col min="11536" max="11536" width="4.08984375" customWidth="1"/>
    <col min="11537" max="11537" width="9"/>
    <col min="11538" max="11538" width="11" bestFit="1" customWidth="1"/>
    <col min="11539" max="11539" width="5.26953125" bestFit="1" customWidth="1"/>
    <col min="11540" max="11540" width="9"/>
    <col min="11541" max="11541" width="5.26953125" bestFit="1" customWidth="1"/>
    <col min="11542" max="11542" width="9"/>
    <col min="11543" max="11543" width="5.26953125" bestFit="1" customWidth="1"/>
    <col min="11544" max="11544" width="9"/>
    <col min="11545" max="11545" width="5.26953125" bestFit="1" customWidth="1"/>
    <col min="11546" max="11546" width="9"/>
    <col min="11547" max="11547" width="5.26953125" bestFit="1" customWidth="1"/>
    <col min="11548" max="11548" width="9"/>
    <col min="11549" max="11549" width="5.26953125" bestFit="1" customWidth="1"/>
    <col min="11550" max="11782" width="9"/>
    <col min="11783" max="11783" width="13" customWidth="1"/>
    <col min="11784" max="11784" width="8.90625" customWidth="1"/>
    <col min="11785" max="11786" width="12.6328125" customWidth="1"/>
    <col min="11787" max="11787" width="4.90625" customWidth="1"/>
    <col min="11788" max="11788" width="8.6328125" customWidth="1"/>
    <col min="11789" max="11790" width="12.6328125" customWidth="1"/>
    <col min="11791" max="11791" width="8" customWidth="1"/>
    <col min="11792" max="11792" width="4.08984375" customWidth="1"/>
    <col min="11793" max="11793" width="9"/>
    <col min="11794" max="11794" width="11" bestFit="1" customWidth="1"/>
    <col min="11795" max="11795" width="5.26953125" bestFit="1" customWidth="1"/>
    <col min="11796" max="11796" width="9"/>
    <col min="11797" max="11797" width="5.26953125" bestFit="1" customWidth="1"/>
    <col min="11798" max="11798" width="9"/>
    <col min="11799" max="11799" width="5.26953125" bestFit="1" customWidth="1"/>
    <col min="11800" max="11800" width="9"/>
    <col min="11801" max="11801" width="5.26953125" bestFit="1" customWidth="1"/>
    <col min="11802" max="11802" width="9"/>
    <col min="11803" max="11803" width="5.26953125" bestFit="1" customWidth="1"/>
    <col min="11804" max="11804" width="9"/>
    <col min="11805" max="11805" width="5.26953125" bestFit="1" customWidth="1"/>
    <col min="11806" max="12038" width="9"/>
    <col min="12039" max="12039" width="13" customWidth="1"/>
    <col min="12040" max="12040" width="8.90625" customWidth="1"/>
    <col min="12041" max="12042" width="12.6328125" customWidth="1"/>
    <col min="12043" max="12043" width="4.90625" customWidth="1"/>
    <col min="12044" max="12044" width="8.6328125" customWidth="1"/>
    <col min="12045" max="12046" width="12.6328125" customWidth="1"/>
    <col min="12047" max="12047" width="8" customWidth="1"/>
    <col min="12048" max="12048" width="4.08984375" customWidth="1"/>
    <col min="12049" max="12049" width="9"/>
    <col min="12050" max="12050" width="11" bestFit="1" customWidth="1"/>
    <col min="12051" max="12051" width="5.26953125" bestFit="1" customWidth="1"/>
    <col min="12052" max="12052" width="9"/>
    <col min="12053" max="12053" width="5.26953125" bestFit="1" customWidth="1"/>
    <col min="12054" max="12054" width="9"/>
    <col min="12055" max="12055" width="5.26953125" bestFit="1" customWidth="1"/>
    <col min="12056" max="12056" width="9"/>
    <col min="12057" max="12057" width="5.26953125" bestFit="1" customWidth="1"/>
    <col min="12058" max="12058" width="9"/>
    <col min="12059" max="12059" width="5.26953125" bestFit="1" customWidth="1"/>
    <col min="12060" max="12060" width="9"/>
    <col min="12061" max="12061" width="5.26953125" bestFit="1" customWidth="1"/>
    <col min="12062" max="12294" width="9"/>
    <col min="12295" max="12295" width="13" customWidth="1"/>
    <col min="12296" max="12296" width="8.90625" customWidth="1"/>
    <col min="12297" max="12298" width="12.6328125" customWidth="1"/>
    <col min="12299" max="12299" width="4.90625" customWidth="1"/>
    <col min="12300" max="12300" width="8.6328125" customWidth="1"/>
    <col min="12301" max="12302" width="12.6328125" customWidth="1"/>
    <col min="12303" max="12303" width="8" customWidth="1"/>
    <col min="12304" max="12304" width="4.08984375" customWidth="1"/>
    <col min="12305" max="12305" width="9"/>
    <col min="12306" max="12306" width="11" bestFit="1" customWidth="1"/>
    <col min="12307" max="12307" width="5.26953125" bestFit="1" customWidth="1"/>
    <col min="12308" max="12308" width="9"/>
    <col min="12309" max="12309" width="5.26953125" bestFit="1" customWidth="1"/>
    <col min="12310" max="12310" width="9"/>
    <col min="12311" max="12311" width="5.26953125" bestFit="1" customWidth="1"/>
    <col min="12312" max="12312" width="9"/>
    <col min="12313" max="12313" width="5.26953125" bestFit="1" customWidth="1"/>
    <col min="12314" max="12314" width="9"/>
    <col min="12315" max="12315" width="5.26953125" bestFit="1" customWidth="1"/>
    <col min="12316" max="12316" width="9"/>
    <col min="12317" max="12317" width="5.26953125" bestFit="1" customWidth="1"/>
    <col min="12318" max="12550" width="9"/>
    <col min="12551" max="12551" width="13" customWidth="1"/>
    <col min="12552" max="12552" width="8.90625" customWidth="1"/>
    <col min="12553" max="12554" width="12.6328125" customWidth="1"/>
    <col min="12555" max="12555" width="4.90625" customWidth="1"/>
    <col min="12556" max="12556" width="8.6328125" customWidth="1"/>
    <col min="12557" max="12558" width="12.6328125" customWidth="1"/>
    <col min="12559" max="12559" width="8" customWidth="1"/>
    <col min="12560" max="12560" width="4.08984375" customWidth="1"/>
    <col min="12561" max="12561" width="9"/>
    <col min="12562" max="12562" width="11" bestFit="1" customWidth="1"/>
    <col min="12563" max="12563" width="5.26953125" bestFit="1" customWidth="1"/>
    <col min="12564" max="12564" width="9"/>
    <col min="12565" max="12565" width="5.26953125" bestFit="1" customWidth="1"/>
    <col min="12566" max="12566" width="9"/>
    <col min="12567" max="12567" width="5.26953125" bestFit="1" customWidth="1"/>
    <col min="12568" max="12568" width="9"/>
    <col min="12569" max="12569" width="5.26953125" bestFit="1" customWidth="1"/>
    <col min="12570" max="12570" width="9"/>
    <col min="12571" max="12571" width="5.26953125" bestFit="1" customWidth="1"/>
    <col min="12572" max="12572" width="9"/>
    <col min="12573" max="12573" width="5.26953125" bestFit="1" customWidth="1"/>
    <col min="12574" max="12806" width="9"/>
    <col min="12807" max="12807" width="13" customWidth="1"/>
    <col min="12808" max="12808" width="8.90625" customWidth="1"/>
    <col min="12809" max="12810" width="12.6328125" customWidth="1"/>
    <col min="12811" max="12811" width="4.90625" customWidth="1"/>
    <col min="12812" max="12812" width="8.6328125" customWidth="1"/>
    <col min="12813" max="12814" width="12.6328125" customWidth="1"/>
    <col min="12815" max="12815" width="8" customWidth="1"/>
    <col min="12816" max="12816" width="4.08984375" customWidth="1"/>
    <col min="12817" max="12817" width="9"/>
    <col min="12818" max="12818" width="11" bestFit="1" customWidth="1"/>
    <col min="12819" max="12819" width="5.26953125" bestFit="1" customWidth="1"/>
    <col min="12820" max="12820" width="9"/>
    <col min="12821" max="12821" width="5.26953125" bestFit="1" customWidth="1"/>
    <col min="12822" max="12822" width="9"/>
    <col min="12823" max="12823" width="5.26953125" bestFit="1" customWidth="1"/>
    <col min="12824" max="12824" width="9"/>
    <col min="12825" max="12825" width="5.26953125" bestFit="1" customWidth="1"/>
    <col min="12826" max="12826" width="9"/>
    <col min="12827" max="12827" width="5.26953125" bestFit="1" customWidth="1"/>
    <col min="12828" max="12828" width="9"/>
    <col min="12829" max="12829" width="5.26953125" bestFit="1" customWidth="1"/>
    <col min="12830" max="13062" width="9"/>
    <col min="13063" max="13063" width="13" customWidth="1"/>
    <col min="13064" max="13064" width="8.90625" customWidth="1"/>
    <col min="13065" max="13066" width="12.6328125" customWidth="1"/>
    <col min="13067" max="13067" width="4.90625" customWidth="1"/>
    <col min="13068" max="13068" width="8.6328125" customWidth="1"/>
    <col min="13069" max="13070" width="12.6328125" customWidth="1"/>
    <col min="13071" max="13071" width="8" customWidth="1"/>
    <col min="13072" max="13072" width="4.08984375" customWidth="1"/>
    <col min="13073" max="13073" width="9"/>
    <col min="13074" max="13074" width="11" bestFit="1" customWidth="1"/>
    <col min="13075" max="13075" width="5.26953125" bestFit="1" customWidth="1"/>
    <col min="13076" max="13076" width="9"/>
    <col min="13077" max="13077" width="5.26953125" bestFit="1" customWidth="1"/>
    <col min="13078" max="13078" width="9"/>
    <col min="13079" max="13079" width="5.26953125" bestFit="1" customWidth="1"/>
    <col min="13080" max="13080" width="9"/>
    <col min="13081" max="13081" width="5.26953125" bestFit="1" customWidth="1"/>
    <col min="13082" max="13082" width="9"/>
    <col min="13083" max="13083" width="5.26953125" bestFit="1" customWidth="1"/>
    <col min="13084" max="13084" width="9"/>
    <col min="13085" max="13085" width="5.26953125" bestFit="1" customWidth="1"/>
    <col min="13086" max="13318" width="9"/>
    <col min="13319" max="13319" width="13" customWidth="1"/>
    <col min="13320" max="13320" width="8.90625" customWidth="1"/>
    <col min="13321" max="13322" width="12.6328125" customWidth="1"/>
    <col min="13323" max="13323" width="4.90625" customWidth="1"/>
    <col min="13324" max="13324" width="8.6328125" customWidth="1"/>
    <col min="13325" max="13326" width="12.6328125" customWidth="1"/>
    <col min="13327" max="13327" width="8" customWidth="1"/>
    <col min="13328" max="13328" width="4.08984375" customWidth="1"/>
    <col min="13329" max="13329" width="9"/>
    <col min="13330" max="13330" width="11" bestFit="1" customWidth="1"/>
    <col min="13331" max="13331" width="5.26953125" bestFit="1" customWidth="1"/>
    <col min="13332" max="13332" width="9"/>
    <col min="13333" max="13333" width="5.26953125" bestFit="1" customWidth="1"/>
    <col min="13334" max="13334" width="9"/>
    <col min="13335" max="13335" width="5.26953125" bestFit="1" customWidth="1"/>
    <col min="13336" max="13336" width="9"/>
    <col min="13337" max="13337" width="5.26953125" bestFit="1" customWidth="1"/>
    <col min="13338" max="13338" width="9"/>
    <col min="13339" max="13339" width="5.26953125" bestFit="1" customWidth="1"/>
    <col min="13340" max="13340" width="9"/>
    <col min="13341" max="13341" width="5.26953125" bestFit="1" customWidth="1"/>
    <col min="13342" max="13574" width="9"/>
    <col min="13575" max="13575" width="13" customWidth="1"/>
    <col min="13576" max="13576" width="8.90625" customWidth="1"/>
    <col min="13577" max="13578" width="12.6328125" customWidth="1"/>
    <col min="13579" max="13579" width="4.90625" customWidth="1"/>
    <col min="13580" max="13580" width="8.6328125" customWidth="1"/>
    <col min="13581" max="13582" width="12.6328125" customWidth="1"/>
    <col min="13583" max="13583" width="8" customWidth="1"/>
    <col min="13584" max="13584" width="4.08984375" customWidth="1"/>
    <col min="13585" max="13585" width="9"/>
    <col min="13586" max="13586" width="11" bestFit="1" customWidth="1"/>
    <col min="13587" max="13587" width="5.26953125" bestFit="1" customWidth="1"/>
    <col min="13588" max="13588" width="9"/>
    <col min="13589" max="13589" width="5.26953125" bestFit="1" customWidth="1"/>
    <col min="13590" max="13590" width="9"/>
    <col min="13591" max="13591" width="5.26953125" bestFit="1" customWidth="1"/>
    <col min="13592" max="13592" width="9"/>
    <col min="13593" max="13593" width="5.26953125" bestFit="1" customWidth="1"/>
    <col min="13594" max="13594" width="9"/>
    <col min="13595" max="13595" width="5.26953125" bestFit="1" customWidth="1"/>
    <col min="13596" max="13596" width="9"/>
    <col min="13597" max="13597" width="5.26953125" bestFit="1" customWidth="1"/>
    <col min="13598" max="13830" width="9"/>
    <col min="13831" max="13831" width="13" customWidth="1"/>
    <col min="13832" max="13832" width="8.90625" customWidth="1"/>
    <col min="13833" max="13834" width="12.6328125" customWidth="1"/>
    <col min="13835" max="13835" width="4.90625" customWidth="1"/>
    <col min="13836" max="13836" width="8.6328125" customWidth="1"/>
    <col min="13837" max="13838" width="12.6328125" customWidth="1"/>
    <col min="13839" max="13839" width="8" customWidth="1"/>
    <col min="13840" max="13840" width="4.08984375" customWidth="1"/>
    <col min="13841" max="13841" width="9"/>
    <col min="13842" max="13842" width="11" bestFit="1" customWidth="1"/>
    <col min="13843" max="13843" width="5.26953125" bestFit="1" customWidth="1"/>
    <col min="13844" max="13844" width="9"/>
    <col min="13845" max="13845" width="5.26953125" bestFit="1" customWidth="1"/>
    <col min="13846" max="13846" width="9"/>
    <col min="13847" max="13847" width="5.26953125" bestFit="1" customWidth="1"/>
    <col min="13848" max="13848" width="9"/>
    <col min="13849" max="13849" width="5.26953125" bestFit="1" customWidth="1"/>
    <col min="13850" max="13850" width="9"/>
    <col min="13851" max="13851" width="5.26953125" bestFit="1" customWidth="1"/>
    <col min="13852" max="13852" width="9"/>
    <col min="13853" max="13853" width="5.26953125" bestFit="1" customWidth="1"/>
    <col min="13854" max="14086" width="9"/>
    <col min="14087" max="14087" width="13" customWidth="1"/>
    <col min="14088" max="14088" width="8.90625" customWidth="1"/>
    <col min="14089" max="14090" width="12.6328125" customWidth="1"/>
    <col min="14091" max="14091" width="4.90625" customWidth="1"/>
    <col min="14092" max="14092" width="8.6328125" customWidth="1"/>
    <col min="14093" max="14094" width="12.6328125" customWidth="1"/>
    <col min="14095" max="14095" width="8" customWidth="1"/>
    <col min="14096" max="14096" width="4.08984375" customWidth="1"/>
    <col min="14097" max="14097" width="9"/>
    <col min="14098" max="14098" width="11" bestFit="1" customWidth="1"/>
    <col min="14099" max="14099" width="5.26953125" bestFit="1" customWidth="1"/>
    <col min="14100" max="14100" width="9"/>
    <col min="14101" max="14101" width="5.26953125" bestFit="1" customWidth="1"/>
    <col min="14102" max="14102" width="9"/>
    <col min="14103" max="14103" width="5.26953125" bestFit="1" customWidth="1"/>
    <col min="14104" max="14104" width="9"/>
    <col min="14105" max="14105" width="5.26953125" bestFit="1" customWidth="1"/>
    <col min="14106" max="14106" width="9"/>
    <col min="14107" max="14107" width="5.26953125" bestFit="1" customWidth="1"/>
    <col min="14108" max="14108" width="9"/>
    <col min="14109" max="14109" width="5.26953125" bestFit="1" customWidth="1"/>
    <col min="14110" max="14342" width="9"/>
    <col min="14343" max="14343" width="13" customWidth="1"/>
    <col min="14344" max="14344" width="8.90625" customWidth="1"/>
    <col min="14345" max="14346" width="12.6328125" customWidth="1"/>
    <col min="14347" max="14347" width="4.90625" customWidth="1"/>
    <col min="14348" max="14348" width="8.6328125" customWidth="1"/>
    <col min="14349" max="14350" width="12.6328125" customWidth="1"/>
    <col min="14351" max="14351" width="8" customWidth="1"/>
    <col min="14352" max="14352" width="4.08984375" customWidth="1"/>
    <col min="14353" max="14353" width="9"/>
    <col min="14354" max="14354" width="11" bestFit="1" customWidth="1"/>
    <col min="14355" max="14355" width="5.26953125" bestFit="1" customWidth="1"/>
    <col min="14356" max="14356" width="9"/>
    <col min="14357" max="14357" width="5.26953125" bestFit="1" customWidth="1"/>
    <col min="14358" max="14358" width="9"/>
    <col min="14359" max="14359" width="5.26953125" bestFit="1" customWidth="1"/>
    <col min="14360" max="14360" width="9"/>
    <col min="14361" max="14361" width="5.26953125" bestFit="1" customWidth="1"/>
    <col min="14362" max="14362" width="9"/>
    <col min="14363" max="14363" width="5.26953125" bestFit="1" customWidth="1"/>
    <col min="14364" max="14364" width="9"/>
    <col min="14365" max="14365" width="5.26953125" bestFit="1" customWidth="1"/>
    <col min="14366" max="14598" width="9"/>
    <col min="14599" max="14599" width="13" customWidth="1"/>
    <col min="14600" max="14600" width="8.90625" customWidth="1"/>
    <col min="14601" max="14602" width="12.6328125" customWidth="1"/>
    <col min="14603" max="14603" width="4.90625" customWidth="1"/>
    <col min="14604" max="14604" width="8.6328125" customWidth="1"/>
    <col min="14605" max="14606" width="12.6328125" customWidth="1"/>
    <col min="14607" max="14607" width="8" customWidth="1"/>
    <col min="14608" max="14608" width="4.08984375" customWidth="1"/>
    <col min="14609" max="14609" width="9"/>
    <col min="14610" max="14610" width="11" bestFit="1" customWidth="1"/>
    <col min="14611" max="14611" width="5.26953125" bestFit="1" customWidth="1"/>
    <col min="14612" max="14612" width="9"/>
    <col min="14613" max="14613" width="5.26953125" bestFit="1" customWidth="1"/>
    <col min="14614" max="14614" width="9"/>
    <col min="14615" max="14615" width="5.26953125" bestFit="1" customWidth="1"/>
    <col min="14616" max="14616" width="9"/>
    <col min="14617" max="14617" width="5.26953125" bestFit="1" customWidth="1"/>
    <col min="14618" max="14618" width="9"/>
    <col min="14619" max="14619" width="5.26953125" bestFit="1" customWidth="1"/>
    <col min="14620" max="14620" width="9"/>
    <col min="14621" max="14621" width="5.26953125" bestFit="1" customWidth="1"/>
    <col min="14622" max="14854" width="9"/>
    <col min="14855" max="14855" width="13" customWidth="1"/>
    <col min="14856" max="14856" width="8.90625" customWidth="1"/>
    <col min="14857" max="14858" width="12.6328125" customWidth="1"/>
    <col min="14859" max="14859" width="4.90625" customWidth="1"/>
    <col min="14860" max="14860" width="8.6328125" customWidth="1"/>
    <col min="14861" max="14862" width="12.6328125" customWidth="1"/>
    <col min="14863" max="14863" width="8" customWidth="1"/>
    <col min="14864" max="14864" width="4.08984375" customWidth="1"/>
    <col min="14865" max="14865" width="9"/>
    <col min="14866" max="14866" width="11" bestFit="1" customWidth="1"/>
    <col min="14867" max="14867" width="5.26953125" bestFit="1" customWidth="1"/>
    <col min="14868" max="14868" width="9"/>
    <col min="14869" max="14869" width="5.26953125" bestFit="1" customWidth="1"/>
    <col min="14870" max="14870" width="9"/>
    <col min="14871" max="14871" width="5.26953125" bestFit="1" customWidth="1"/>
    <col min="14872" max="14872" width="9"/>
    <col min="14873" max="14873" width="5.26953125" bestFit="1" customWidth="1"/>
    <col min="14874" max="14874" width="9"/>
    <col min="14875" max="14875" width="5.26953125" bestFit="1" customWidth="1"/>
    <col min="14876" max="14876" width="9"/>
    <col min="14877" max="14877" width="5.26953125" bestFit="1" customWidth="1"/>
    <col min="14878" max="15110" width="9"/>
    <col min="15111" max="15111" width="13" customWidth="1"/>
    <col min="15112" max="15112" width="8.90625" customWidth="1"/>
    <col min="15113" max="15114" width="12.6328125" customWidth="1"/>
    <col min="15115" max="15115" width="4.90625" customWidth="1"/>
    <col min="15116" max="15116" width="8.6328125" customWidth="1"/>
    <col min="15117" max="15118" width="12.6328125" customWidth="1"/>
    <col min="15119" max="15119" width="8" customWidth="1"/>
    <col min="15120" max="15120" width="4.08984375" customWidth="1"/>
    <col min="15121" max="15121" width="9"/>
    <col min="15122" max="15122" width="11" bestFit="1" customWidth="1"/>
    <col min="15123" max="15123" width="5.26953125" bestFit="1" customWidth="1"/>
    <col min="15124" max="15124" width="9"/>
    <col min="15125" max="15125" width="5.26953125" bestFit="1" customWidth="1"/>
    <col min="15126" max="15126" width="9"/>
    <col min="15127" max="15127" width="5.26953125" bestFit="1" customWidth="1"/>
    <col min="15128" max="15128" width="9"/>
    <col min="15129" max="15129" width="5.26953125" bestFit="1" customWidth="1"/>
    <col min="15130" max="15130" width="9"/>
    <col min="15131" max="15131" width="5.26953125" bestFit="1" customWidth="1"/>
    <col min="15132" max="15132" width="9"/>
    <col min="15133" max="15133" width="5.26953125" bestFit="1" customWidth="1"/>
    <col min="15134" max="15366" width="9"/>
    <col min="15367" max="15367" width="13" customWidth="1"/>
    <col min="15368" max="15368" width="8.90625" customWidth="1"/>
    <col min="15369" max="15370" width="12.6328125" customWidth="1"/>
    <col min="15371" max="15371" width="4.90625" customWidth="1"/>
    <col min="15372" max="15372" width="8.6328125" customWidth="1"/>
    <col min="15373" max="15374" width="12.6328125" customWidth="1"/>
    <col min="15375" max="15375" width="8" customWidth="1"/>
    <col min="15376" max="15376" width="4.08984375" customWidth="1"/>
    <col min="15377" max="15377" width="9"/>
    <col min="15378" max="15378" width="11" bestFit="1" customWidth="1"/>
    <col min="15379" max="15379" width="5.26953125" bestFit="1" customWidth="1"/>
    <col min="15380" max="15380" width="9"/>
    <col min="15381" max="15381" width="5.26953125" bestFit="1" customWidth="1"/>
    <col min="15382" max="15382" width="9"/>
    <col min="15383" max="15383" width="5.26953125" bestFit="1" customWidth="1"/>
    <col min="15384" max="15384" width="9"/>
    <col min="15385" max="15385" width="5.26953125" bestFit="1" customWidth="1"/>
    <col min="15386" max="15386" width="9"/>
    <col min="15387" max="15387" width="5.26953125" bestFit="1" customWidth="1"/>
    <col min="15388" max="15388" width="9"/>
    <col min="15389" max="15389" width="5.26953125" bestFit="1" customWidth="1"/>
    <col min="15390" max="15622" width="9"/>
    <col min="15623" max="15623" width="13" customWidth="1"/>
    <col min="15624" max="15624" width="8.90625" customWidth="1"/>
    <col min="15625" max="15626" width="12.6328125" customWidth="1"/>
    <col min="15627" max="15627" width="4.90625" customWidth="1"/>
    <col min="15628" max="15628" width="8.6328125" customWidth="1"/>
    <col min="15629" max="15630" width="12.6328125" customWidth="1"/>
    <col min="15631" max="15631" width="8" customWidth="1"/>
    <col min="15632" max="15632" width="4.08984375" customWidth="1"/>
    <col min="15633" max="15633" width="9"/>
    <col min="15634" max="15634" width="11" bestFit="1" customWidth="1"/>
    <col min="15635" max="15635" width="5.26953125" bestFit="1" customWidth="1"/>
    <col min="15636" max="15636" width="9"/>
    <col min="15637" max="15637" width="5.26953125" bestFit="1" customWidth="1"/>
    <col min="15638" max="15638" width="9"/>
    <col min="15639" max="15639" width="5.26953125" bestFit="1" customWidth="1"/>
    <col min="15640" max="15640" width="9"/>
    <col min="15641" max="15641" width="5.26953125" bestFit="1" customWidth="1"/>
    <col min="15642" max="15642" width="9"/>
    <col min="15643" max="15643" width="5.26953125" bestFit="1" customWidth="1"/>
    <col min="15644" max="15644" width="9"/>
    <col min="15645" max="15645" width="5.26953125" bestFit="1" customWidth="1"/>
    <col min="15646" max="15878" width="9"/>
    <col min="15879" max="15879" width="13" customWidth="1"/>
    <col min="15880" max="15880" width="8.90625" customWidth="1"/>
    <col min="15881" max="15882" width="12.6328125" customWidth="1"/>
    <col min="15883" max="15883" width="4.90625" customWidth="1"/>
    <col min="15884" max="15884" width="8.6328125" customWidth="1"/>
    <col min="15885" max="15886" width="12.6328125" customWidth="1"/>
    <col min="15887" max="15887" width="8" customWidth="1"/>
    <col min="15888" max="15888" width="4.08984375" customWidth="1"/>
    <col min="15889" max="15889" width="9"/>
    <col min="15890" max="15890" width="11" bestFit="1" customWidth="1"/>
    <col min="15891" max="15891" width="5.26953125" bestFit="1" customWidth="1"/>
    <col min="15892" max="15892" width="9"/>
    <col min="15893" max="15893" width="5.26953125" bestFit="1" customWidth="1"/>
    <col min="15894" max="15894" width="9"/>
    <col min="15895" max="15895" width="5.26953125" bestFit="1" customWidth="1"/>
    <col min="15896" max="15896" width="9"/>
    <col min="15897" max="15897" width="5.26953125" bestFit="1" customWidth="1"/>
    <col min="15898" max="15898" width="9"/>
    <col min="15899" max="15899" width="5.26953125" bestFit="1" customWidth="1"/>
    <col min="15900" max="15900" width="9"/>
    <col min="15901" max="15901" width="5.26953125" bestFit="1" customWidth="1"/>
    <col min="15902" max="16134" width="9"/>
    <col min="16135" max="16135" width="13" customWidth="1"/>
    <col min="16136" max="16136" width="8.90625" customWidth="1"/>
    <col min="16137" max="16138" width="12.6328125" customWidth="1"/>
    <col min="16139" max="16139" width="4.90625" customWidth="1"/>
    <col min="16140" max="16140" width="8.6328125" customWidth="1"/>
    <col min="16141" max="16142" width="12.6328125" customWidth="1"/>
    <col min="16143" max="16143" width="8" customWidth="1"/>
    <col min="16144" max="16144" width="4.08984375" customWidth="1"/>
    <col min="16145" max="16145" width="9"/>
    <col min="16146" max="16146" width="11" bestFit="1" customWidth="1"/>
    <col min="16147" max="16147" width="5.26953125" bestFit="1" customWidth="1"/>
    <col min="16148" max="16148" width="9"/>
    <col min="16149" max="16149" width="5.26953125" bestFit="1" customWidth="1"/>
    <col min="16150" max="16150" width="9"/>
    <col min="16151" max="16151" width="5.26953125" bestFit="1" customWidth="1"/>
    <col min="16152" max="16152" width="9"/>
    <col min="16153" max="16153" width="5.26953125" bestFit="1" customWidth="1"/>
    <col min="16154" max="16154" width="9"/>
    <col min="16155" max="16155" width="5.26953125" bestFit="1" customWidth="1"/>
    <col min="16156" max="16156" width="9"/>
    <col min="16157" max="16157" width="5.26953125" bestFit="1" customWidth="1"/>
    <col min="16158" max="16384" width="9"/>
  </cols>
  <sheetData>
    <row r="1" spans="1:28">
      <c r="A1" t="s">
        <v>400</v>
      </c>
    </row>
    <row r="3" spans="1:28" ht="16.5" customHeight="1">
      <c r="I3" s="613"/>
      <c r="J3" s="613"/>
    </row>
    <row r="5" spans="1:28" ht="19">
      <c r="A5" s="614" t="s">
        <v>239</v>
      </c>
      <c r="B5" s="614"/>
      <c r="C5" s="614"/>
      <c r="D5" s="614"/>
      <c r="E5" s="614"/>
      <c r="F5" s="614"/>
      <c r="G5" s="614"/>
      <c r="H5" s="614"/>
      <c r="I5" s="614"/>
      <c r="J5" s="614"/>
    </row>
    <row r="6" spans="1:28" ht="12.75" customHeight="1">
      <c r="A6" s="494"/>
      <c r="B6" s="494"/>
      <c r="C6" s="494"/>
      <c r="D6" s="494"/>
      <c r="E6" s="494"/>
      <c r="F6" s="494"/>
      <c r="G6" s="494"/>
      <c r="H6" s="494"/>
      <c r="I6" s="494"/>
      <c r="J6" s="494"/>
    </row>
    <row r="7" spans="1:28" ht="13.5" thickBot="1"/>
    <row r="8" spans="1:28" ht="18.75" customHeight="1" thickBot="1">
      <c r="A8" s="456" t="s">
        <v>0</v>
      </c>
      <c r="B8" s="615" t="str">
        <f>基本情報!C4</f>
        <v>病院内保育所施設整備事業</v>
      </c>
      <c r="C8" s="616"/>
      <c r="H8" s="456" t="s">
        <v>240</v>
      </c>
      <c r="I8" s="617">
        <f>基本情報!C7</f>
        <v>8</v>
      </c>
      <c r="J8" s="618"/>
    </row>
    <row r="9" spans="1:28" ht="18" customHeight="1" thickBot="1"/>
    <row r="10" spans="1:28" ht="18" customHeight="1" thickBot="1">
      <c r="A10" s="619" t="s">
        <v>1</v>
      </c>
      <c r="B10" s="620"/>
      <c r="C10" s="3" t="s">
        <v>5</v>
      </c>
      <c r="D10" s="3" t="s">
        <v>6</v>
      </c>
      <c r="E10" s="621" t="s">
        <v>7</v>
      </c>
      <c r="F10" s="622"/>
      <c r="G10" s="621" t="s">
        <v>8</v>
      </c>
      <c r="H10" s="623"/>
      <c r="I10" s="623"/>
      <c r="J10" s="616"/>
    </row>
    <row r="11" spans="1:28" ht="40.5" customHeight="1" thickBot="1">
      <c r="A11" s="625" t="str">
        <f>基本情報!C15</f>
        <v>○○病院</v>
      </c>
      <c r="B11" s="626"/>
      <c r="C11" s="495" t="str">
        <f>基本情報!C11</f>
        <v>医療法人</v>
      </c>
      <c r="D11" s="495" t="str">
        <f>基本情報!C12</f>
        <v>○○法人 ○○会</v>
      </c>
      <c r="E11" s="627" t="str">
        <f>基本情報!C13</f>
        <v>理事長　○○○○</v>
      </c>
      <c r="F11" s="626"/>
      <c r="G11" s="627" t="str">
        <f>基本情報!C10</f>
        <v>兵庫県神戸市○○</v>
      </c>
      <c r="H11" s="628"/>
      <c r="I11" s="628"/>
      <c r="J11" s="629"/>
    </row>
    <row r="12" spans="1:28" s="496" customFormat="1" ht="18" customHeight="1">
      <c r="C12" s="496" t="s">
        <v>401</v>
      </c>
      <c r="M12" s="497"/>
      <c r="P12" s="497"/>
      <c r="S12" s="497"/>
      <c r="V12" s="497"/>
      <c r="Y12" s="497"/>
      <c r="AB12" s="497"/>
    </row>
    <row r="13" spans="1:28" ht="30.75" customHeight="1" thickBot="1">
      <c r="A13" t="s">
        <v>402</v>
      </c>
    </row>
    <row r="14" spans="1:28" ht="19.5" customHeight="1" thickBot="1">
      <c r="A14" s="12" t="s">
        <v>2</v>
      </c>
      <c r="B14" s="498" t="str">
        <f>基本情報!C27</f>
        <v>改築（改修）</v>
      </c>
      <c r="C14" s="499"/>
      <c r="D14" s="499"/>
      <c r="E14" s="499"/>
      <c r="F14" s="499"/>
      <c r="G14" s="499"/>
      <c r="H14" s="499"/>
      <c r="I14" s="499"/>
      <c r="J14" s="500"/>
    </row>
    <row r="15" spans="1:28" ht="18.75" customHeight="1">
      <c r="A15" s="637" t="s">
        <v>9</v>
      </c>
      <c r="B15" s="630" t="s">
        <v>363</v>
      </c>
      <c r="C15" s="631"/>
      <c r="D15" s="631"/>
      <c r="E15" s="632"/>
      <c r="F15" s="501" t="s">
        <v>368</v>
      </c>
      <c r="G15" s="291" t="s">
        <v>454</v>
      </c>
      <c r="H15" s="502" t="s">
        <v>365</v>
      </c>
      <c r="I15" s="502" t="s">
        <v>369</v>
      </c>
      <c r="J15" s="292" t="s">
        <v>455</v>
      </c>
    </row>
    <row r="16" spans="1:28" ht="18.75" customHeight="1" thickBot="1">
      <c r="A16" s="645"/>
      <c r="B16" s="646" t="s">
        <v>364</v>
      </c>
      <c r="C16" s="647"/>
      <c r="D16" s="647"/>
      <c r="E16" s="648"/>
      <c r="F16" s="503" t="s">
        <v>366</v>
      </c>
      <c r="G16" s="504">
        <f>基本情報!C17</f>
        <v>46113</v>
      </c>
      <c r="H16" s="505" t="s">
        <v>365</v>
      </c>
      <c r="I16" s="505" t="s">
        <v>367</v>
      </c>
      <c r="J16" s="506">
        <f>基本情報!C18</f>
        <v>46477</v>
      </c>
    </row>
    <row r="17" spans="1:28" s="152" customFormat="1" ht="20.25" customHeight="1" thickBot="1">
      <c r="A17" s="507" t="s">
        <v>3</v>
      </c>
      <c r="B17" s="508" t="s">
        <v>370</v>
      </c>
      <c r="C17" s="457">
        <v>1000</v>
      </c>
      <c r="D17" s="509" t="s">
        <v>10</v>
      </c>
      <c r="E17" s="510" t="s">
        <v>258</v>
      </c>
      <c r="F17" s="458">
        <v>0</v>
      </c>
      <c r="G17" s="511" t="s">
        <v>10</v>
      </c>
      <c r="H17" s="509" t="s">
        <v>259</v>
      </c>
      <c r="I17" s="459">
        <f>SUM(C17,F17)</f>
        <v>1000</v>
      </c>
      <c r="J17" s="512" t="s">
        <v>92</v>
      </c>
    </row>
    <row r="18" spans="1:28" ht="18.75" customHeight="1" thickBot="1">
      <c r="A18" s="555" t="s">
        <v>403</v>
      </c>
      <c r="B18" s="662" t="s">
        <v>453</v>
      </c>
      <c r="C18" s="663"/>
      <c r="D18" s="556" t="s">
        <v>448</v>
      </c>
      <c r="E18" s="546">
        <v>0</v>
      </c>
      <c r="F18" s="91" t="s">
        <v>449</v>
      </c>
      <c r="G18" s="91" t="s">
        <v>450</v>
      </c>
      <c r="H18" s="556" t="s">
        <v>451</v>
      </c>
      <c r="I18" s="546">
        <v>5</v>
      </c>
      <c r="J18" s="92" t="s">
        <v>452</v>
      </c>
      <c r="L18" s="557"/>
      <c r="M18"/>
      <c r="P18"/>
      <c r="S18"/>
      <c r="V18"/>
      <c r="Y18"/>
      <c r="AB18"/>
    </row>
    <row r="19" spans="1:28" ht="18.75" customHeight="1" thickBot="1">
      <c r="A19" s="12" t="s">
        <v>404</v>
      </c>
      <c r="B19" s="23">
        <f>基本情報!C30</f>
        <v>10</v>
      </c>
      <c r="C19" s="91" t="s">
        <v>405</v>
      </c>
      <c r="D19" s="649" t="s">
        <v>434</v>
      </c>
      <c r="E19" s="649"/>
      <c r="F19" s="546"/>
      <c r="G19" s="91" t="s">
        <v>433</v>
      </c>
      <c r="H19" s="91"/>
      <c r="I19" s="513"/>
      <c r="J19" s="514"/>
    </row>
    <row r="20" spans="1:28" ht="18" customHeight="1">
      <c r="A20" s="637" t="s">
        <v>406</v>
      </c>
      <c r="B20" s="640" t="s">
        <v>407</v>
      </c>
      <c r="C20" s="641"/>
      <c r="D20" s="641"/>
      <c r="E20" s="641"/>
      <c r="F20" s="515"/>
      <c r="G20" s="516"/>
      <c r="H20" s="516"/>
      <c r="I20" s="516"/>
      <c r="J20" s="517"/>
    </row>
    <row r="21" spans="1:28" ht="18.75" customHeight="1">
      <c r="A21" s="638"/>
      <c r="B21" s="642" t="s">
        <v>408</v>
      </c>
      <c r="C21" s="643"/>
      <c r="D21" s="542">
        <v>100</v>
      </c>
      <c r="E21" s="197" t="s">
        <v>10</v>
      </c>
      <c r="F21" s="624" t="s">
        <v>435</v>
      </c>
      <c r="G21" s="613"/>
      <c r="H21" s="613"/>
      <c r="I21" s="545">
        <f>D30</f>
        <v>100</v>
      </c>
      <c r="J21" s="518" t="s">
        <v>10</v>
      </c>
    </row>
    <row r="22" spans="1:28" ht="18.75" customHeight="1">
      <c r="A22" s="638"/>
      <c r="B22" s="633" t="s">
        <v>409</v>
      </c>
      <c r="C22" s="634"/>
      <c r="D22" s="543"/>
      <c r="E22" s="198" t="s">
        <v>92</v>
      </c>
      <c r="F22" s="624" t="s">
        <v>436</v>
      </c>
      <c r="G22" s="613"/>
      <c r="H22" s="613"/>
      <c r="I22" s="545"/>
      <c r="J22" s="518" t="s">
        <v>10</v>
      </c>
    </row>
    <row r="23" spans="1:28" ht="18.75" customHeight="1">
      <c r="A23" s="638"/>
      <c r="B23" s="633" t="s">
        <v>410</v>
      </c>
      <c r="C23" s="634"/>
      <c r="D23" s="543"/>
      <c r="E23" s="198" t="s">
        <v>92</v>
      </c>
      <c r="F23" s="624" t="s">
        <v>437</v>
      </c>
      <c r="G23" s="613"/>
      <c r="H23" s="613"/>
      <c r="I23" s="545"/>
      <c r="J23" s="518" t="s">
        <v>10</v>
      </c>
    </row>
    <row r="24" spans="1:28" ht="18.75" customHeight="1">
      <c r="A24" s="638"/>
      <c r="B24" s="633" t="s">
        <v>411</v>
      </c>
      <c r="C24" s="634"/>
      <c r="D24" s="543"/>
      <c r="E24" s="198" t="s">
        <v>92</v>
      </c>
      <c r="F24" s="519"/>
      <c r="G24" s="199"/>
      <c r="H24" s="199"/>
      <c r="I24" s="199"/>
      <c r="J24" s="518"/>
    </row>
    <row r="25" spans="1:28" ht="18.75" customHeight="1">
      <c r="A25" s="638"/>
      <c r="B25" s="633" t="s">
        <v>412</v>
      </c>
      <c r="C25" s="634"/>
      <c r="D25" s="543"/>
      <c r="E25" s="198" t="s">
        <v>92</v>
      </c>
      <c r="F25" s="519"/>
      <c r="G25" s="199"/>
      <c r="H25" s="199"/>
      <c r="I25" s="199"/>
      <c r="J25" s="518"/>
    </row>
    <row r="26" spans="1:28" ht="18.75" customHeight="1">
      <c r="A26" s="638"/>
      <c r="B26" s="633" t="s">
        <v>413</v>
      </c>
      <c r="C26" s="634"/>
      <c r="D26" s="543"/>
      <c r="E26" s="198" t="s">
        <v>92</v>
      </c>
      <c r="F26" s="519"/>
      <c r="G26" s="199"/>
      <c r="H26" s="199"/>
      <c r="I26" s="199"/>
      <c r="J26" s="518"/>
    </row>
    <row r="27" spans="1:28" ht="18.75" customHeight="1">
      <c r="A27" s="638"/>
      <c r="B27" s="633" t="s">
        <v>414</v>
      </c>
      <c r="C27" s="634"/>
      <c r="D27" s="543"/>
      <c r="E27" s="198" t="s">
        <v>92</v>
      </c>
      <c r="F27" s="519"/>
      <c r="G27" s="199"/>
      <c r="H27" s="199"/>
      <c r="I27" s="199"/>
      <c r="J27" s="518"/>
    </row>
    <row r="28" spans="1:28" ht="18.75" customHeight="1">
      <c r="A28" s="638"/>
      <c r="B28" s="633" t="s">
        <v>415</v>
      </c>
      <c r="C28" s="634"/>
      <c r="D28" s="543"/>
      <c r="E28" s="198" t="s">
        <v>92</v>
      </c>
      <c r="F28" s="519"/>
      <c r="G28" s="199"/>
      <c r="H28" s="199"/>
      <c r="I28" s="199"/>
      <c r="J28" s="518"/>
    </row>
    <row r="29" spans="1:28" ht="18.75" customHeight="1">
      <c r="A29" s="638"/>
      <c r="B29" s="635" t="s">
        <v>416</v>
      </c>
      <c r="C29" s="636"/>
      <c r="D29" s="544"/>
      <c r="E29" s="191" t="s">
        <v>92</v>
      </c>
      <c r="F29" s="519"/>
      <c r="G29" s="199"/>
      <c r="H29" s="199"/>
      <c r="I29" s="199"/>
      <c r="J29" s="518"/>
    </row>
    <row r="30" spans="1:28" ht="18.75" customHeight="1" thickBot="1">
      <c r="A30" s="639"/>
      <c r="B30" s="650" t="s">
        <v>4</v>
      </c>
      <c r="C30" s="651"/>
      <c r="D30" s="520">
        <f>SUM(D21:D29)</f>
        <v>100</v>
      </c>
      <c r="E30" s="109" t="s">
        <v>10</v>
      </c>
      <c r="F30" s="521"/>
      <c r="G30" s="522"/>
      <c r="H30" s="522"/>
      <c r="I30" s="522"/>
      <c r="J30" s="523"/>
    </row>
    <row r="31" spans="1:28" ht="24.75" customHeight="1">
      <c r="A31" s="637" t="s">
        <v>93</v>
      </c>
      <c r="B31" s="524"/>
      <c r="C31" s="525"/>
      <c r="D31" s="525"/>
      <c r="E31" s="566" t="s">
        <v>374</v>
      </c>
      <c r="F31" s="525"/>
      <c r="G31" s="525"/>
      <c r="H31" s="525"/>
      <c r="I31" s="525"/>
      <c r="J31" s="526"/>
    </row>
    <row r="32" spans="1:28" ht="24.75" customHeight="1">
      <c r="A32" s="652"/>
      <c r="B32" s="286"/>
      <c r="C32" s="287">
        <f>基準額!D3</f>
        <v>30</v>
      </c>
      <c r="D32" s="286" t="s">
        <v>371</v>
      </c>
      <c r="E32" s="288">
        <f>基準額!D4</f>
        <v>50000</v>
      </c>
      <c r="F32" s="286" t="s">
        <v>371</v>
      </c>
      <c r="G32" s="289">
        <f>基準額!B49</f>
        <v>0.33</v>
      </c>
      <c r="H32" s="286" t="s">
        <v>372</v>
      </c>
      <c r="I32" s="288">
        <f>ROUNDDOWN(基準額!E3*G32,-3)</f>
        <v>495000</v>
      </c>
      <c r="J32" s="290"/>
    </row>
    <row r="33" spans="1:30" ht="24.75" customHeight="1">
      <c r="A33" s="652"/>
      <c r="B33" s="560"/>
      <c r="C33" s="561" t="str">
        <f>基準額!H3</f>
        <v>計画：100.00㎡&gt;基準：30.00㎡</v>
      </c>
      <c r="D33" s="497"/>
      <c r="E33" s="561" t="str">
        <f>基準額!H4</f>
        <v>計画：50,000円&lt;基準：140,900円</v>
      </c>
      <c r="F33" s="497"/>
      <c r="G33" s="497"/>
      <c r="H33" s="497"/>
      <c r="I33" s="497"/>
      <c r="J33" s="562"/>
    </row>
    <row r="34" spans="1:30" ht="24.75" customHeight="1" thickBot="1">
      <c r="A34" s="645"/>
      <c r="B34" s="565" t="s">
        <v>375</v>
      </c>
      <c r="C34" s="564"/>
      <c r="D34" s="528"/>
      <c r="E34" s="528"/>
      <c r="F34" s="528"/>
      <c r="G34" s="527"/>
      <c r="H34" s="527" t="s">
        <v>260</v>
      </c>
      <c r="I34" s="527" t="str">
        <f>基本情報!C29</f>
        <v>鉄筋コンクリート</v>
      </c>
      <c r="J34" s="529"/>
    </row>
    <row r="35" spans="1:30" ht="16" customHeight="1">
      <c r="A35" s="530" t="s">
        <v>319</v>
      </c>
      <c r="B35" s="199" t="s">
        <v>417</v>
      </c>
      <c r="C35" s="199"/>
      <c r="D35" s="199"/>
      <c r="E35" s="199"/>
      <c r="F35" s="199"/>
      <c r="G35" s="199"/>
      <c r="H35" s="199"/>
      <c r="I35" s="199"/>
      <c r="J35" s="199"/>
    </row>
    <row r="36" spans="1:30" ht="16" customHeight="1">
      <c r="A36" s="530" t="s">
        <v>319</v>
      </c>
      <c r="B36" s="199" t="s">
        <v>418</v>
      </c>
      <c r="C36" s="199"/>
      <c r="D36" s="199"/>
      <c r="E36" s="199"/>
      <c r="F36" s="199"/>
      <c r="G36" s="199"/>
      <c r="H36" s="199"/>
      <c r="I36" s="199"/>
      <c r="J36" s="199"/>
    </row>
    <row r="37" spans="1:30" ht="18" customHeight="1" thickBot="1">
      <c r="A37" t="s">
        <v>419</v>
      </c>
      <c r="J37" s="4"/>
    </row>
    <row r="38" spans="1:30" ht="22.5" customHeight="1">
      <c r="A38" s="653"/>
      <c r="B38" s="654"/>
      <c r="C38" s="654"/>
      <c r="D38" s="654"/>
      <c r="E38" s="654"/>
      <c r="F38" s="654"/>
      <c r="G38" s="654"/>
      <c r="H38" s="654"/>
      <c r="I38" s="654"/>
      <c r="J38" s="655"/>
    </row>
    <row r="39" spans="1:30" ht="22.5" customHeight="1">
      <c r="A39" s="656"/>
      <c r="B39" s="657"/>
      <c r="C39" s="657"/>
      <c r="D39" s="657"/>
      <c r="E39" s="657"/>
      <c r="F39" s="657"/>
      <c r="G39" s="657"/>
      <c r="H39" s="657"/>
      <c r="I39" s="657"/>
      <c r="J39" s="658"/>
    </row>
    <row r="40" spans="1:30" ht="22.5" customHeight="1">
      <c r="A40" s="656"/>
      <c r="B40" s="657"/>
      <c r="C40" s="657"/>
      <c r="D40" s="657"/>
      <c r="E40" s="657"/>
      <c r="F40" s="657"/>
      <c r="G40" s="657"/>
      <c r="H40" s="657"/>
      <c r="I40" s="657"/>
      <c r="J40" s="658"/>
    </row>
    <row r="41" spans="1:30" ht="22.5" customHeight="1">
      <c r="A41" s="656"/>
      <c r="B41" s="657"/>
      <c r="C41" s="657"/>
      <c r="D41" s="657"/>
      <c r="E41" s="657"/>
      <c r="F41" s="657"/>
      <c r="G41" s="657"/>
      <c r="H41" s="657"/>
      <c r="I41" s="657"/>
      <c r="J41" s="658"/>
    </row>
    <row r="42" spans="1:30" ht="22.5" customHeight="1">
      <c r="A42" s="656"/>
      <c r="B42" s="657"/>
      <c r="C42" s="657"/>
      <c r="D42" s="657"/>
      <c r="E42" s="657"/>
      <c r="F42" s="657"/>
      <c r="G42" s="657"/>
      <c r="H42" s="657"/>
      <c r="I42" s="657"/>
      <c r="J42" s="658"/>
    </row>
    <row r="43" spans="1:30" ht="22.5" customHeight="1" thickBot="1">
      <c r="A43" s="659"/>
      <c r="B43" s="660"/>
      <c r="C43" s="660"/>
      <c r="D43" s="660"/>
      <c r="E43" s="660"/>
      <c r="F43" s="660"/>
      <c r="G43" s="660"/>
      <c r="H43" s="660"/>
      <c r="I43" s="660"/>
      <c r="J43" s="661"/>
    </row>
    <row r="44" spans="1:30" ht="18" customHeight="1">
      <c r="A44" t="s">
        <v>420</v>
      </c>
      <c r="L44" s="531" t="s">
        <v>438</v>
      </c>
    </row>
    <row r="45" spans="1:30" ht="18" customHeight="1">
      <c r="L45" s="1"/>
      <c r="M45" s="644" t="s">
        <v>421</v>
      </c>
      <c r="N45" s="644"/>
      <c r="O45" s="644"/>
      <c r="P45" s="644"/>
      <c r="Q45" s="644"/>
      <c r="R45" s="644"/>
      <c r="S45" s="644" t="s">
        <v>422</v>
      </c>
      <c r="T45" s="644"/>
      <c r="U45" s="644"/>
      <c r="V45" s="644"/>
      <c r="W45" s="644"/>
      <c r="X45" s="644"/>
      <c r="Y45" s="644" t="s">
        <v>423</v>
      </c>
      <c r="Z45" s="644"/>
      <c r="AA45" s="644"/>
      <c r="AB45" s="644"/>
      <c r="AC45" s="644"/>
      <c r="AD45" s="644"/>
    </row>
    <row r="46" spans="1:30" ht="18" customHeight="1">
      <c r="L46" s="1" t="s">
        <v>424</v>
      </c>
      <c r="M46" s="532" t="s">
        <v>425</v>
      </c>
      <c r="N46" s="539"/>
      <c r="O46" s="533" t="s">
        <v>426</v>
      </c>
      <c r="P46" s="532" t="s">
        <v>427</v>
      </c>
      <c r="Q46" s="539"/>
      <c r="R46" s="533" t="s">
        <v>426</v>
      </c>
      <c r="S46" s="532" t="s">
        <v>425</v>
      </c>
      <c r="T46" s="539"/>
      <c r="U46" s="533" t="s">
        <v>426</v>
      </c>
      <c r="V46" s="532" t="s">
        <v>427</v>
      </c>
      <c r="W46" s="539"/>
      <c r="X46" s="533" t="s">
        <v>426</v>
      </c>
      <c r="Y46" s="532" t="s">
        <v>425</v>
      </c>
      <c r="Z46" s="539"/>
      <c r="AA46" s="533" t="s">
        <v>426</v>
      </c>
      <c r="AB46" s="532" t="s">
        <v>427</v>
      </c>
      <c r="AC46" s="539"/>
      <c r="AD46" s="533" t="s">
        <v>426</v>
      </c>
    </row>
    <row r="47" spans="1:30" ht="18" customHeight="1" thickBot="1">
      <c r="L47" s="534" t="s">
        <v>428</v>
      </c>
      <c r="M47" s="535" t="s">
        <v>425</v>
      </c>
      <c r="N47" s="540"/>
      <c r="O47" s="536" t="s">
        <v>426</v>
      </c>
      <c r="P47" s="535" t="s">
        <v>427</v>
      </c>
      <c r="Q47" s="540"/>
      <c r="R47" s="536" t="s">
        <v>426</v>
      </c>
      <c r="S47" s="535" t="s">
        <v>425</v>
      </c>
      <c r="T47" s="540"/>
      <c r="U47" s="536" t="s">
        <v>426</v>
      </c>
      <c r="V47" s="535" t="s">
        <v>427</v>
      </c>
      <c r="W47" s="540"/>
      <c r="X47" s="536" t="s">
        <v>426</v>
      </c>
      <c r="Y47" s="535" t="s">
        <v>425</v>
      </c>
      <c r="Z47" s="540"/>
      <c r="AA47" s="536" t="s">
        <v>426</v>
      </c>
      <c r="AB47" s="535" t="s">
        <v>427</v>
      </c>
      <c r="AC47" s="540"/>
      <c r="AD47" s="536" t="s">
        <v>426</v>
      </c>
    </row>
    <row r="48" spans="1:30" ht="18" customHeight="1" thickTop="1">
      <c r="L48" s="175" t="s">
        <v>429</v>
      </c>
      <c r="M48" s="537"/>
      <c r="N48" s="541"/>
      <c r="O48" s="538" t="s">
        <v>426</v>
      </c>
      <c r="P48" s="537"/>
      <c r="Q48" s="541"/>
      <c r="R48" s="538" t="s">
        <v>426</v>
      </c>
      <c r="S48" s="537"/>
      <c r="T48" s="541"/>
      <c r="U48" s="538" t="s">
        <v>426</v>
      </c>
      <c r="V48" s="537"/>
      <c r="W48" s="541"/>
      <c r="X48" s="538" t="s">
        <v>426</v>
      </c>
      <c r="Y48" s="537"/>
      <c r="Z48" s="541"/>
      <c r="AA48" s="538" t="s">
        <v>426</v>
      </c>
      <c r="AB48" s="537"/>
      <c r="AC48" s="541"/>
      <c r="AD48" s="538" t="s">
        <v>426</v>
      </c>
    </row>
    <row r="49" spans="1:1" ht="12" customHeight="1"/>
    <row r="50" spans="1:1">
      <c r="A50" t="s">
        <v>430</v>
      </c>
    </row>
  </sheetData>
  <sheetProtection sheet="1" selectLockedCells="1"/>
  <mergeCells count="35">
    <mergeCell ref="M45:R45"/>
    <mergeCell ref="S45:X45"/>
    <mergeCell ref="Y45:AD45"/>
    <mergeCell ref="A15:A16"/>
    <mergeCell ref="B16:E16"/>
    <mergeCell ref="D19:E19"/>
    <mergeCell ref="F21:H21"/>
    <mergeCell ref="F22:H22"/>
    <mergeCell ref="B30:C30"/>
    <mergeCell ref="A31:A34"/>
    <mergeCell ref="A38:J43"/>
    <mergeCell ref="B24:C24"/>
    <mergeCell ref="B25:C25"/>
    <mergeCell ref="B26:C26"/>
    <mergeCell ref="B27:C27"/>
    <mergeCell ref="B18:C18"/>
    <mergeCell ref="B28:C28"/>
    <mergeCell ref="B29:C29"/>
    <mergeCell ref="A20:A30"/>
    <mergeCell ref="B20:E20"/>
    <mergeCell ref="B21:C21"/>
    <mergeCell ref="B22:C22"/>
    <mergeCell ref="B23:C23"/>
    <mergeCell ref="F23:H23"/>
    <mergeCell ref="A11:B11"/>
    <mergeCell ref="E11:F11"/>
    <mergeCell ref="G11:J11"/>
    <mergeCell ref="B15:E15"/>
    <mergeCell ref="I3:J3"/>
    <mergeCell ref="A5:J5"/>
    <mergeCell ref="B8:C8"/>
    <mergeCell ref="I8:J8"/>
    <mergeCell ref="A10:B10"/>
    <mergeCell ref="E10:F10"/>
    <mergeCell ref="G10:J10"/>
  </mergeCells>
  <phoneticPr fontId="2"/>
  <dataValidations count="1">
    <dataValidation type="list" allowBlank="1" showInputMessage="1" showErrorMessage="1" sqref="B18:C18" xr:uid="{DA63BD53-05E5-479F-8263-0ECAA26A4AA5}">
      <formula1>"ア　医療機関と同一敷地内,イ　医療機関と同一敷地内以外の場所"</formula1>
    </dataValidation>
  </dataValidations>
  <pageMargins left="0.45" right="0.27559055118110237" top="0.77" bottom="0.43" header="0.51181102362204722" footer="0.51181102362204722"/>
  <pageSetup paperSize="9" scale="61"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7AD5-611B-4ED6-99CD-E2A73DEF9C4F}">
  <sheetPr codeName="Sheet6">
    <tabColor theme="8" tint="0.59999389629810485"/>
  </sheetPr>
  <dimension ref="A1:J47"/>
  <sheetViews>
    <sheetView view="pageBreakPreview" zoomScaleNormal="100" zoomScaleSheetLayoutView="100" workbookViewId="0"/>
  </sheetViews>
  <sheetFormatPr defaultRowHeight="13"/>
  <cols>
    <col min="1" max="1" width="3.36328125" customWidth="1"/>
    <col min="2" max="2" width="3.36328125" style="152" customWidth="1"/>
    <col min="3" max="3" width="17.6328125" style="199" customWidth="1"/>
    <col min="4" max="4" width="9.7265625" style="202" customWidth="1"/>
    <col min="5" max="5" width="17.6328125" style="199" customWidth="1"/>
    <col min="6" max="6" width="9.6328125" style="202" customWidth="1"/>
    <col min="7" max="7" width="9.6328125" customWidth="1"/>
    <col min="8" max="8" width="9.08984375" style="152" customWidth="1"/>
    <col min="9" max="9" width="17.6328125" style="199" customWidth="1"/>
    <col min="10" max="10" width="9.6328125" style="202" customWidth="1"/>
  </cols>
  <sheetData>
    <row r="1" spans="1:10">
      <c r="A1" t="s">
        <v>241</v>
      </c>
    </row>
    <row r="2" spans="1:10" ht="21.75" customHeight="1">
      <c r="A2" t="s">
        <v>99</v>
      </c>
    </row>
    <row r="3" spans="1:10" ht="7.5" customHeight="1" thickBot="1"/>
    <row r="4" spans="1:10" ht="16" customHeight="1">
      <c r="A4" s="12" t="s">
        <v>20</v>
      </c>
      <c r="B4" s="18" t="s">
        <v>18</v>
      </c>
      <c r="C4" s="666" t="s">
        <v>11</v>
      </c>
      <c r="D4" s="667"/>
      <c r="E4" s="668" t="s">
        <v>242</v>
      </c>
      <c r="F4" s="669"/>
      <c r="G4" s="669"/>
      <c r="H4" s="670"/>
      <c r="I4" s="666" t="s">
        <v>17</v>
      </c>
      <c r="J4" s="670"/>
    </row>
    <row r="5" spans="1:10" ht="16" customHeight="1" thickBot="1">
      <c r="A5" s="13" t="s">
        <v>21</v>
      </c>
      <c r="B5" s="19" t="s">
        <v>19</v>
      </c>
      <c r="C5" s="294" t="s">
        <v>12</v>
      </c>
      <c r="D5" s="222" t="s">
        <v>13</v>
      </c>
      <c r="E5" s="295" t="s">
        <v>12</v>
      </c>
      <c r="F5" s="216" t="s">
        <v>13</v>
      </c>
      <c r="G5" s="11" t="s">
        <v>14</v>
      </c>
      <c r="H5" s="250" t="s">
        <v>15</v>
      </c>
      <c r="I5" s="296" t="s">
        <v>16</v>
      </c>
      <c r="J5" s="224" t="s">
        <v>13</v>
      </c>
    </row>
    <row r="6" spans="1:10">
      <c r="A6" s="671"/>
      <c r="B6" s="20"/>
      <c r="C6" s="297"/>
      <c r="D6" s="223" t="s">
        <v>10</v>
      </c>
      <c r="E6" s="298"/>
      <c r="F6" s="217" t="s">
        <v>10</v>
      </c>
      <c r="G6" s="6"/>
      <c r="H6" s="251"/>
      <c r="I6" s="198"/>
      <c r="J6" s="225" t="s">
        <v>10</v>
      </c>
    </row>
    <row r="7" spans="1:10" ht="16" customHeight="1">
      <c r="A7" s="672"/>
      <c r="B7" s="678" t="s">
        <v>396</v>
      </c>
      <c r="C7" s="304" t="s">
        <v>443</v>
      </c>
      <c r="D7" s="305">
        <v>150</v>
      </c>
      <c r="E7" s="306" t="s">
        <v>408</v>
      </c>
      <c r="F7" s="305">
        <v>100</v>
      </c>
      <c r="G7" s="307"/>
      <c r="H7" s="308"/>
      <c r="I7" s="191" t="str">
        <f>E7&amp;""</f>
        <v>保育室</v>
      </c>
      <c r="J7" s="226">
        <f>F7</f>
        <v>100</v>
      </c>
    </row>
    <row r="8" spans="1:10" ht="16" customHeight="1">
      <c r="A8" s="672"/>
      <c r="B8" s="679"/>
      <c r="C8" s="309"/>
      <c r="D8" s="310"/>
      <c r="E8" s="311" t="s">
        <v>443</v>
      </c>
      <c r="F8" s="310">
        <v>50</v>
      </c>
      <c r="G8" s="293"/>
      <c r="H8" s="312" t="s">
        <v>395</v>
      </c>
      <c r="I8" s="74" t="str">
        <f t="shared" ref="I8:I18" si="0">E8&amp;""</f>
        <v>病室</v>
      </c>
      <c r="J8" s="227">
        <f t="shared" ref="J8:J18" si="1">F8</f>
        <v>50</v>
      </c>
    </row>
    <row r="9" spans="1:10" ht="16" customHeight="1">
      <c r="A9" s="672"/>
      <c r="B9" s="679"/>
      <c r="C9" s="309"/>
      <c r="D9" s="310"/>
      <c r="E9" s="311"/>
      <c r="F9" s="310"/>
      <c r="G9" s="293"/>
      <c r="H9" s="312"/>
      <c r="I9" s="74" t="str">
        <f t="shared" si="0"/>
        <v/>
      </c>
      <c r="J9" s="227">
        <f t="shared" si="1"/>
        <v>0</v>
      </c>
    </row>
    <row r="10" spans="1:10" ht="16" customHeight="1">
      <c r="A10" s="672"/>
      <c r="B10" s="679"/>
      <c r="C10" s="309"/>
      <c r="D10" s="310"/>
      <c r="E10" s="311"/>
      <c r="F10" s="310"/>
      <c r="G10" s="293"/>
      <c r="H10" s="312"/>
      <c r="I10" s="74" t="str">
        <f t="shared" si="0"/>
        <v/>
      </c>
      <c r="J10" s="227">
        <f t="shared" si="1"/>
        <v>0</v>
      </c>
    </row>
    <row r="11" spans="1:10" ht="16" customHeight="1">
      <c r="A11" s="672"/>
      <c r="B11" s="679"/>
      <c r="C11" s="309"/>
      <c r="D11" s="310"/>
      <c r="E11" s="313"/>
      <c r="F11" s="310"/>
      <c r="G11" s="293"/>
      <c r="H11" s="312"/>
      <c r="I11" s="74" t="str">
        <f t="shared" si="0"/>
        <v/>
      </c>
      <c r="J11" s="227">
        <f t="shared" si="1"/>
        <v>0</v>
      </c>
    </row>
    <row r="12" spans="1:10" ht="16" customHeight="1">
      <c r="A12" s="672"/>
      <c r="B12" s="679"/>
      <c r="C12" s="309"/>
      <c r="D12" s="310"/>
      <c r="E12" s="311"/>
      <c r="F12" s="310"/>
      <c r="G12" s="293"/>
      <c r="H12" s="312"/>
      <c r="I12" s="74" t="str">
        <f t="shared" si="0"/>
        <v/>
      </c>
      <c r="J12" s="227">
        <f t="shared" si="1"/>
        <v>0</v>
      </c>
    </row>
    <row r="13" spans="1:10" ht="16" customHeight="1">
      <c r="A13" s="672"/>
      <c r="B13" s="679"/>
      <c r="C13" s="309"/>
      <c r="D13" s="310"/>
      <c r="E13" s="311"/>
      <c r="F13" s="310"/>
      <c r="G13" s="293"/>
      <c r="H13" s="312"/>
      <c r="I13" s="74" t="str">
        <f t="shared" si="0"/>
        <v/>
      </c>
      <c r="J13" s="227">
        <f t="shared" si="1"/>
        <v>0</v>
      </c>
    </row>
    <row r="14" spans="1:10" ht="16" customHeight="1">
      <c r="A14" s="672"/>
      <c r="B14" s="679"/>
      <c r="C14" s="309"/>
      <c r="D14" s="310"/>
      <c r="E14" s="311"/>
      <c r="F14" s="310"/>
      <c r="G14" s="293"/>
      <c r="H14" s="312"/>
      <c r="I14" s="74" t="str">
        <f t="shared" si="0"/>
        <v/>
      </c>
      <c r="J14" s="227">
        <f t="shared" si="1"/>
        <v>0</v>
      </c>
    </row>
    <row r="15" spans="1:10" ht="16" customHeight="1">
      <c r="A15" s="672"/>
      <c r="B15" s="679"/>
      <c r="C15" s="309"/>
      <c r="D15" s="310"/>
      <c r="E15" s="311"/>
      <c r="F15" s="310"/>
      <c r="G15" s="293"/>
      <c r="H15" s="312"/>
      <c r="I15" s="74" t="str">
        <f t="shared" si="0"/>
        <v/>
      </c>
      <c r="J15" s="227">
        <f t="shared" si="1"/>
        <v>0</v>
      </c>
    </row>
    <row r="16" spans="1:10" ht="16" customHeight="1">
      <c r="A16" s="672"/>
      <c r="B16" s="679"/>
      <c r="C16" s="309"/>
      <c r="D16" s="310"/>
      <c r="E16" s="311"/>
      <c r="F16" s="310"/>
      <c r="G16" s="293"/>
      <c r="H16" s="312"/>
      <c r="I16" s="74" t="str">
        <f t="shared" si="0"/>
        <v/>
      </c>
      <c r="J16" s="227">
        <f t="shared" si="1"/>
        <v>0</v>
      </c>
    </row>
    <row r="17" spans="1:10" ht="16" customHeight="1">
      <c r="A17" s="672"/>
      <c r="B17" s="679"/>
      <c r="C17" s="309"/>
      <c r="D17" s="310"/>
      <c r="E17" s="311"/>
      <c r="F17" s="310"/>
      <c r="G17" s="293"/>
      <c r="H17" s="312"/>
      <c r="I17" s="74" t="str">
        <f t="shared" si="0"/>
        <v/>
      </c>
      <c r="J17" s="227">
        <f t="shared" si="1"/>
        <v>0</v>
      </c>
    </row>
    <row r="18" spans="1:10" ht="16" customHeight="1" thickBot="1">
      <c r="A18" s="672"/>
      <c r="B18" s="679"/>
      <c r="C18" s="309"/>
      <c r="D18" s="310"/>
      <c r="E18" s="313"/>
      <c r="F18" s="310"/>
      <c r="G18" s="293"/>
      <c r="H18" s="312"/>
      <c r="I18" s="74" t="str">
        <f t="shared" si="0"/>
        <v/>
      </c>
      <c r="J18" s="227">
        <f t="shared" si="1"/>
        <v>0</v>
      </c>
    </row>
    <row r="19" spans="1:10" ht="16" customHeight="1" thickBot="1">
      <c r="A19" s="672"/>
      <c r="B19" s="19"/>
      <c r="C19" s="299" t="s">
        <v>55</v>
      </c>
      <c r="D19" s="218">
        <f>SUM(D7:D18)</f>
        <v>150</v>
      </c>
      <c r="E19" s="299"/>
      <c r="F19" s="218">
        <f>SUM(F7:F18)</f>
        <v>150</v>
      </c>
      <c r="G19" s="3"/>
      <c r="H19" s="77"/>
      <c r="I19" s="300"/>
      <c r="J19" s="301">
        <f>SUM(J7:J18)</f>
        <v>150</v>
      </c>
    </row>
    <row r="20" spans="1:10" ht="16" customHeight="1">
      <c r="A20" s="672"/>
      <c r="B20" s="674" t="s">
        <v>22</v>
      </c>
      <c r="C20" s="675"/>
      <c r="D20" s="229"/>
      <c r="E20" s="252"/>
      <c r="F20" s="219">
        <f>SUMIF($H$7:$H$18,"対象外",F7:F18)</f>
        <v>50</v>
      </c>
      <c r="G20" s="71"/>
      <c r="H20" s="72"/>
      <c r="I20" s="165"/>
      <c r="J20" s="213">
        <f>SUMIF($H$7:$H$18,"対象外",J7:J18)</f>
        <v>50</v>
      </c>
    </row>
    <row r="21" spans="1:10" ht="16" customHeight="1" thickBot="1">
      <c r="A21" s="673"/>
      <c r="B21" s="676" t="s">
        <v>23</v>
      </c>
      <c r="C21" s="665"/>
      <c r="D21" s="230"/>
      <c r="E21" s="253"/>
      <c r="F21" s="220">
        <f>F19-F20</f>
        <v>100</v>
      </c>
      <c r="G21" s="22"/>
      <c r="H21" s="73"/>
      <c r="I21" s="109"/>
      <c r="J21" s="214">
        <f>J19-J20</f>
        <v>100</v>
      </c>
    </row>
    <row r="22" spans="1:10" ht="16" customHeight="1">
      <c r="A22" s="671"/>
      <c r="B22" s="680" t="s">
        <v>396</v>
      </c>
      <c r="C22" s="314"/>
      <c r="D22" s="315"/>
      <c r="E22" s="316"/>
      <c r="F22" s="315"/>
      <c r="G22" s="317"/>
      <c r="H22" s="318"/>
      <c r="I22" s="191" t="str">
        <f>E22&amp;""</f>
        <v/>
      </c>
      <c r="J22" s="226">
        <f>F22</f>
        <v>0</v>
      </c>
    </row>
    <row r="23" spans="1:10" ht="16" customHeight="1">
      <c r="A23" s="672"/>
      <c r="B23" s="679"/>
      <c r="C23" s="319"/>
      <c r="D23" s="310"/>
      <c r="E23" s="313"/>
      <c r="F23" s="310"/>
      <c r="G23" s="293"/>
      <c r="H23" s="320"/>
      <c r="I23" s="74" t="str">
        <f t="shared" ref="I23:I29" si="2">E23&amp;""</f>
        <v/>
      </c>
      <c r="J23" s="227">
        <f t="shared" ref="J23:J29" si="3">F23</f>
        <v>0</v>
      </c>
    </row>
    <row r="24" spans="1:10" ht="16" customHeight="1">
      <c r="A24" s="672"/>
      <c r="B24" s="679"/>
      <c r="C24" s="319"/>
      <c r="D24" s="310"/>
      <c r="E24" s="313"/>
      <c r="F24" s="310"/>
      <c r="G24" s="293"/>
      <c r="H24" s="320"/>
      <c r="I24" s="74" t="str">
        <f t="shared" si="2"/>
        <v/>
      </c>
      <c r="J24" s="227">
        <f t="shared" si="3"/>
        <v>0</v>
      </c>
    </row>
    <row r="25" spans="1:10" ht="16" customHeight="1">
      <c r="A25" s="672"/>
      <c r="B25" s="679"/>
      <c r="C25" s="319"/>
      <c r="D25" s="310"/>
      <c r="E25" s="313"/>
      <c r="F25" s="310"/>
      <c r="G25" s="293"/>
      <c r="H25" s="320"/>
      <c r="I25" s="74" t="str">
        <f t="shared" si="2"/>
        <v/>
      </c>
      <c r="J25" s="227">
        <f t="shared" si="3"/>
        <v>0</v>
      </c>
    </row>
    <row r="26" spans="1:10" ht="16" customHeight="1">
      <c r="A26" s="672"/>
      <c r="B26" s="679"/>
      <c r="C26" s="319"/>
      <c r="D26" s="310"/>
      <c r="E26" s="313"/>
      <c r="F26" s="310"/>
      <c r="G26" s="293"/>
      <c r="H26" s="320"/>
      <c r="I26" s="74" t="str">
        <f t="shared" si="2"/>
        <v/>
      </c>
      <c r="J26" s="227">
        <f t="shared" si="3"/>
        <v>0</v>
      </c>
    </row>
    <row r="27" spans="1:10" ht="16" customHeight="1">
      <c r="A27" s="672"/>
      <c r="B27" s="679"/>
      <c r="C27" s="319"/>
      <c r="D27" s="310"/>
      <c r="E27" s="313"/>
      <c r="F27" s="310"/>
      <c r="G27" s="293"/>
      <c r="H27" s="320"/>
      <c r="I27" s="74" t="str">
        <f t="shared" si="2"/>
        <v/>
      </c>
      <c r="J27" s="227">
        <f t="shared" si="3"/>
        <v>0</v>
      </c>
    </row>
    <row r="28" spans="1:10" ht="16" customHeight="1">
      <c r="A28" s="672"/>
      <c r="B28" s="679"/>
      <c r="C28" s="319"/>
      <c r="D28" s="310"/>
      <c r="E28" s="313"/>
      <c r="F28" s="310"/>
      <c r="G28" s="293"/>
      <c r="H28" s="320"/>
      <c r="I28" s="74" t="str">
        <f t="shared" si="2"/>
        <v/>
      </c>
      <c r="J28" s="227">
        <f t="shared" si="3"/>
        <v>0</v>
      </c>
    </row>
    <row r="29" spans="1:10" ht="16" customHeight="1" thickBot="1">
      <c r="A29" s="672"/>
      <c r="B29" s="679"/>
      <c r="C29" s="321"/>
      <c r="D29" s="322"/>
      <c r="E29" s="323"/>
      <c r="F29" s="322"/>
      <c r="G29" s="324"/>
      <c r="H29" s="325"/>
      <c r="I29" s="197" t="str">
        <f t="shared" si="2"/>
        <v/>
      </c>
      <c r="J29" s="302">
        <f t="shared" si="3"/>
        <v>0</v>
      </c>
    </row>
    <row r="30" spans="1:10" ht="16" customHeight="1" thickBot="1">
      <c r="A30" s="672"/>
      <c r="B30" s="19"/>
      <c r="C30" s="299" t="s">
        <v>55</v>
      </c>
      <c r="D30" s="221">
        <f>SUM(D22:D29)</f>
        <v>0</v>
      </c>
      <c r="E30" s="299"/>
      <c r="F30" s="221">
        <f>SUM(F22:F29)</f>
        <v>0</v>
      </c>
      <c r="G30" s="3"/>
      <c r="H30" s="70"/>
      <c r="I30" s="300"/>
      <c r="J30" s="228">
        <f>SUM(J22:J29)</f>
        <v>0</v>
      </c>
    </row>
    <row r="31" spans="1:10" ht="16" customHeight="1">
      <c r="A31" s="672"/>
      <c r="B31" s="680" t="s">
        <v>396</v>
      </c>
      <c r="C31" s="314"/>
      <c r="D31" s="315"/>
      <c r="E31" s="316"/>
      <c r="F31" s="315"/>
      <c r="G31" s="317"/>
      <c r="H31" s="318"/>
      <c r="I31" s="191" t="str">
        <f>E31&amp;""</f>
        <v/>
      </c>
      <c r="J31" s="226">
        <f>F31</f>
        <v>0</v>
      </c>
    </row>
    <row r="32" spans="1:10" ht="16" customHeight="1">
      <c r="A32" s="672"/>
      <c r="B32" s="679"/>
      <c r="C32" s="319"/>
      <c r="D32" s="310"/>
      <c r="E32" s="313"/>
      <c r="F32" s="310"/>
      <c r="G32" s="293"/>
      <c r="H32" s="320"/>
      <c r="I32" s="74" t="str">
        <f t="shared" ref="I32:I38" si="4">E32&amp;""</f>
        <v/>
      </c>
      <c r="J32" s="227">
        <f t="shared" ref="J32:J38" si="5">F32</f>
        <v>0</v>
      </c>
    </row>
    <row r="33" spans="1:10" ht="16" customHeight="1">
      <c r="A33" s="672"/>
      <c r="B33" s="679"/>
      <c r="C33" s="319"/>
      <c r="D33" s="310"/>
      <c r="E33" s="313"/>
      <c r="F33" s="310"/>
      <c r="G33" s="293"/>
      <c r="H33" s="320"/>
      <c r="I33" s="74" t="str">
        <f t="shared" si="4"/>
        <v/>
      </c>
      <c r="J33" s="227">
        <f t="shared" si="5"/>
        <v>0</v>
      </c>
    </row>
    <row r="34" spans="1:10" ht="16" customHeight="1">
      <c r="A34" s="672"/>
      <c r="B34" s="679"/>
      <c r="C34" s="319"/>
      <c r="D34" s="310"/>
      <c r="E34" s="313"/>
      <c r="F34" s="310"/>
      <c r="G34" s="293"/>
      <c r="H34" s="320"/>
      <c r="I34" s="74" t="str">
        <f t="shared" si="4"/>
        <v/>
      </c>
      <c r="J34" s="227">
        <f t="shared" si="5"/>
        <v>0</v>
      </c>
    </row>
    <row r="35" spans="1:10" ht="16" customHeight="1">
      <c r="A35" s="672"/>
      <c r="B35" s="679"/>
      <c r="C35" s="319"/>
      <c r="D35" s="310"/>
      <c r="E35" s="313"/>
      <c r="F35" s="310"/>
      <c r="G35" s="293"/>
      <c r="H35" s="320"/>
      <c r="I35" s="74" t="str">
        <f t="shared" si="4"/>
        <v/>
      </c>
      <c r="J35" s="227">
        <f t="shared" si="5"/>
        <v>0</v>
      </c>
    </row>
    <row r="36" spans="1:10" ht="16" customHeight="1">
      <c r="A36" s="672"/>
      <c r="B36" s="679"/>
      <c r="C36" s="319"/>
      <c r="D36" s="310"/>
      <c r="E36" s="313"/>
      <c r="F36" s="310"/>
      <c r="G36" s="293"/>
      <c r="H36" s="320"/>
      <c r="I36" s="74" t="str">
        <f t="shared" si="4"/>
        <v/>
      </c>
      <c r="J36" s="227">
        <f t="shared" si="5"/>
        <v>0</v>
      </c>
    </row>
    <row r="37" spans="1:10" ht="16" customHeight="1">
      <c r="A37" s="672"/>
      <c r="B37" s="679"/>
      <c r="C37" s="319"/>
      <c r="D37" s="310"/>
      <c r="E37" s="313"/>
      <c r="F37" s="310"/>
      <c r="G37" s="293"/>
      <c r="H37" s="320"/>
      <c r="I37" s="74" t="str">
        <f t="shared" si="4"/>
        <v/>
      </c>
      <c r="J37" s="227">
        <f t="shared" si="5"/>
        <v>0</v>
      </c>
    </row>
    <row r="38" spans="1:10" ht="16" customHeight="1" thickBot="1">
      <c r="A38" s="672"/>
      <c r="B38" s="679"/>
      <c r="C38" s="321"/>
      <c r="D38" s="322"/>
      <c r="E38" s="323"/>
      <c r="F38" s="322"/>
      <c r="G38" s="324"/>
      <c r="H38" s="325"/>
      <c r="I38" s="197" t="str">
        <f t="shared" si="4"/>
        <v/>
      </c>
      <c r="J38" s="302">
        <f t="shared" si="5"/>
        <v>0</v>
      </c>
    </row>
    <row r="39" spans="1:10" ht="16" customHeight="1" thickBot="1">
      <c r="A39" s="673"/>
      <c r="B39" s="19"/>
      <c r="C39" s="299" t="s">
        <v>55</v>
      </c>
      <c r="D39" s="221">
        <f>SUM(D31:D38)</f>
        <v>0</v>
      </c>
      <c r="E39" s="299"/>
      <c r="F39" s="221">
        <f>SUM(F31:F38)</f>
        <v>0</v>
      </c>
      <c r="G39" s="3"/>
      <c r="H39" s="70"/>
      <c r="I39" s="300"/>
      <c r="J39" s="228">
        <f>SUM(J31:J38)</f>
        <v>0</v>
      </c>
    </row>
    <row r="40" spans="1:10" ht="16" customHeight="1">
      <c r="A40" s="12" t="s">
        <v>24</v>
      </c>
      <c r="B40" s="677" t="s">
        <v>22</v>
      </c>
      <c r="C40" s="675"/>
      <c r="D40" s="229"/>
      <c r="E40" s="252"/>
      <c r="F40" s="219">
        <f>F20+F30+F39</f>
        <v>50</v>
      </c>
      <c r="G40" s="71"/>
      <c r="H40" s="72"/>
      <c r="I40" s="165"/>
      <c r="J40" s="213">
        <f>J20+J30+J39</f>
        <v>50</v>
      </c>
    </row>
    <row r="41" spans="1:10" ht="16" customHeight="1" thickBot="1">
      <c r="A41" s="13" t="s">
        <v>4</v>
      </c>
      <c r="B41" s="664" t="s">
        <v>23</v>
      </c>
      <c r="C41" s="665"/>
      <c r="D41" s="230"/>
      <c r="E41" s="253"/>
      <c r="F41" s="220">
        <f>F21</f>
        <v>100</v>
      </c>
      <c r="G41" s="22"/>
      <c r="H41" s="73"/>
      <c r="I41" s="109"/>
      <c r="J41" s="214">
        <f>J21</f>
        <v>100</v>
      </c>
    </row>
    <row r="42" spans="1:10" ht="4.5" customHeight="1"/>
    <row r="43" spans="1:10" s="7" customFormat="1" ht="15" customHeight="1">
      <c r="A43" s="7" t="s">
        <v>100</v>
      </c>
      <c r="B43" s="164"/>
      <c r="C43" s="303"/>
      <c r="D43" s="215"/>
      <c r="E43" s="303"/>
      <c r="F43" s="215"/>
      <c r="H43" s="164"/>
      <c r="I43" s="303"/>
      <c r="J43" s="215"/>
    </row>
    <row r="44" spans="1:10" s="7" customFormat="1" ht="15" customHeight="1">
      <c r="A44" s="7" t="s">
        <v>243</v>
      </c>
      <c r="B44" s="164"/>
      <c r="C44" s="303"/>
      <c r="D44" s="215"/>
      <c r="E44" s="303"/>
      <c r="F44" s="215"/>
      <c r="H44" s="164"/>
      <c r="I44" s="303"/>
      <c r="J44" s="215"/>
    </row>
    <row r="45" spans="1:10" s="7" customFormat="1" ht="15" customHeight="1">
      <c r="A45" s="7" t="s">
        <v>94</v>
      </c>
      <c r="B45" s="164"/>
      <c r="C45" s="303"/>
      <c r="D45" s="215"/>
      <c r="E45" s="303"/>
      <c r="F45" s="215"/>
      <c r="H45" s="164"/>
      <c r="I45" s="303"/>
      <c r="J45" s="215"/>
    </row>
    <row r="46" spans="1:10" ht="15" customHeight="1"/>
    <row r="47" spans="1:10" ht="15" customHeight="1"/>
  </sheetData>
  <sheetProtection sheet="1" objects="1" scenarios="1" selectLockedCells="1"/>
  <mergeCells count="12">
    <mergeCell ref="B41:C41"/>
    <mergeCell ref="C4:D4"/>
    <mergeCell ref="E4:H4"/>
    <mergeCell ref="I4:J4"/>
    <mergeCell ref="A6:A21"/>
    <mergeCell ref="B20:C20"/>
    <mergeCell ref="B21:C21"/>
    <mergeCell ref="A22:A39"/>
    <mergeCell ref="B40:C40"/>
    <mergeCell ref="B7:B18"/>
    <mergeCell ref="B22:B29"/>
    <mergeCell ref="B31:B38"/>
  </mergeCells>
  <phoneticPr fontId="2"/>
  <dataValidations count="1">
    <dataValidation type="list" allowBlank="1" showInputMessage="1" showErrorMessage="1" sqref="H7:H18 H22:H29 H31:H38" xr:uid="{91B2991C-CFA8-4C53-9355-84AC7CFC2967}">
      <formula1>"対象外,"</formula1>
    </dataValidation>
  </dataValidations>
  <printOptions horizontalCentered="1" verticalCentered="1"/>
  <pageMargins left="0.62992125984251968" right="0.43307086614173229" top="0.98425196850393704" bottom="0.98425196850393704" header="0.51181102362204722" footer="0.51181102362204722"/>
  <pageSetup paperSize="9" scale="87"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FD46E-CB24-4093-8BE4-146D5F69A9C4}">
  <sheetPr codeName="Sheet7">
    <tabColor theme="8" tint="0.59999389629810485"/>
  </sheetPr>
  <dimension ref="A1:Q43"/>
  <sheetViews>
    <sheetView view="pageBreakPreview" zoomScaleNormal="100" zoomScaleSheetLayoutView="100" workbookViewId="0">
      <selection activeCell="G10" sqref="G10:I10"/>
    </sheetView>
  </sheetViews>
  <sheetFormatPr defaultRowHeight="13"/>
  <cols>
    <col min="1" max="2" width="4.08984375" customWidth="1"/>
    <col min="3" max="3" width="13.36328125" customWidth="1"/>
    <col min="4" max="4" width="8.26953125" style="202" customWidth="1"/>
    <col min="5" max="5" width="8" style="326" customWidth="1"/>
    <col min="6" max="6" width="11.6328125" style="326" customWidth="1"/>
    <col min="7" max="7" width="8.26953125" style="202" customWidth="1"/>
    <col min="8" max="8" width="8" style="326" customWidth="1"/>
    <col min="9" max="9" width="10.26953125" style="326" customWidth="1"/>
    <col min="10" max="10" width="7.453125" customWidth="1"/>
    <col min="11" max="11" width="8" customWidth="1"/>
    <col min="12" max="12" width="8.36328125" customWidth="1"/>
    <col min="13" max="13" width="12.90625" customWidth="1"/>
    <col min="15" max="15" width="12.90625" style="326" bestFit="1" customWidth="1"/>
    <col min="16" max="16" width="11.6328125" style="326" bestFit="1" customWidth="1"/>
    <col min="17" max="17" width="11.6328125" bestFit="1" customWidth="1"/>
  </cols>
  <sheetData>
    <row r="1" spans="1:13">
      <c r="A1" t="s">
        <v>244</v>
      </c>
    </row>
    <row r="3" spans="1:13" ht="19.5" customHeight="1">
      <c r="K3" s="4"/>
      <c r="L3" s="47"/>
    </row>
    <row r="5" spans="1:13" ht="23.25" customHeight="1">
      <c r="A5" s="681" t="s">
        <v>245</v>
      </c>
      <c r="B5" s="681"/>
      <c r="C5" s="681"/>
      <c r="D5" s="681"/>
      <c r="E5" s="681"/>
      <c r="F5" s="681"/>
      <c r="G5" s="681"/>
      <c r="H5" s="681"/>
      <c r="I5" s="681"/>
      <c r="J5" s="681"/>
      <c r="K5" s="681"/>
      <c r="L5" s="681"/>
      <c r="M5" s="681"/>
    </row>
    <row r="6" spans="1:13" ht="13.5" thickBot="1"/>
    <row r="7" spans="1:13" ht="19.5" customHeight="1" thickBot="1">
      <c r="A7" s="682" t="s">
        <v>0</v>
      </c>
      <c r="B7" s="616"/>
      <c r="C7" s="697" t="str">
        <f>基本情報!C4</f>
        <v>病院内保育所施設整備事業</v>
      </c>
      <c r="D7" s="698"/>
    </row>
    <row r="8" spans="1:13" ht="16" customHeight="1" thickBot="1">
      <c r="M8" s="4" t="s">
        <v>26</v>
      </c>
    </row>
    <row r="9" spans="1:13" ht="18" customHeight="1">
      <c r="A9" s="637" t="s">
        <v>27</v>
      </c>
      <c r="B9" s="683" t="s">
        <v>28</v>
      </c>
      <c r="C9" s="683"/>
      <c r="D9" s="686" t="s">
        <v>29</v>
      </c>
      <c r="E9" s="687"/>
      <c r="F9" s="688"/>
      <c r="G9" s="689" t="s">
        <v>30</v>
      </c>
      <c r="H9" s="689"/>
      <c r="I9" s="689"/>
      <c r="J9" s="689"/>
      <c r="K9" s="689"/>
      <c r="L9" s="689"/>
      <c r="M9" s="690" t="s">
        <v>25</v>
      </c>
    </row>
    <row r="10" spans="1:13" ht="18" customHeight="1">
      <c r="A10" s="638"/>
      <c r="B10" s="684"/>
      <c r="C10" s="684"/>
      <c r="D10" s="691" t="s">
        <v>13</v>
      </c>
      <c r="E10" s="693" t="s">
        <v>31</v>
      </c>
      <c r="F10" s="695" t="s">
        <v>32</v>
      </c>
      <c r="G10" s="699">
        <f>基本情報!C7</f>
        <v>8</v>
      </c>
      <c r="H10" s="699"/>
      <c r="I10" s="700"/>
      <c r="J10" s="701" t="s">
        <v>252</v>
      </c>
      <c r="K10" s="702"/>
      <c r="L10" s="703"/>
      <c r="M10" s="638"/>
    </row>
    <row r="11" spans="1:13" ht="18" customHeight="1" thickBot="1">
      <c r="A11" s="639"/>
      <c r="B11" s="685"/>
      <c r="C11" s="685"/>
      <c r="D11" s="692"/>
      <c r="E11" s="694"/>
      <c r="F11" s="696"/>
      <c r="G11" s="203" t="s">
        <v>13</v>
      </c>
      <c r="H11" s="327" t="s">
        <v>31</v>
      </c>
      <c r="I11" s="327" t="s">
        <v>32</v>
      </c>
      <c r="J11" s="22" t="s">
        <v>13</v>
      </c>
      <c r="K11" s="22" t="s">
        <v>31</v>
      </c>
      <c r="L11" s="5" t="s">
        <v>32</v>
      </c>
      <c r="M11" s="639"/>
    </row>
    <row r="12" spans="1:13" ht="18" customHeight="1">
      <c r="A12" s="704" t="s">
        <v>35</v>
      </c>
      <c r="B12" s="637" t="s">
        <v>34</v>
      </c>
      <c r="D12" s="208" t="s">
        <v>10</v>
      </c>
      <c r="E12" s="328"/>
      <c r="F12" s="329"/>
      <c r="G12" s="204" t="s">
        <v>10</v>
      </c>
      <c r="H12" s="328"/>
      <c r="I12" s="328"/>
      <c r="J12" s="76"/>
      <c r="K12" s="6"/>
      <c r="L12" s="174"/>
      <c r="M12" s="14"/>
    </row>
    <row r="13" spans="1:13" ht="18" customHeight="1">
      <c r="A13" s="705"/>
      <c r="B13" s="638"/>
      <c r="C13" s="285" t="s">
        <v>356</v>
      </c>
      <c r="D13" s="355"/>
      <c r="E13" s="330" t="str">
        <f>IFERROR((F13/D13),"")</f>
        <v/>
      </c>
      <c r="F13" s="364"/>
      <c r="G13" s="365">
        <f>D13</f>
        <v>0</v>
      </c>
      <c r="H13" s="330" t="str">
        <f>IFERROR((I13/G13),"")</f>
        <v/>
      </c>
      <c r="I13" s="374">
        <f>F13</f>
        <v>0</v>
      </c>
      <c r="J13" s="175"/>
      <c r="K13" s="331"/>
      <c r="L13" s="176"/>
      <c r="M13" s="14"/>
    </row>
    <row r="14" spans="1:13" ht="18" customHeight="1">
      <c r="A14" s="705"/>
      <c r="B14" s="638"/>
      <c r="C14" s="21" t="s">
        <v>357</v>
      </c>
      <c r="D14" s="356"/>
      <c r="E14" s="330" t="str">
        <f t="shared" ref="E14:E30" si="0">IFERROR((F14/D14),"")</f>
        <v/>
      </c>
      <c r="F14" s="366"/>
      <c r="G14" s="367">
        <f t="shared" ref="G14:G21" si="1">D14</f>
        <v>0</v>
      </c>
      <c r="H14" s="332" t="str">
        <f t="shared" ref="H14:H30" si="2">IFERROR((I14/G14),"")</f>
        <v/>
      </c>
      <c r="I14" s="375">
        <f t="shared" ref="I14:I21" si="3">F14</f>
        <v>0</v>
      </c>
      <c r="J14" s="1"/>
      <c r="K14" s="333"/>
      <c r="L14" s="178"/>
      <c r="M14" s="14"/>
    </row>
    <row r="15" spans="1:13" ht="18" customHeight="1">
      <c r="A15" s="705"/>
      <c r="B15" s="638"/>
      <c r="C15" s="21" t="s">
        <v>358</v>
      </c>
      <c r="D15" s="356">
        <v>100</v>
      </c>
      <c r="E15" s="330">
        <f t="shared" si="0"/>
        <v>50000</v>
      </c>
      <c r="F15" s="368">
        <v>5000000</v>
      </c>
      <c r="G15" s="367">
        <f t="shared" si="1"/>
        <v>100</v>
      </c>
      <c r="H15" s="332">
        <f t="shared" si="2"/>
        <v>50000</v>
      </c>
      <c r="I15" s="375">
        <f t="shared" si="3"/>
        <v>5000000</v>
      </c>
      <c r="J15" s="1"/>
      <c r="K15" s="333"/>
      <c r="L15" s="178"/>
      <c r="M15" s="14"/>
    </row>
    <row r="16" spans="1:13" ht="18" customHeight="1" thickBot="1">
      <c r="A16" s="705"/>
      <c r="B16" s="638"/>
      <c r="C16" s="284" t="s">
        <v>359</v>
      </c>
      <c r="D16" s="357"/>
      <c r="E16" s="330" t="str">
        <f t="shared" si="0"/>
        <v/>
      </c>
      <c r="F16" s="369"/>
      <c r="G16" s="370">
        <f t="shared" si="1"/>
        <v>0</v>
      </c>
      <c r="H16" s="334" t="str">
        <f t="shared" si="2"/>
        <v/>
      </c>
      <c r="I16" s="376">
        <f t="shared" si="3"/>
        <v>0</v>
      </c>
      <c r="J16" s="104"/>
      <c r="K16" s="335"/>
      <c r="L16" s="180"/>
      <c r="M16" s="14"/>
    </row>
    <row r="17" spans="1:17" ht="18" customHeight="1">
      <c r="A17" s="705"/>
      <c r="B17" s="637" t="s">
        <v>56</v>
      </c>
      <c r="C17" s="162" t="s">
        <v>361</v>
      </c>
      <c r="D17" s="358"/>
      <c r="E17" s="336" t="str">
        <f t="shared" si="0"/>
        <v/>
      </c>
      <c r="F17" s="371"/>
      <c r="G17" s="358">
        <f t="shared" si="1"/>
        <v>0</v>
      </c>
      <c r="H17" s="336" t="str">
        <f t="shared" si="2"/>
        <v/>
      </c>
      <c r="I17" s="377">
        <f t="shared" si="3"/>
        <v>0</v>
      </c>
      <c r="J17" s="9"/>
      <c r="K17" s="9"/>
      <c r="L17" s="10"/>
      <c r="M17" s="14"/>
    </row>
    <row r="18" spans="1:17" ht="18" customHeight="1">
      <c r="A18" s="705"/>
      <c r="B18" s="652"/>
      <c r="C18" s="163" t="s">
        <v>360</v>
      </c>
      <c r="D18" s="356"/>
      <c r="E18" s="332" t="str">
        <f t="shared" si="0"/>
        <v/>
      </c>
      <c r="F18" s="366"/>
      <c r="G18" s="356">
        <f t="shared" si="1"/>
        <v>0</v>
      </c>
      <c r="H18" s="332" t="str">
        <f t="shared" si="2"/>
        <v/>
      </c>
      <c r="I18" s="378">
        <f t="shared" si="3"/>
        <v>0</v>
      </c>
      <c r="J18" s="1"/>
      <c r="K18" s="1"/>
      <c r="L18" s="181"/>
      <c r="M18" s="14"/>
    </row>
    <row r="19" spans="1:17" ht="18" customHeight="1">
      <c r="A19" s="705"/>
      <c r="B19" s="652"/>
      <c r="C19" s="163" t="s">
        <v>362</v>
      </c>
      <c r="D19" s="356"/>
      <c r="E19" s="332" t="str">
        <f t="shared" si="0"/>
        <v/>
      </c>
      <c r="F19" s="366"/>
      <c r="G19" s="356">
        <f t="shared" si="1"/>
        <v>0</v>
      </c>
      <c r="H19" s="332" t="str">
        <f t="shared" si="2"/>
        <v/>
      </c>
      <c r="I19" s="378">
        <f t="shared" si="3"/>
        <v>0</v>
      </c>
      <c r="J19" s="1"/>
      <c r="K19" s="1"/>
      <c r="L19" s="181"/>
      <c r="M19" s="25" t="s">
        <v>53</v>
      </c>
    </row>
    <row r="20" spans="1:17" ht="18" customHeight="1">
      <c r="A20" s="705"/>
      <c r="B20" s="652"/>
      <c r="C20" s="337"/>
      <c r="D20" s="356"/>
      <c r="E20" s="332" t="str">
        <f t="shared" si="0"/>
        <v/>
      </c>
      <c r="F20" s="366"/>
      <c r="G20" s="356">
        <f t="shared" si="1"/>
        <v>0</v>
      </c>
      <c r="H20" s="332" t="str">
        <f t="shared" si="2"/>
        <v/>
      </c>
      <c r="I20" s="378">
        <f t="shared" si="3"/>
        <v>0</v>
      </c>
      <c r="J20" s="1"/>
      <c r="K20" s="1"/>
      <c r="L20" s="181"/>
      <c r="M20" s="25" t="s">
        <v>54</v>
      </c>
    </row>
    <row r="21" spans="1:17" ht="18" customHeight="1">
      <c r="A21" s="705"/>
      <c r="B21" s="652"/>
      <c r="C21" s="21"/>
      <c r="D21" s="356"/>
      <c r="E21" s="332" t="str">
        <f t="shared" si="0"/>
        <v/>
      </c>
      <c r="F21" s="366"/>
      <c r="G21" s="356">
        <f t="shared" si="1"/>
        <v>0</v>
      </c>
      <c r="H21" s="332" t="str">
        <f t="shared" si="2"/>
        <v/>
      </c>
      <c r="I21" s="378">
        <f t="shared" si="3"/>
        <v>0</v>
      </c>
      <c r="J21" s="1"/>
      <c r="K21" s="1"/>
      <c r="L21" s="181"/>
      <c r="M21" s="14"/>
      <c r="Q21" s="26"/>
    </row>
    <row r="22" spans="1:17" ht="18" customHeight="1" thickBot="1">
      <c r="A22" s="705"/>
      <c r="B22" s="645"/>
      <c r="C22" s="24" t="s">
        <v>36</v>
      </c>
      <c r="D22" s="359">
        <f>SUM(D13:D21)</f>
        <v>100</v>
      </c>
      <c r="E22" s="338">
        <f>IFERROR(F22/D22,0)</f>
        <v>50000</v>
      </c>
      <c r="F22" s="372">
        <f>SUM(F13:F21)</f>
        <v>5000000</v>
      </c>
      <c r="G22" s="359">
        <f>SUM(G13:G21)</f>
        <v>100</v>
      </c>
      <c r="H22" s="338">
        <f>IFERROR(I22/G22,0)</f>
        <v>50000</v>
      </c>
      <c r="I22" s="379">
        <f>SUM(I13:I21)</f>
        <v>5000000</v>
      </c>
      <c r="J22" s="79"/>
      <c r="K22" s="79"/>
      <c r="L22" s="8"/>
      <c r="M22" s="14"/>
    </row>
    <row r="23" spans="1:17" ht="18" customHeight="1" thickBot="1">
      <c r="A23" s="706"/>
      <c r="B23" s="623" t="s">
        <v>37</v>
      </c>
      <c r="C23" s="623"/>
      <c r="D23" s="360">
        <f>SUM(D22)</f>
        <v>100</v>
      </c>
      <c r="E23" s="339">
        <f>IFERROR(INT(F23/D23),0)</f>
        <v>50000</v>
      </c>
      <c r="F23" s="373">
        <f>SUM(F22)</f>
        <v>5000000</v>
      </c>
      <c r="G23" s="360">
        <f>SUM(G22)</f>
        <v>100</v>
      </c>
      <c r="H23" s="339">
        <f>IFERROR(INT(I23/G23),0)</f>
        <v>50000</v>
      </c>
      <c r="I23" s="380">
        <f>SUM(I22)</f>
        <v>5000000</v>
      </c>
      <c r="J23" s="16"/>
      <c r="K23" s="82"/>
      <c r="L23" s="17"/>
      <c r="M23" s="14"/>
    </row>
    <row r="24" spans="1:17" ht="18" customHeight="1">
      <c r="A24" s="707" t="s">
        <v>38</v>
      </c>
      <c r="B24" s="709" t="s">
        <v>33</v>
      </c>
      <c r="C24" s="710"/>
      <c r="D24" s="361"/>
      <c r="E24" s="331" t="str">
        <f t="shared" si="0"/>
        <v/>
      </c>
      <c r="F24" s="364"/>
      <c r="G24" s="365">
        <f>D24</f>
        <v>0</v>
      </c>
      <c r="H24" s="331" t="str">
        <f t="shared" si="2"/>
        <v/>
      </c>
      <c r="I24" s="374">
        <f>F24</f>
        <v>0</v>
      </c>
      <c r="J24" s="175"/>
      <c r="K24" s="331"/>
      <c r="L24" s="176"/>
      <c r="M24" s="14"/>
    </row>
    <row r="25" spans="1:17" ht="18" customHeight="1">
      <c r="A25" s="705"/>
      <c r="B25" s="711" t="s">
        <v>39</v>
      </c>
      <c r="C25" s="712"/>
      <c r="D25" s="362"/>
      <c r="E25" s="332" t="str">
        <f t="shared" si="0"/>
        <v/>
      </c>
      <c r="F25" s="366"/>
      <c r="G25" s="367">
        <f t="shared" ref="G25:G30" si="4">D25</f>
        <v>0</v>
      </c>
      <c r="H25" s="332" t="str">
        <f t="shared" si="2"/>
        <v/>
      </c>
      <c r="I25" s="374">
        <f t="shared" ref="I25:I30" si="5">F25</f>
        <v>0</v>
      </c>
      <c r="J25" s="1"/>
      <c r="K25" s="333"/>
      <c r="L25" s="178"/>
      <c r="M25" s="14"/>
    </row>
    <row r="26" spans="1:17" ht="18" customHeight="1">
      <c r="A26" s="705"/>
      <c r="B26" s="711" t="s">
        <v>40</v>
      </c>
      <c r="C26" s="712"/>
      <c r="D26" s="362"/>
      <c r="E26" s="332" t="str">
        <f t="shared" si="0"/>
        <v/>
      </c>
      <c r="F26" s="366"/>
      <c r="G26" s="367">
        <f t="shared" si="4"/>
        <v>0</v>
      </c>
      <c r="H26" s="332" t="str">
        <f t="shared" si="2"/>
        <v/>
      </c>
      <c r="I26" s="374">
        <f t="shared" si="5"/>
        <v>0</v>
      </c>
      <c r="J26" s="1"/>
      <c r="K26" s="333"/>
      <c r="L26" s="178"/>
      <c r="M26" s="14"/>
    </row>
    <row r="27" spans="1:17" ht="18" customHeight="1">
      <c r="A27" s="705"/>
      <c r="B27" s="711" t="s">
        <v>41</v>
      </c>
      <c r="C27" s="712"/>
      <c r="D27" s="362"/>
      <c r="E27" s="332" t="str">
        <f t="shared" si="0"/>
        <v/>
      </c>
      <c r="F27" s="366"/>
      <c r="G27" s="367">
        <f t="shared" si="4"/>
        <v>0</v>
      </c>
      <c r="H27" s="332" t="str">
        <f t="shared" si="2"/>
        <v/>
      </c>
      <c r="I27" s="374">
        <f t="shared" si="5"/>
        <v>0</v>
      </c>
      <c r="J27" s="1"/>
      <c r="K27" s="333"/>
      <c r="L27" s="178"/>
      <c r="M27" s="14"/>
    </row>
    <row r="28" spans="1:17" ht="18" customHeight="1">
      <c r="A28" s="705"/>
      <c r="B28" s="711"/>
      <c r="C28" s="712"/>
      <c r="D28" s="362"/>
      <c r="E28" s="332" t="str">
        <f t="shared" si="0"/>
        <v/>
      </c>
      <c r="F28" s="366"/>
      <c r="G28" s="367">
        <f t="shared" si="4"/>
        <v>0</v>
      </c>
      <c r="H28" s="332" t="str">
        <f t="shared" si="2"/>
        <v/>
      </c>
      <c r="I28" s="374">
        <f t="shared" si="5"/>
        <v>0</v>
      </c>
      <c r="J28" s="1"/>
      <c r="K28" s="333"/>
      <c r="L28" s="178"/>
      <c r="M28" s="14"/>
    </row>
    <row r="29" spans="1:17" ht="18" customHeight="1">
      <c r="A29" s="705"/>
      <c r="B29" s="711"/>
      <c r="C29" s="712"/>
      <c r="D29" s="362"/>
      <c r="E29" s="332" t="str">
        <f t="shared" si="0"/>
        <v/>
      </c>
      <c r="F29" s="366"/>
      <c r="G29" s="367">
        <f t="shared" si="4"/>
        <v>0</v>
      </c>
      <c r="H29" s="332" t="str">
        <f t="shared" si="2"/>
        <v/>
      </c>
      <c r="I29" s="374">
        <f t="shared" si="5"/>
        <v>0</v>
      </c>
      <c r="J29" s="1"/>
      <c r="K29" s="333"/>
      <c r="L29" s="178"/>
      <c r="M29" s="14"/>
    </row>
    <row r="30" spans="1:17" ht="18" customHeight="1" thickBot="1">
      <c r="A30" s="705"/>
      <c r="B30" s="713"/>
      <c r="C30" s="713"/>
      <c r="D30" s="363"/>
      <c r="E30" s="334" t="str">
        <f t="shared" si="0"/>
        <v/>
      </c>
      <c r="F30" s="369"/>
      <c r="G30" s="370">
        <f t="shared" si="4"/>
        <v>0</v>
      </c>
      <c r="H30" s="334" t="str">
        <f t="shared" si="2"/>
        <v/>
      </c>
      <c r="I30" s="374">
        <f t="shared" si="5"/>
        <v>0</v>
      </c>
      <c r="J30" s="104"/>
      <c r="K30" s="335"/>
      <c r="L30" s="180"/>
      <c r="M30" s="14"/>
    </row>
    <row r="31" spans="1:17" ht="18" customHeight="1" thickBot="1">
      <c r="A31" s="708"/>
      <c r="B31" s="682" t="s">
        <v>42</v>
      </c>
      <c r="C31" s="623"/>
      <c r="D31" s="206">
        <f>SUM(D24:D30)</f>
        <v>0</v>
      </c>
      <c r="E31" s="339">
        <f>IFERROR((F31/D31),0)</f>
        <v>0</v>
      </c>
      <c r="F31" s="340">
        <f>SUM(F24:F30)</f>
        <v>0</v>
      </c>
      <c r="G31" s="207">
        <f>SUM(G24:G30)</f>
        <v>0</v>
      </c>
      <c r="H31" s="339">
        <f>IFERROR((I31/G31),0)</f>
        <v>0</v>
      </c>
      <c r="I31" s="341">
        <f>SUM(I24:I30)</f>
        <v>0</v>
      </c>
      <c r="J31" s="16"/>
      <c r="K31" s="341"/>
      <c r="L31" s="17"/>
      <c r="M31" s="14"/>
    </row>
    <row r="32" spans="1:17" ht="18" customHeight="1" thickBot="1">
      <c r="A32" s="23" t="s">
        <v>43</v>
      </c>
      <c r="B32" s="91"/>
      <c r="C32" s="92"/>
      <c r="D32" s="207">
        <f>D23+D31</f>
        <v>100</v>
      </c>
      <c r="E32" s="339">
        <f>IFERROR(INT(F32/D32),0)</f>
        <v>50000</v>
      </c>
      <c r="F32" s="342">
        <f>F23+F31</f>
        <v>5000000</v>
      </c>
      <c r="G32" s="207">
        <f>G23+G31</f>
        <v>100</v>
      </c>
      <c r="H32" s="339">
        <f>IFERROR(INT(I32/G32),0)</f>
        <v>50000</v>
      </c>
      <c r="I32" s="339">
        <f>I23+I31</f>
        <v>5000000</v>
      </c>
      <c r="J32" s="182"/>
      <c r="K32" s="16"/>
      <c r="L32" s="340"/>
      <c r="M32" s="14"/>
    </row>
    <row r="33" spans="1:13" ht="18" customHeight="1">
      <c r="A33" s="707" t="s">
        <v>45</v>
      </c>
      <c r="B33" s="709" t="s">
        <v>50</v>
      </c>
      <c r="C33" s="710"/>
      <c r="D33" s="209"/>
      <c r="E33" s="343"/>
      <c r="F33" s="364">
        <v>0</v>
      </c>
      <c r="G33" s="344"/>
      <c r="H33" s="343"/>
      <c r="I33" s="374">
        <f>F33</f>
        <v>0</v>
      </c>
      <c r="J33" s="166"/>
      <c r="K33" s="166"/>
      <c r="L33" s="176"/>
      <c r="M33" s="14"/>
    </row>
    <row r="34" spans="1:13" ht="18" customHeight="1">
      <c r="A34" s="705"/>
      <c r="B34" s="711" t="s">
        <v>51</v>
      </c>
      <c r="C34" s="712"/>
      <c r="D34" s="210"/>
      <c r="E34" s="345"/>
      <c r="F34" s="346">
        <f>様式1!H10</f>
        <v>495000</v>
      </c>
      <c r="G34" s="347"/>
      <c r="H34" s="345"/>
      <c r="I34" s="332">
        <f>F34</f>
        <v>495000</v>
      </c>
      <c r="J34" s="348"/>
      <c r="K34" s="167"/>
      <c r="L34" s="349"/>
      <c r="M34" s="14"/>
    </row>
    <row r="35" spans="1:13" ht="18" customHeight="1">
      <c r="A35" s="705"/>
      <c r="B35" s="711" t="s">
        <v>52</v>
      </c>
      <c r="C35" s="712"/>
      <c r="D35" s="210"/>
      <c r="E35" s="345"/>
      <c r="F35" s="366">
        <v>0</v>
      </c>
      <c r="G35" s="347"/>
      <c r="H35" s="345"/>
      <c r="I35" s="375">
        <f>F35</f>
        <v>0</v>
      </c>
      <c r="J35" s="348"/>
      <c r="K35" s="167"/>
      <c r="L35" s="349"/>
      <c r="M35" s="14"/>
    </row>
    <row r="36" spans="1:13" ht="18" customHeight="1">
      <c r="A36" s="705"/>
      <c r="B36" s="74" t="s">
        <v>46</v>
      </c>
      <c r="C36" s="75"/>
      <c r="D36" s="210"/>
      <c r="E36" s="345"/>
      <c r="F36" s="366">
        <v>0</v>
      </c>
      <c r="G36" s="347"/>
      <c r="H36" s="345"/>
      <c r="I36" s="375">
        <f t="shared" ref="I36:I38" si="6">F36</f>
        <v>0</v>
      </c>
      <c r="J36" s="348"/>
      <c r="K36" s="167"/>
      <c r="L36" s="349"/>
      <c r="M36" s="14"/>
    </row>
    <row r="37" spans="1:13" ht="18" customHeight="1">
      <c r="A37" s="705"/>
      <c r="B37" s="74" t="s">
        <v>47</v>
      </c>
      <c r="C37" s="75"/>
      <c r="D37" s="210"/>
      <c r="E37" s="345"/>
      <c r="F37" s="366">
        <f>様式1!C10</f>
        <v>0</v>
      </c>
      <c r="G37" s="347"/>
      <c r="H37" s="345"/>
      <c r="I37" s="375">
        <f t="shared" si="6"/>
        <v>0</v>
      </c>
      <c r="J37" s="348"/>
      <c r="K37" s="167"/>
      <c r="L37" s="349"/>
      <c r="M37" s="14"/>
    </row>
    <row r="38" spans="1:13" ht="18" customHeight="1">
      <c r="A38" s="705"/>
      <c r="B38" s="2" t="s">
        <v>48</v>
      </c>
      <c r="C38" s="2"/>
      <c r="D38" s="210"/>
      <c r="E38" s="345"/>
      <c r="F38" s="366">
        <v>0</v>
      </c>
      <c r="G38" s="347"/>
      <c r="H38" s="345"/>
      <c r="I38" s="375">
        <f t="shared" si="6"/>
        <v>0</v>
      </c>
      <c r="J38" s="348"/>
      <c r="K38" s="167"/>
      <c r="L38" s="349"/>
      <c r="M38" s="14"/>
    </row>
    <row r="39" spans="1:13" ht="18" customHeight="1">
      <c r="A39" s="705"/>
      <c r="B39" s="711" t="s">
        <v>49</v>
      </c>
      <c r="C39" s="712"/>
      <c r="D39" s="210"/>
      <c r="E39" s="345"/>
      <c r="F39" s="346">
        <f>F43-SUM(F33:F38)</f>
        <v>4505000</v>
      </c>
      <c r="G39" s="347"/>
      <c r="H39" s="345"/>
      <c r="I39" s="346">
        <f>I43-SUM(I33:I38)</f>
        <v>4505000</v>
      </c>
      <c r="J39" s="348"/>
      <c r="K39" s="167"/>
      <c r="L39" s="349"/>
      <c r="M39" s="14"/>
    </row>
    <row r="40" spans="1:13" ht="18" customHeight="1">
      <c r="A40" s="705"/>
      <c r="B40" s="711"/>
      <c r="C40" s="712"/>
      <c r="D40" s="210"/>
      <c r="E40" s="345"/>
      <c r="F40" s="346"/>
      <c r="G40" s="347"/>
      <c r="H40" s="345"/>
      <c r="I40" s="332"/>
      <c r="J40" s="167"/>
      <c r="K40" s="167"/>
      <c r="L40" s="178"/>
      <c r="M40" s="14"/>
    </row>
    <row r="41" spans="1:13" ht="18" customHeight="1">
      <c r="A41" s="705"/>
      <c r="B41" s="711"/>
      <c r="C41" s="712"/>
      <c r="D41" s="210"/>
      <c r="E41" s="345"/>
      <c r="F41" s="346"/>
      <c r="G41" s="347"/>
      <c r="H41" s="345"/>
      <c r="I41" s="332"/>
      <c r="J41" s="167"/>
      <c r="K41" s="167"/>
      <c r="L41" s="178"/>
      <c r="M41" s="14"/>
    </row>
    <row r="42" spans="1:13" ht="18" customHeight="1" thickBot="1">
      <c r="A42" s="705"/>
      <c r="B42" s="713"/>
      <c r="C42" s="713"/>
      <c r="D42" s="211"/>
      <c r="E42" s="350"/>
      <c r="F42" s="351"/>
      <c r="G42" s="352"/>
      <c r="H42" s="350"/>
      <c r="I42" s="334"/>
      <c r="J42" s="168"/>
      <c r="K42" s="168"/>
      <c r="L42" s="180"/>
      <c r="M42" s="14"/>
    </row>
    <row r="43" spans="1:13" ht="18" customHeight="1" thickBot="1">
      <c r="A43" s="708"/>
      <c r="B43" s="682" t="s">
        <v>4</v>
      </c>
      <c r="C43" s="623"/>
      <c r="D43" s="212"/>
      <c r="E43" s="353"/>
      <c r="F43" s="342">
        <f>SUM(F32)</f>
        <v>5000000</v>
      </c>
      <c r="G43" s="354"/>
      <c r="H43" s="353"/>
      <c r="I43" s="339">
        <f>SUM(I32)</f>
        <v>5000000</v>
      </c>
      <c r="J43" s="169"/>
      <c r="K43" s="169"/>
      <c r="L43" s="340"/>
      <c r="M43" s="15"/>
    </row>
  </sheetData>
  <sheetProtection sheet="1" objects="1" scenarios="1" selectLockedCells="1"/>
  <mergeCells count="35">
    <mergeCell ref="A33:A43"/>
    <mergeCell ref="B33:C33"/>
    <mergeCell ref="B34:C34"/>
    <mergeCell ref="B35:C35"/>
    <mergeCell ref="B39:C39"/>
    <mergeCell ref="B40:C40"/>
    <mergeCell ref="B41:C41"/>
    <mergeCell ref="B42:C42"/>
    <mergeCell ref="B43:C43"/>
    <mergeCell ref="A12:A23"/>
    <mergeCell ref="B12:B16"/>
    <mergeCell ref="B17:B22"/>
    <mergeCell ref="B23:C23"/>
    <mergeCell ref="A24:A31"/>
    <mergeCell ref="B24:C24"/>
    <mergeCell ref="B25:C25"/>
    <mergeCell ref="B26:C26"/>
    <mergeCell ref="B27:C27"/>
    <mergeCell ref="B28:C28"/>
    <mergeCell ref="B29:C29"/>
    <mergeCell ref="B30:C30"/>
    <mergeCell ref="B31:C31"/>
    <mergeCell ref="A5:M5"/>
    <mergeCell ref="A7:B7"/>
    <mergeCell ref="A9:A11"/>
    <mergeCell ref="B9:C11"/>
    <mergeCell ref="D9:F9"/>
    <mergeCell ref="G9:L9"/>
    <mergeCell ref="M9:M11"/>
    <mergeCell ref="D10:D11"/>
    <mergeCell ref="E10:E11"/>
    <mergeCell ref="F10:F11"/>
    <mergeCell ref="C7:D7"/>
    <mergeCell ref="G10:I10"/>
    <mergeCell ref="J10:L10"/>
  </mergeCells>
  <phoneticPr fontId="2"/>
  <printOptions horizontalCentered="1" verticalCentered="1"/>
  <pageMargins left="0.62992125984251968" right="0.43307086614173229" top="0.98425196850393704" bottom="0.98425196850393704" header="0.51181102362204722" footer="0.51181102362204722"/>
  <pageSetup paperSize="9" scale="83" orientation="portrait" blackAndWhite="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0C84-684A-4600-9ABF-751A6A417DAB}">
  <sheetPr>
    <tabColor theme="8" tint="0.59999389629810485"/>
  </sheetPr>
  <dimension ref="A1:K36"/>
  <sheetViews>
    <sheetView view="pageBreakPreview" zoomScale="70" zoomScaleNormal="100" zoomScaleSheetLayoutView="70" workbookViewId="0"/>
  </sheetViews>
  <sheetFormatPr defaultColWidth="9" defaultRowHeight="13"/>
  <cols>
    <col min="1" max="3" width="3.26953125" style="386" customWidth="1"/>
    <col min="4" max="8" width="20" style="386" customWidth="1"/>
    <col min="9" max="11" width="3.26953125" style="386" customWidth="1"/>
    <col min="12" max="16384" width="9" style="386"/>
  </cols>
  <sheetData>
    <row r="1" spans="1:11" s="50" customFormat="1" ht="23.25" customHeight="1">
      <c r="A1" s="381" t="s">
        <v>274</v>
      </c>
      <c r="K1" s="382"/>
    </row>
    <row r="2" spans="1:11" s="384" customFormat="1" ht="16.5">
      <c r="A2" s="383"/>
      <c r="B2" s="383"/>
      <c r="C2" s="383"/>
      <c r="D2" s="383"/>
      <c r="E2" s="383"/>
      <c r="F2" s="383"/>
      <c r="G2" s="383"/>
      <c r="H2" s="383"/>
    </row>
    <row r="3" spans="1:11" ht="30" customHeight="1">
      <c r="A3" s="385" t="s">
        <v>275</v>
      </c>
    </row>
    <row r="4" spans="1:11" ht="30" customHeight="1">
      <c r="A4" s="720" t="s">
        <v>276</v>
      </c>
      <c r="B4" s="720"/>
      <c r="C4" s="720"/>
      <c r="D4" s="720"/>
      <c r="E4" s="720"/>
      <c r="F4" s="720"/>
      <c r="G4" s="720"/>
      <c r="H4" s="720"/>
      <c r="I4" s="720"/>
      <c r="J4" s="720"/>
    </row>
    <row r="5" spans="1:11" ht="15" customHeight="1">
      <c r="A5" s="387"/>
    </row>
    <row r="6" spans="1:11" ht="34.5" customHeight="1">
      <c r="B6" s="721" t="s">
        <v>277</v>
      </c>
      <c r="C6" s="722"/>
      <c r="D6" s="722"/>
      <c r="E6" s="722"/>
      <c r="F6" s="722"/>
      <c r="G6" s="722"/>
      <c r="H6" s="722"/>
      <c r="I6" s="722"/>
      <c r="J6" s="722"/>
    </row>
    <row r="7" spans="1:11" ht="15" customHeight="1"/>
    <row r="8" spans="1:11" ht="27.75" customHeight="1">
      <c r="A8" s="723" t="s">
        <v>138</v>
      </c>
      <c r="B8" s="723"/>
      <c r="C8" s="723"/>
      <c r="D8" s="723"/>
      <c r="E8" s="723"/>
      <c r="F8" s="723"/>
      <c r="G8" s="723"/>
      <c r="H8" s="723"/>
      <c r="I8" s="723"/>
      <c r="J8" s="723"/>
    </row>
    <row r="9" spans="1:11" ht="15" customHeight="1"/>
    <row r="10" spans="1:11" ht="15" customHeight="1">
      <c r="B10" s="386" t="s">
        <v>446</v>
      </c>
    </row>
    <row r="11" spans="1:11" ht="27.75" customHeight="1">
      <c r="A11" s="388"/>
      <c r="B11" s="719" t="s">
        <v>278</v>
      </c>
      <c r="C11" s="719"/>
      <c r="D11" s="719"/>
      <c r="E11" s="719"/>
      <c r="F11" s="719"/>
      <c r="G11" s="719"/>
      <c r="H11" s="719"/>
      <c r="I11" s="719"/>
      <c r="J11" s="719"/>
    </row>
    <row r="12" spans="1:11" ht="30" customHeight="1">
      <c r="A12" s="388"/>
      <c r="B12" s="389"/>
      <c r="C12" s="719" t="s">
        <v>279</v>
      </c>
      <c r="D12" s="719"/>
      <c r="E12" s="719"/>
      <c r="F12" s="719"/>
      <c r="G12" s="719"/>
      <c r="H12" s="719"/>
      <c r="I12" s="719"/>
      <c r="J12" s="719"/>
    </row>
    <row r="13" spans="1:11" ht="30" customHeight="1">
      <c r="A13" s="390"/>
      <c r="B13" s="389"/>
      <c r="C13" s="719" t="s">
        <v>280</v>
      </c>
      <c r="D13" s="719"/>
      <c r="E13" s="719"/>
      <c r="F13" s="719"/>
      <c r="G13" s="719"/>
      <c r="H13" s="719"/>
      <c r="I13" s="719"/>
      <c r="J13" s="719"/>
    </row>
    <row r="14" spans="1:11" ht="30" customHeight="1">
      <c r="A14" s="391"/>
      <c r="B14" s="389"/>
      <c r="C14" s="719" t="s">
        <v>281</v>
      </c>
      <c r="D14" s="719"/>
      <c r="E14" s="719"/>
      <c r="F14" s="719"/>
      <c r="G14" s="719"/>
      <c r="H14" s="719"/>
      <c r="I14" s="719"/>
      <c r="J14" s="719"/>
    </row>
    <row r="15" spans="1:11" ht="60" customHeight="1">
      <c r="A15" s="391"/>
      <c r="B15" s="389"/>
      <c r="C15" s="719" t="s">
        <v>282</v>
      </c>
      <c r="D15" s="719"/>
      <c r="E15" s="719"/>
      <c r="F15" s="719"/>
      <c r="G15" s="719"/>
      <c r="H15" s="719"/>
      <c r="I15" s="719"/>
      <c r="J15" s="719"/>
    </row>
    <row r="16" spans="1:11" ht="15" customHeight="1">
      <c r="A16" s="390"/>
      <c r="B16" s="389"/>
      <c r="C16" s="389"/>
      <c r="D16" s="389"/>
      <c r="E16" s="389"/>
      <c r="F16" s="389"/>
      <c r="G16" s="389"/>
      <c r="H16" s="389"/>
      <c r="I16" s="389"/>
      <c r="J16" s="389"/>
    </row>
    <row r="17" spans="1:11" ht="15" customHeight="1">
      <c r="A17" s="390"/>
      <c r="B17" s="386" t="s">
        <v>447</v>
      </c>
      <c r="C17" s="389"/>
      <c r="D17" s="389"/>
      <c r="E17" s="389"/>
      <c r="F17" s="389"/>
      <c r="G17" s="389"/>
      <c r="H17" s="389"/>
      <c r="I17" s="389"/>
      <c r="J17" s="389"/>
    </row>
    <row r="18" spans="1:11" ht="27.75" customHeight="1">
      <c r="B18" s="719" t="s">
        <v>283</v>
      </c>
      <c r="C18" s="716"/>
      <c r="D18" s="716"/>
      <c r="E18" s="716"/>
      <c r="F18" s="716"/>
      <c r="G18" s="716"/>
      <c r="H18" s="716"/>
      <c r="I18" s="716"/>
      <c r="J18" s="716"/>
    </row>
    <row r="19" spans="1:11" ht="28.5" customHeight="1">
      <c r="B19" s="389"/>
      <c r="C19" s="719" t="s">
        <v>284</v>
      </c>
      <c r="D19" s="716"/>
      <c r="E19" s="716"/>
      <c r="F19" s="716"/>
      <c r="G19" s="716"/>
      <c r="H19" s="716"/>
      <c r="I19" s="716"/>
      <c r="J19" s="716"/>
    </row>
    <row r="20" spans="1:11" ht="183.75" customHeight="1">
      <c r="B20" s="389"/>
      <c r="C20" s="389"/>
      <c r="D20" s="716" t="s">
        <v>285</v>
      </c>
      <c r="E20" s="716"/>
      <c r="F20" s="716"/>
      <c r="G20" s="716"/>
      <c r="H20" s="716"/>
      <c r="I20" s="716"/>
      <c r="J20" s="392"/>
    </row>
    <row r="21" spans="1:11" ht="27.75" customHeight="1">
      <c r="B21" s="389"/>
      <c r="C21" s="719" t="s">
        <v>286</v>
      </c>
      <c r="D21" s="716"/>
      <c r="E21" s="716"/>
      <c r="F21" s="716"/>
      <c r="G21" s="716"/>
      <c r="H21" s="716"/>
      <c r="I21" s="716"/>
      <c r="J21" s="716"/>
    </row>
    <row r="22" spans="1:11" ht="62.25" customHeight="1">
      <c r="B22" s="389"/>
      <c r="C22" s="389"/>
      <c r="D22" s="716" t="s">
        <v>287</v>
      </c>
      <c r="E22" s="716"/>
      <c r="F22" s="716"/>
      <c r="G22" s="716"/>
      <c r="H22" s="716"/>
      <c r="I22" s="716"/>
      <c r="J22" s="392"/>
    </row>
    <row r="23" spans="1:11" ht="15" customHeight="1">
      <c r="A23" s="393"/>
    </row>
    <row r="24" spans="1:11" ht="24.75" customHeight="1">
      <c r="A24" s="394"/>
      <c r="B24" s="717">
        <f>基本情報!C8</f>
        <v>46113</v>
      </c>
      <c r="C24" s="717"/>
      <c r="D24" s="717"/>
      <c r="E24" s="717"/>
      <c r="F24" s="717"/>
      <c r="G24" s="717"/>
      <c r="H24" s="717"/>
      <c r="I24" s="717"/>
      <c r="J24" s="717"/>
    </row>
    <row r="25" spans="1:11" ht="15" customHeight="1">
      <c r="A25" s="388"/>
    </row>
    <row r="26" spans="1:11" ht="24.75" customHeight="1">
      <c r="A26" s="388" t="s">
        <v>288</v>
      </c>
      <c r="B26" s="386" t="s">
        <v>289</v>
      </c>
    </row>
    <row r="27" spans="1:11" ht="15" customHeight="1">
      <c r="A27" s="395"/>
    </row>
    <row r="28" spans="1:11" ht="40.5" customHeight="1">
      <c r="A28" s="396"/>
      <c r="E28" s="397" t="s">
        <v>290</v>
      </c>
      <c r="F28" s="715" t="str">
        <f>基本情報!C10</f>
        <v>兵庫県神戸市○○</v>
      </c>
      <c r="G28" s="715"/>
      <c r="H28" s="715"/>
      <c r="I28" s="715"/>
      <c r="J28" s="715"/>
      <c r="K28" s="715"/>
    </row>
    <row r="29" spans="1:11" ht="40.5" customHeight="1">
      <c r="A29" s="396"/>
      <c r="E29" s="397" t="s">
        <v>291</v>
      </c>
      <c r="F29" s="715" t="str">
        <f>基本情報!C12</f>
        <v>○○法人 ○○会</v>
      </c>
      <c r="G29" s="715"/>
      <c r="H29" s="715"/>
      <c r="I29" s="715"/>
      <c r="J29" s="715"/>
      <c r="K29" s="715"/>
    </row>
    <row r="30" spans="1:11" ht="40.5" customHeight="1">
      <c r="A30" s="396"/>
      <c r="E30" s="397"/>
      <c r="F30" s="715" t="str">
        <f>基本情報!C15</f>
        <v>○○病院</v>
      </c>
      <c r="G30" s="715"/>
      <c r="H30" s="715"/>
      <c r="I30" s="715"/>
      <c r="J30" s="715"/>
      <c r="K30" s="715"/>
    </row>
    <row r="31" spans="1:11" ht="40.5" customHeight="1">
      <c r="E31" s="397" t="s">
        <v>292</v>
      </c>
      <c r="F31" s="715" t="str">
        <f>基本情報!C13</f>
        <v>理事長　○○○○</v>
      </c>
      <c r="G31" s="715"/>
      <c r="H31" s="715"/>
      <c r="I31" s="715"/>
      <c r="J31" s="715"/>
      <c r="K31" s="715"/>
    </row>
    <row r="32" spans="1:11" ht="40.5" customHeight="1">
      <c r="E32" s="398" t="s">
        <v>134</v>
      </c>
      <c r="F32" s="718" t="str">
        <f>基本情報!C25</f>
        <v>0123-456-789</v>
      </c>
      <c r="G32" s="718"/>
      <c r="H32" s="718"/>
      <c r="I32" s="718"/>
      <c r="J32" s="718"/>
      <c r="K32" s="718"/>
    </row>
    <row r="33" spans="5:11" ht="40.5" customHeight="1">
      <c r="E33" s="398" t="s">
        <v>192</v>
      </c>
      <c r="F33" s="714" t="str">
        <f>基本情報!C26</f>
        <v>sample@pref.hyogo.lg.jp</v>
      </c>
      <c r="G33" s="714"/>
      <c r="H33" s="714"/>
      <c r="I33" s="714"/>
      <c r="J33" s="714"/>
      <c r="K33" s="714"/>
    </row>
    <row r="34" spans="5:11" ht="30" customHeight="1"/>
    <row r="35" spans="5:11" ht="30" customHeight="1"/>
    <row r="36" spans="5:11" ht="30" customHeight="1"/>
  </sheetData>
  <sheetProtection sheet="1" selectLockedCells="1"/>
  <mergeCells count="20">
    <mergeCell ref="C21:J21"/>
    <mergeCell ref="A4:J4"/>
    <mergeCell ref="B6:J6"/>
    <mergeCell ref="A8:J8"/>
    <mergeCell ref="B11:J11"/>
    <mergeCell ref="C12:J12"/>
    <mergeCell ref="C13:J13"/>
    <mergeCell ref="C14:J14"/>
    <mergeCell ref="C15:J15"/>
    <mergeCell ref="B18:J18"/>
    <mergeCell ref="C19:J19"/>
    <mergeCell ref="D20:I20"/>
    <mergeCell ref="F33:K33"/>
    <mergeCell ref="F30:K30"/>
    <mergeCell ref="D22:I22"/>
    <mergeCell ref="B24:J24"/>
    <mergeCell ref="F28:K28"/>
    <mergeCell ref="F29:K29"/>
    <mergeCell ref="F31:K31"/>
    <mergeCell ref="F32:K32"/>
  </mergeCells>
  <phoneticPr fontId="2"/>
  <printOptions horizontalCentered="1" verticalCentered="1"/>
  <pageMargins left="0.62992125984251968" right="0.43307086614173229" top="0.98425196850393704" bottom="0.98425196850393704" header="0.51181102362204722" footer="0.51181102362204722"/>
  <pageSetup paperSize="9" scale="7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669B-C516-4583-9D01-1B6DB7866D2F}">
  <sheetPr>
    <tabColor theme="8" tint="0.59999389629810485"/>
  </sheetPr>
  <dimension ref="A1:N59"/>
  <sheetViews>
    <sheetView view="pageBreakPreview" topLeftCell="A47" zoomScaleNormal="100" zoomScaleSheetLayoutView="100" workbookViewId="0">
      <selection sqref="A1:L1"/>
    </sheetView>
  </sheetViews>
  <sheetFormatPr defaultColWidth="9" defaultRowHeight="13"/>
  <cols>
    <col min="1" max="1" width="19.6328125" style="123" customWidth="1"/>
    <col min="2" max="2" width="9" style="123"/>
    <col min="3" max="3" width="3.36328125" style="123" customWidth="1"/>
    <col min="4" max="4" width="9" style="123"/>
    <col min="5" max="5" width="8.7265625" style="123" customWidth="1"/>
    <col min="6" max="6" width="9" style="123"/>
    <col min="7" max="7" width="11.26953125" style="123" customWidth="1"/>
    <col min="8" max="8" width="4.6328125" style="123" customWidth="1"/>
    <col min="9" max="9" width="9" style="123"/>
    <col min="10" max="10" width="4.7265625" style="123" customWidth="1"/>
    <col min="11" max="12" width="9" style="123"/>
    <col min="13" max="13" width="4.36328125" style="123" customWidth="1"/>
    <col min="14" max="16384" width="9" style="123"/>
  </cols>
  <sheetData>
    <row r="1" spans="1:13" ht="23.5">
      <c r="A1" s="812" t="s">
        <v>293</v>
      </c>
      <c r="B1" s="812"/>
      <c r="C1" s="812"/>
      <c r="D1" s="812"/>
      <c r="E1" s="812"/>
      <c r="F1" s="812"/>
      <c r="G1" s="812"/>
      <c r="H1" s="812"/>
      <c r="I1" s="812"/>
      <c r="J1" s="812"/>
      <c r="K1" s="812"/>
      <c r="L1" s="812"/>
    </row>
    <row r="3" spans="1:13" ht="19.5" customHeight="1">
      <c r="A3" s="124"/>
      <c r="B3" s="813" t="s">
        <v>294</v>
      </c>
      <c r="C3" s="814"/>
      <c r="D3" s="814"/>
      <c r="E3" s="814"/>
      <c r="F3" s="814"/>
      <c r="G3" s="814"/>
      <c r="H3" s="814"/>
      <c r="I3" s="815"/>
      <c r="J3" s="124"/>
      <c r="K3" s="124"/>
      <c r="L3" s="124"/>
      <c r="M3" s="124"/>
    </row>
    <row r="4" spans="1:13" ht="27.75" customHeight="1" thickBot="1">
      <c r="A4" s="125"/>
      <c r="B4" s="816" t="s">
        <v>295</v>
      </c>
      <c r="C4" s="816"/>
      <c r="D4" s="816"/>
      <c r="E4" s="816"/>
      <c r="F4" s="816"/>
      <c r="G4" s="816"/>
      <c r="H4" s="816"/>
      <c r="I4" s="816"/>
      <c r="J4" s="817" t="s">
        <v>296</v>
      </c>
      <c r="K4" s="817"/>
      <c r="L4" s="817"/>
    </row>
    <row r="5" spans="1:13" ht="18" customHeight="1">
      <c r="A5" s="126"/>
      <c r="B5" s="818" t="s">
        <v>297</v>
      </c>
      <c r="C5" s="819"/>
      <c r="D5" s="819"/>
      <c r="E5" s="819"/>
      <c r="F5" s="819"/>
      <c r="G5" s="819"/>
      <c r="H5" s="819"/>
      <c r="I5" s="819"/>
      <c r="J5" s="819"/>
      <c r="K5" s="819"/>
      <c r="L5" s="820"/>
    </row>
    <row r="6" spans="1:13" ht="18" customHeight="1">
      <c r="A6" s="399" t="s">
        <v>298</v>
      </c>
      <c r="B6" s="821" t="s">
        <v>299</v>
      </c>
      <c r="C6" s="822"/>
      <c r="D6" s="822"/>
      <c r="E6" s="822"/>
      <c r="F6" s="822"/>
      <c r="G6" s="822"/>
      <c r="H6" s="822"/>
      <c r="I6" s="822"/>
      <c r="J6" s="822"/>
      <c r="K6" s="822"/>
      <c r="L6" s="823"/>
    </row>
    <row r="7" spans="1:13" ht="18" customHeight="1">
      <c r="A7" s="192" t="s">
        <v>300</v>
      </c>
      <c r="B7" s="821" t="s">
        <v>301</v>
      </c>
      <c r="C7" s="822"/>
      <c r="D7" s="822"/>
      <c r="E7" s="822"/>
      <c r="F7" s="822"/>
      <c r="G7" s="822"/>
      <c r="H7" s="822"/>
      <c r="I7" s="822"/>
      <c r="J7" s="822"/>
      <c r="K7" s="822"/>
      <c r="L7" s="823"/>
    </row>
    <row r="8" spans="1:13" ht="18" customHeight="1" thickBot="1">
      <c r="A8" s="127"/>
      <c r="B8" s="824" t="s">
        <v>302</v>
      </c>
      <c r="C8" s="825"/>
      <c r="D8" s="825"/>
      <c r="E8" s="825"/>
      <c r="F8" s="825"/>
      <c r="G8" s="825"/>
      <c r="H8" s="825"/>
      <c r="I8" s="825"/>
      <c r="J8" s="825"/>
      <c r="K8" s="825"/>
      <c r="L8" s="826"/>
    </row>
    <row r="9" spans="1:13" ht="13.5" thickBot="1">
      <c r="A9" s="128" t="s">
        <v>123</v>
      </c>
      <c r="B9" s="827"/>
      <c r="C9" s="828"/>
      <c r="D9" s="828"/>
      <c r="E9" s="828"/>
      <c r="F9" s="828"/>
      <c r="G9" s="828"/>
      <c r="H9" s="828"/>
      <c r="I9" s="828"/>
      <c r="J9" s="828"/>
      <c r="K9" s="828"/>
      <c r="L9" s="829"/>
    </row>
    <row r="10" spans="1:13">
      <c r="A10" s="128"/>
      <c r="B10" s="830" t="str">
        <f>基本情報!C10&amp;""</f>
        <v>兵庫県神戸市○○</v>
      </c>
      <c r="C10" s="831"/>
      <c r="D10" s="831"/>
      <c r="E10" s="831"/>
      <c r="F10" s="831"/>
      <c r="G10" s="831"/>
      <c r="H10" s="831"/>
      <c r="I10" s="831"/>
      <c r="J10" s="831"/>
      <c r="K10" s="831"/>
      <c r="L10" s="832"/>
    </row>
    <row r="11" spans="1:13">
      <c r="A11" s="129" t="s">
        <v>303</v>
      </c>
      <c r="B11" s="833"/>
      <c r="C11" s="834"/>
      <c r="D11" s="834"/>
      <c r="E11" s="834"/>
      <c r="F11" s="834"/>
      <c r="G11" s="834"/>
      <c r="H11" s="834"/>
      <c r="I11" s="834"/>
      <c r="J11" s="834"/>
      <c r="K11" s="834"/>
      <c r="L11" s="835"/>
    </row>
    <row r="12" spans="1:13" ht="13.5" thickBot="1">
      <c r="A12" s="130"/>
      <c r="B12" s="836"/>
      <c r="C12" s="837"/>
      <c r="D12" s="837"/>
      <c r="E12" s="837"/>
      <c r="F12" s="837"/>
      <c r="G12" s="837"/>
      <c r="H12" s="837"/>
      <c r="I12" s="837"/>
      <c r="J12" s="837"/>
      <c r="K12" s="837"/>
      <c r="L12" s="838"/>
    </row>
    <row r="13" spans="1:13" ht="18.75" customHeight="1" thickBot="1">
      <c r="A13" s="128" t="s">
        <v>123</v>
      </c>
      <c r="B13" s="839"/>
      <c r="C13" s="840"/>
      <c r="D13" s="840"/>
      <c r="E13" s="840"/>
      <c r="F13" s="840"/>
      <c r="G13" s="840"/>
      <c r="H13" s="840"/>
      <c r="I13" s="840"/>
      <c r="J13" s="840"/>
      <c r="K13" s="840"/>
      <c r="L13" s="841"/>
    </row>
    <row r="14" spans="1:13" ht="18.75" customHeight="1">
      <c r="A14" s="810" t="s">
        <v>304</v>
      </c>
      <c r="B14" s="753" t="str">
        <f>基本情報!C12&amp;""</f>
        <v>○○法人 ○○会</v>
      </c>
      <c r="C14" s="754"/>
      <c r="D14" s="754"/>
      <c r="E14" s="754"/>
      <c r="F14" s="754"/>
      <c r="G14" s="754"/>
      <c r="H14" s="754"/>
      <c r="I14" s="754"/>
      <c r="J14" s="754"/>
      <c r="K14" s="754"/>
      <c r="L14" s="755"/>
    </row>
    <row r="15" spans="1:13" ht="18.75" customHeight="1" thickBot="1">
      <c r="A15" s="811"/>
      <c r="B15" s="733"/>
      <c r="C15" s="734"/>
      <c r="D15" s="734"/>
      <c r="E15" s="734"/>
      <c r="F15" s="734"/>
      <c r="G15" s="734"/>
      <c r="H15" s="734"/>
      <c r="I15" s="734"/>
      <c r="J15" s="734"/>
      <c r="K15" s="734"/>
      <c r="L15" s="735"/>
    </row>
    <row r="16" spans="1:13" ht="24.75" customHeight="1" thickBot="1">
      <c r="A16" s="131" t="s">
        <v>305</v>
      </c>
      <c r="B16" s="132"/>
      <c r="C16" s="133" t="s">
        <v>253</v>
      </c>
      <c r="D16" s="134"/>
      <c r="E16" s="747" t="s">
        <v>306</v>
      </c>
      <c r="F16" s="749"/>
      <c r="G16" s="807"/>
      <c r="H16" s="808"/>
      <c r="I16" s="808"/>
      <c r="J16" s="808"/>
      <c r="K16" s="808"/>
      <c r="L16" s="809"/>
    </row>
    <row r="17" spans="1:14" ht="24.75" customHeight="1" thickBot="1">
      <c r="A17" s="131" t="s">
        <v>307</v>
      </c>
      <c r="B17" s="747" t="str">
        <f>基本情報!C24&amp;""</f>
        <v>兵庫　太郎</v>
      </c>
      <c r="C17" s="748"/>
      <c r="D17" s="749"/>
      <c r="E17" s="747" t="s">
        <v>308</v>
      </c>
      <c r="F17" s="749"/>
      <c r="G17" s="747" t="str">
        <f>基本情報!C25&amp;""</f>
        <v>0123-456-789</v>
      </c>
      <c r="H17" s="748"/>
      <c r="I17" s="748"/>
      <c r="J17" s="748"/>
      <c r="K17" s="748"/>
      <c r="L17" s="749"/>
    </row>
    <row r="18" spans="1:14" ht="24.75" customHeight="1" thickBot="1">
      <c r="A18" s="801" t="s">
        <v>309</v>
      </c>
      <c r="B18" s="803" t="str">
        <f>基本情報!C24&amp;""</f>
        <v>兵庫　太郎</v>
      </c>
      <c r="C18" s="804"/>
      <c r="D18" s="805"/>
      <c r="E18" s="747" t="s">
        <v>308</v>
      </c>
      <c r="F18" s="749"/>
      <c r="G18" s="747" t="str">
        <f>基本情報!C25&amp;""</f>
        <v>0123-456-789</v>
      </c>
      <c r="H18" s="748"/>
      <c r="I18" s="748"/>
      <c r="J18" s="748"/>
      <c r="K18" s="748"/>
      <c r="L18" s="749"/>
    </row>
    <row r="19" spans="1:14" ht="24.75" customHeight="1" thickBot="1">
      <c r="A19" s="802"/>
      <c r="B19" s="806"/>
      <c r="C19" s="765"/>
      <c r="D19" s="766"/>
      <c r="E19" s="747" t="s">
        <v>310</v>
      </c>
      <c r="F19" s="749"/>
      <c r="G19" s="747" t="str">
        <f>基本情報!C26&amp;""</f>
        <v>sample@pref.hyogo.lg.jp</v>
      </c>
      <c r="H19" s="748"/>
      <c r="I19" s="748"/>
      <c r="J19" s="748"/>
      <c r="K19" s="748"/>
      <c r="L19" s="749"/>
    </row>
    <row r="20" spans="1:14" ht="21.75" customHeight="1">
      <c r="A20" s="128" t="s">
        <v>311</v>
      </c>
      <c r="B20" s="781" t="s">
        <v>312</v>
      </c>
      <c r="C20" s="782"/>
      <c r="D20" s="782"/>
      <c r="E20" s="782"/>
      <c r="F20" s="782"/>
      <c r="G20" s="782"/>
      <c r="H20" s="782"/>
      <c r="I20" s="782"/>
      <c r="J20" s="782"/>
      <c r="K20" s="782"/>
      <c r="L20" s="783"/>
    </row>
    <row r="21" spans="1:14" ht="24.75" customHeight="1" thickBot="1">
      <c r="A21" s="136" t="s">
        <v>313</v>
      </c>
      <c r="B21" s="784"/>
      <c r="C21" s="785"/>
      <c r="D21" s="785"/>
      <c r="E21" s="785"/>
      <c r="F21" s="785"/>
      <c r="G21" s="785"/>
      <c r="H21" s="785"/>
      <c r="I21" s="785"/>
      <c r="J21" s="785"/>
      <c r="K21" s="785"/>
      <c r="L21" s="786"/>
    </row>
    <row r="22" spans="1:14" ht="19.5" customHeight="1" thickBot="1">
      <c r="A22" s="139" t="s">
        <v>123</v>
      </c>
      <c r="B22" s="787"/>
      <c r="C22" s="788"/>
      <c r="D22" s="788"/>
      <c r="E22" s="788"/>
      <c r="F22" s="788"/>
      <c r="G22" s="788"/>
      <c r="H22" s="788"/>
      <c r="I22" s="788"/>
      <c r="J22" s="788"/>
      <c r="K22" s="789"/>
      <c r="L22" s="790" t="s">
        <v>314</v>
      </c>
    </row>
    <row r="23" spans="1:14">
      <c r="A23" s="793" t="s">
        <v>315</v>
      </c>
      <c r="B23" s="794" t="str">
        <f>基本情報!C34&amp;""</f>
        <v>○○銀行</v>
      </c>
      <c r="C23" s="795"/>
      <c r="D23" s="795"/>
      <c r="E23" s="795"/>
      <c r="F23" s="798"/>
      <c r="G23" s="795" t="str">
        <f>基本情報!C35&amp;""</f>
        <v>○○支店</v>
      </c>
      <c r="H23" s="795"/>
      <c r="I23" s="795"/>
      <c r="J23" s="798"/>
      <c r="K23" s="799"/>
      <c r="L23" s="791"/>
      <c r="N23" s="124"/>
    </row>
    <row r="24" spans="1:14" ht="15" customHeight="1" thickBot="1">
      <c r="A24" s="793"/>
      <c r="B24" s="796"/>
      <c r="C24" s="797"/>
      <c r="D24" s="797"/>
      <c r="E24" s="797"/>
      <c r="F24" s="797"/>
      <c r="G24" s="797"/>
      <c r="H24" s="797"/>
      <c r="I24" s="797"/>
      <c r="J24" s="797"/>
      <c r="K24" s="800"/>
      <c r="L24" s="792"/>
    </row>
    <row r="25" spans="1:14" ht="15.75" customHeight="1">
      <c r="A25" s="128" t="s">
        <v>316</v>
      </c>
      <c r="B25" s="775" t="str">
        <f>基本情報!C36&amp;""</f>
        <v>普通預金</v>
      </c>
      <c r="C25" s="776"/>
      <c r="D25" s="776"/>
      <c r="E25" s="776"/>
      <c r="F25" s="776"/>
      <c r="G25" s="776"/>
      <c r="H25" s="776"/>
      <c r="I25" s="776"/>
      <c r="J25" s="776"/>
      <c r="K25" s="777"/>
      <c r="L25" s="744" t="s">
        <v>317</v>
      </c>
    </row>
    <row r="26" spans="1:14" ht="13.5" thickBot="1">
      <c r="A26" s="136" t="s">
        <v>313</v>
      </c>
      <c r="B26" s="778"/>
      <c r="C26" s="779"/>
      <c r="D26" s="779"/>
      <c r="E26" s="779"/>
      <c r="F26" s="779"/>
      <c r="G26" s="779"/>
      <c r="H26" s="779"/>
      <c r="I26" s="779"/>
      <c r="J26" s="779"/>
      <c r="K26" s="780"/>
      <c r="L26" s="745"/>
    </row>
    <row r="27" spans="1:14" ht="22.5" customHeight="1" thickBot="1">
      <c r="A27" s="140" t="s">
        <v>318</v>
      </c>
      <c r="B27" s="137"/>
      <c r="C27" s="135" t="s">
        <v>319</v>
      </c>
      <c r="D27" s="138"/>
      <c r="E27" s="141" t="s">
        <v>320</v>
      </c>
      <c r="F27" s="747" t="str">
        <f>基本情報!C37&amp;""</f>
        <v>12345678</v>
      </c>
      <c r="G27" s="748"/>
      <c r="H27" s="748"/>
      <c r="I27" s="748"/>
      <c r="J27" s="748"/>
      <c r="K27" s="749"/>
      <c r="L27" s="745"/>
    </row>
    <row r="28" spans="1:14" ht="16.5" customHeight="1" thickBot="1">
      <c r="A28" s="128" t="s">
        <v>123</v>
      </c>
      <c r="B28" s="750" t="str">
        <f>基本情報!C38&amp;""</f>
        <v>○○ホウジン　○○カイ</v>
      </c>
      <c r="C28" s="751"/>
      <c r="D28" s="751"/>
      <c r="E28" s="751"/>
      <c r="F28" s="751"/>
      <c r="G28" s="751"/>
      <c r="H28" s="751"/>
      <c r="I28" s="751"/>
      <c r="J28" s="751"/>
      <c r="K28" s="752"/>
      <c r="L28" s="745"/>
    </row>
    <row r="29" spans="1:14" ht="16.5" customHeight="1">
      <c r="A29" s="128" t="s">
        <v>321</v>
      </c>
      <c r="B29" s="753" t="str">
        <f>基本情報!C39&amp;""</f>
        <v>○○法人　○○会</v>
      </c>
      <c r="C29" s="754"/>
      <c r="D29" s="754"/>
      <c r="E29" s="754"/>
      <c r="F29" s="754"/>
      <c r="G29" s="754"/>
      <c r="H29" s="754"/>
      <c r="I29" s="754"/>
      <c r="J29" s="754"/>
      <c r="K29" s="755"/>
      <c r="L29" s="745"/>
    </row>
    <row r="30" spans="1:14" ht="16.5" customHeight="1" thickBot="1">
      <c r="A30" s="130"/>
      <c r="B30" s="741"/>
      <c r="C30" s="742"/>
      <c r="D30" s="742"/>
      <c r="E30" s="742"/>
      <c r="F30" s="742"/>
      <c r="G30" s="742"/>
      <c r="H30" s="742"/>
      <c r="I30" s="742"/>
      <c r="J30" s="742"/>
      <c r="K30" s="743"/>
      <c r="L30" s="746"/>
    </row>
    <row r="31" spans="1:14" s="142" customFormat="1" ht="23.25" customHeight="1" thickBot="1">
      <c r="A31" s="772" t="s">
        <v>322</v>
      </c>
      <c r="B31" s="773"/>
      <c r="C31" s="773"/>
      <c r="D31" s="773"/>
      <c r="E31" s="773"/>
      <c r="F31" s="773"/>
      <c r="G31" s="773"/>
      <c r="H31" s="773"/>
      <c r="I31" s="773"/>
      <c r="J31" s="773"/>
      <c r="K31" s="773"/>
      <c r="L31" s="774"/>
    </row>
    <row r="32" spans="1:14" ht="20.25" customHeight="1" thickBot="1">
      <c r="A32" s="128" t="s">
        <v>123</v>
      </c>
      <c r="B32" s="756"/>
      <c r="C32" s="757"/>
      <c r="D32" s="757"/>
      <c r="E32" s="757"/>
      <c r="F32" s="757"/>
      <c r="G32" s="757"/>
      <c r="H32" s="757"/>
      <c r="I32" s="757"/>
      <c r="J32" s="757"/>
      <c r="K32" s="758"/>
      <c r="L32" s="744" t="s">
        <v>323</v>
      </c>
    </row>
    <row r="33" spans="1:12" ht="24" customHeight="1">
      <c r="A33" s="128" t="s">
        <v>324</v>
      </c>
      <c r="B33" s="759"/>
      <c r="C33" s="760"/>
      <c r="D33" s="760"/>
      <c r="E33" s="760"/>
      <c r="F33" s="193" t="s">
        <v>325</v>
      </c>
      <c r="G33" s="760"/>
      <c r="H33" s="760"/>
      <c r="I33" s="760"/>
      <c r="J33" s="763" t="s">
        <v>326</v>
      </c>
      <c r="K33" s="764"/>
      <c r="L33" s="745"/>
    </row>
    <row r="34" spans="1:12" ht="24" customHeight="1" thickBot="1">
      <c r="A34" s="130"/>
      <c r="B34" s="761"/>
      <c r="C34" s="762"/>
      <c r="D34" s="762"/>
      <c r="E34" s="762"/>
      <c r="F34" s="196" t="s">
        <v>327</v>
      </c>
      <c r="G34" s="762"/>
      <c r="H34" s="762"/>
      <c r="I34" s="762"/>
      <c r="J34" s="765"/>
      <c r="K34" s="766"/>
      <c r="L34" s="745"/>
    </row>
    <row r="35" spans="1:12" ht="18.75" customHeight="1" thickBot="1">
      <c r="A35" s="140" t="s">
        <v>318</v>
      </c>
      <c r="B35" s="194"/>
      <c r="C35" s="135" t="s">
        <v>319</v>
      </c>
      <c r="D35" s="195"/>
      <c r="E35" s="141" t="s">
        <v>320</v>
      </c>
      <c r="F35" s="400" t="s">
        <v>328</v>
      </c>
      <c r="G35" s="767"/>
      <c r="H35" s="767"/>
      <c r="I35" s="767"/>
      <c r="J35" s="767"/>
      <c r="K35" s="768"/>
      <c r="L35" s="745"/>
    </row>
    <row r="36" spans="1:12" ht="20.25" customHeight="1" thickBot="1">
      <c r="A36" s="128" t="s">
        <v>123</v>
      </c>
      <c r="B36" s="756"/>
      <c r="C36" s="757"/>
      <c r="D36" s="757"/>
      <c r="E36" s="757"/>
      <c r="F36" s="757"/>
      <c r="G36" s="757"/>
      <c r="H36" s="757"/>
      <c r="I36" s="757"/>
      <c r="J36" s="757"/>
      <c r="K36" s="758"/>
      <c r="L36" s="745"/>
    </row>
    <row r="37" spans="1:12" ht="40.5" customHeight="1" thickBot="1">
      <c r="A37" s="136" t="s">
        <v>321</v>
      </c>
      <c r="B37" s="769"/>
      <c r="C37" s="770"/>
      <c r="D37" s="770"/>
      <c r="E37" s="770"/>
      <c r="F37" s="770"/>
      <c r="G37" s="770"/>
      <c r="H37" s="770"/>
      <c r="I37" s="770"/>
      <c r="J37" s="770"/>
      <c r="K37" s="771"/>
      <c r="L37" s="746"/>
    </row>
    <row r="38" spans="1:12" ht="21.75" customHeight="1" thickBot="1">
      <c r="A38" s="136" t="s">
        <v>329</v>
      </c>
      <c r="B38" s="727"/>
      <c r="C38" s="728"/>
      <c r="D38" s="728"/>
      <c r="E38" s="728"/>
      <c r="F38" s="728"/>
      <c r="G38" s="728"/>
      <c r="H38" s="728"/>
      <c r="I38" s="728"/>
      <c r="J38" s="728"/>
      <c r="K38" s="728"/>
      <c r="L38" s="729"/>
    </row>
    <row r="39" spans="1:12">
      <c r="A39" s="730" t="s">
        <v>330</v>
      </c>
      <c r="B39" s="731"/>
      <c r="C39" s="731"/>
      <c r="D39" s="731"/>
      <c r="E39" s="731"/>
      <c r="F39" s="731"/>
      <c r="G39" s="731"/>
      <c r="H39" s="731"/>
      <c r="I39" s="731"/>
      <c r="J39" s="731"/>
      <c r="K39" s="731"/>
      <c r="L39" s="732"/>
    </row>
    <row r="40" spans="1:12">
      <c r="A40" s="733"/>
      <c r="B40" s="734"/>
      <c r="C40" s="734"/>
      <c r="D40" s="734"/>
      <c r="E40" s="734"/>
      <c r="F40" s="734"/>
      <c r="G40" s="734"/>
      <c r="H40" s="734"/>
      <c r="I40" s="734"/>
      <c r="J40" s="734"/>
      <c r="K40" s="734"/>
      <c r="L40" s="735"/>
    </row>
    <row r="41" spans="1:12" ht="27" customHeight="1">
      <c r="A41" s="736">
        <f>基本情報!C8</f>
        <v>46113</v>
      </c>
      <c r="B41" s="737"/>
      <c r="C41" s="143"/>
      <c r="D41" s="143"/>
      <c r="E41" s="143"/>
      <c r="F41" s="143"/>
      <c r="G41" s="143"/>
      <c r="H41" s="143"/>
      <c r="I41" s="143"/>
      <c r="J41" s="143"/>
      <c r="K41" s="143"/>
      <c r="L41" s="144"/>
    </row>
    <row r="42" spans="1:12">
      <c r="A42" s="733" t="s">
        <v>331</v>
      </c>
      <c r="B42" s="734"/>
      <c r="C42" s="734"/>
      <c r="D42" s="734"/>
      <c r="E42" s="734"/>
      <c r="F42" s="734"/>
      <c r="G42" s="734"/>
      <c r="H42" s="734"/>
      <c r="I42" s="734"/>
      <c r="J42" s="734"/>
      <c r="K42" s="734"/>
      <c r="L42" s="735"/>
    </row>
    <row r="43" spans="1:12" ht="18.75" customHeight="1">
      <c r="A43" s="145"/>
      <c r="B43" s="738" t="s">
        <v>303</v>
      </c>
      <c r="C43" s="738"/>
      <c r="D43" s="738"/>
      <c r="E43" s="739" t="str">
        <f>基本情報!C10</f>
        <v>兵庫県神戸市○○</v>
      </c>
      <c r="F43" s="739"/>
      <c r="G43" s="739"/>
      <c r="H43" s="739"/>
      <c r="I43" s="739"/>
      <c r="J43" s="739"/>
      <c r="K43" s="143"/>
      <c r="L43" s="144"/>
    </row>
    <row r="44" spans="1:12" ht="18.75" customHeight="1">
      <c r="A44" s="145"/>
      <c r="B44" s="738" t="s">
        <v>332</v>
      </c>
      <c r="C44" s="738"/>
      <c r="D44" s="738"/>
      <c r="E44" s="740" t="str">
        <f>基本情報!C12</f>
        <v>○○法人 ○○会</v>
      </c>
      <c r="F44" s="740"/>
      <c r="G44" s="740"/>
      <c r="H44" s="740"/>
      <c r="I44" s="740"/>
      <c r="J44" s="740"/>
      <c r="K44" s="143"/>
      <c r="L44" s="144"/>
    </row>
    <row r="45" spans="1:12" ht="18.75" customHeight="1">
      <c r="A45" s="145"/>
      <c r="B45" s="738" t="s">
        <v>333</v>
      </c>
      <c r="C45" s="738"/>
      <c r="D45" s="738"/>
      <c r="E45" s="739" t="str">
        <f>基本情報!C13</f>
        <v>理事長　○○○○</v>
      </c>
      <c r="F45" s="739"/>
      <c r="G45" s="739"/>
      <c r="H45" s="739"/>
      <c r="I45" s="739"/>
      <c r="J45" s="146"/>
      <c r="K45" s="143"/>
      <c r="L45" s="144"/>
    </row>
    <row r="46" spans="1:12" ht="13.5" thickBot="1">
      <c r="A46" s="741" t="s">
        <v>334</v>
      </c>
      <c r="B46" s="742"/>
      <c r="C46" s="742"/>
      <c r="D46" s="742"/>
      <c r="E46" s="742"/>
      <c r="F46" s="742"/>
      <c r="G46" s="742"/>
      <c r="H46" s="742"/>
      <c r="I46" s="742"/>
      <c r="J46" s="742"/>
      <c r="K46" s="742"/>
      <c r="L46" s="743"/>
    </row>
    <row r="47" spans="1:12" ht="18.75" customHeight="1">
      <c r="A47" s="147"/>
      <c r="B47" s="147"/>
      <c r="C47" s="147"/>
      <c r="D47" s="147"/>
      <c r="E47" s="147"/>
      <c r="F47" s="147"/>
      <c r="G47" s="147"/>
      <c r="H47" s="147"/>
      <c r="I47" s="147"/>
      <c r="J47" s="147"/>
      <c r="K47" s="147"/>
      <c r="L47" s="147"/>
    </row>
    <row r="48" spans="1:12" ht="90" customHeight="1">
      <c r="A48" s="147"/>
      <c r="B48" s="147"/>
      <c r="C48" s="147"/>
      <c r="D48" s="147"/>
      <c r="E48" s="147"/>
      <c r="F48" s="147"/>
      <c r="G48" s="147"/>
      <c r="H48" s="147"/>
      <c r="I48" s="147"/>
      <c r="J48" s="147"/>
      <c r="K48" s="147"/>
      <c r="L48" s="147"/>
    </row>
    <row r="49" spans="1:13" ht="35.25" customHeight="1">
      <c r="A49" s="724" t="s">
        <v>335</v>
      </c>
      <c r="B49" s="724"/>
      <c r="C49" s="724"/>
      <c r="D49" s="724"/>
      <c r="E49" s="724"/>
      <c r="F49" s="724"/>
      <c r="G49" s="724"/>
      <c r="H49" s="724"/>
      <c r="I49" s="724"/>
      <c r="J49" s="724"/>
      <c r="K49" s="724"/>
      <c r="L49" s="724"/>
      <c r="M49" s="724"/>
    </row>
    <row r="50" spans="1:13" ht="35.25" customHeight="1">
      <c r="A50" s="724" t="s">
        <v>336</v>
      </c>
      <c r="B50" s="724"/>
      <c r="C50" s="724"/>
      <c r="D50" s="724"/>
      <c r="E50" s="724"/>
      <c r="F50" s="724"/>
      <c r="G50" s="724"/>
      <c r="H50" s="724"/>
      <c r="I50" s="724"/>
      <c r="J50" s="724"/>
      <c r="K50" s="724"/>
      <c r="L50" s="724"/>
      <c r="M50" s="416"/>
    </row>
    <row r="51" spans="1:13" ht="35.25" customHeight="1">
      <c r="A51" s="724" t="s">
        <v>337</v>
      </c>
      <c r="B51" s="724"/>
      <c r="C51" s="724"/>
      <c r="D51" s="724"/>
      <c r="E51" s="724"/>
      <c r="F51" s="724"/>
      <c r="G51" s="724"/>
      <c r="H51" s="724"/>
      <c r="I51" s="724"/>
      <c r="J51" s="724"/>
      <c r="K51" s="724"/>
      <c r="L51" s="724"/>
      <c r="M51" s="416"/>
    </row>
    <row r="52" spans="1:13" ht="35.25" customHeight="1">
      <c r="A52" s="724" t="s">
        <v>338</v>
      </c>
      <c r="B52" s="724"/>
      <c r="C52" s="724"/>
      <c r="D52" s="724"/>
      <c r="E52" s="724"/>
      <c r="F52" s="724"/>
      <c r="G52" s="724"/>
      <c r="H52" s="724"/>
      <c r="I52" s="724"/>
      <c r="J52" s="724"/>
      <c r="K52" s="724"/>
      <c r="L52" s="724"/>
      <c r="M52" s="416"/>
    </row>
    <row r="53" spans="1:13" ht="35.25" customHeight="1">
      <c r="A53" s="724" t="s">
        <v>339</v>
      </c>
      <c r="B53" s="724"/>
      <c r="C53" s="724"/>
      <c r="D53" s="724"/>
      <c r="E53" s="724"/>
      <c r="F53" s="724"/>
      <c r="G53" s="724"/>
      <c r="H53" s="724"/>
      <c r="I53" s="724"/>
      <c r="J53" s="724"/>
      <c r="K53" s="724"/>
      <c r="L53" s="724"/>
      <c r="M53" s="416"/>
    </row>
    <row r="54" spans="1:13" ht="35.25" customHeight="1">
      <c r="A54" s="724" t="s">
        <v>340</v>
      </c>
      <c r="B54" s="725"/>
      <c r="C54" s="725"/>
      <c r="D54" s="725"/>
      <c r="E54" s="725"/>
      <c r="F54" s="725"/>
      <c r="G54" s="725"/>
      <c r="H54" s="725"/>
      <c r="I54" s="725"/>
      <c r="J54" s="725"/>
      <c r="K54" s="725"/>
      <c r="L54" s="725"/>
      <c r="M54" s="416"/>
    </row>
    <row r="55" spans="1:13" ht="35.25" customHeight="1">
      <c r="A55" s="724" t="s">
        <v>341</v>
      </c>
      <c r="B55" s="725"/>
      <c r="C55" s="725"/>
      <c r="D55" s="725"/>
      <c r="E55" s="725"/>
      <c r="F55" s="725"/>
      <c r="G55" s="725"/>
      <c r="H55" s="725"/>
      <c r="I55" s="725"/>
      <c r="J55" s="725"/>
      <c r="K55" s="725"/>
      <c r="L55" s="725"/>
      <c r="M55" s="416"/>
    </row>
    <row r="56" spans="1:13" ht="35.25" customHeight="1">
      <c r="A56" s="724" t="s">
        <v>342</v>
      </c>
      <c r="B56" s="725"/>
      <c r="C56" s="725"/>
      <c r="D56" s="725"/>
      <c r="E56" s="725"/>
      <c r="F56" s="725"/>
      <c r="G56" s="725"/>
      <c r="H56" s="725"/>
      <c r="I56" s="725"/>
      <c r="J56" s="725"/>
      <c r="K56" s="725"/>
      <c r="L56" s="725"/>
      <c r="M56" s="416"/>
    </row>
    <row r="57" spans="1:13" ht="35.25" customHeight="1">
      <c r="A57" s="724" t="s">
        <v>343</v>
      </c>
      <c r="B57" s="725"/>
      <c r="C57" s="725"/>
      <c r="D57" s="725"/>
      <c r="E57" s="725"/>
      <c r="F57" s="725"/>
      <c r="G57" s="725"/>
      <c r="H57" s="725"/>
      <c r="I57" s="725"/>
      <c r="J57" s="725"/>
      <c r="K57" s="725"/>
      <c r="L57" s="725"/>
      <c r="M57" s="416"/>
    </row>
    <row r="58" spans="1:13" ht="35.25" customHeight="1">
      <c r="A58" s="724" t="s">
        <v>344</v>
      </c>
      <c r="B58" s="725"/>
      <c r="C58" s="725"/>
      <c r="D58" s="725"/>
      <c r="E58" s="725"/>
      <c r="F58" s="725"/>
      <c r="G58" s="725"/>
      <c r="H58" s="725"/>
      <c r="I58" s="725"/>
      <c r="J58" s="725"/>
      <c r="K58" s="725"/>
      <c r="L58" s="725"/>
      <c r="M58" s="416"/>
    </row>
    <row r="59" spans="1:13" ht="35.25" customHeight="1">
      <c r="A59" s="726" t="s">
        <v>345</v>
      </c>
      <c r="B59" s="725"/>
      <c r="C59" s="725"/>
      <c r="D59" s="725"/>
      <c r="E59" s="725"/>
      <c r="F59" s="725"/>
      <c r="G59" s="725"/>
      <c r="H59" s="725"/>
      <c r="I59" s="725"/>
      <c r="J59" s="725"/>
      <c r="K59" s="725"/>
      <c r="L59" s="725"/>
      <c r="M59" s="417"/>
    </row>
  </sheetData>
  <sheetProtection sheet="1" objects="1" scenarios="1" selectLockedCell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L56"/>
    <mergeCell ref="A57:L57"/>
    <mergeCell ref="A58:L58"/>
    <mergeCell ref="A59:L59"/>
    <mergeCell ref="A50:L50"/>
    <mergeCell ref="A51:L51"/>
    <mergeCell ref="A52:L52"/>
    <mergeCell ref="A53:L53"/>
    <mergeCell ref="A54:L54"/>
    <mergeCell ref="A55:L55"/>
  </mergeCells>
  <phoneticPr fontId="2"/>
  <printOptions horizontalCentered="1" verticalCentered="1"/>
  <pageMargins left="0.62992125984251968" right="0.43307086614173229" top="0.98425196850393704" bottom="0.98425196850393704" header="0.51181102362204722" footer="0.51181102362204722"/>
  <pageSetup paperSize="9" scale="88"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基本情報</vt:lpstr>
      <vt:lpstr>交付申請書</vt:lpstr>
      <vt:lpstr>収支予算書</vt:lpstr>
      <vt:lpstr>様式1</vt:lpstr>
      <vt:lpstr>様式2-1-④</vt:lpstr>
      <vt:lpstr>様式2-2</vt:lpstr>
      <vt:lpstr>様式2-3</vt:lpstr>
      <vt:lpstr>誓約書</vt:lpstr>
      <vt:lpstr>債権者登録書</vt:lpstr>
      <vt:lpstr>実績報告書</vt:lpstr>
      <vt:lpstr>収支決算書</vt:lpstr>
      <vt:lpstr>様式3</vt:lpstr>
      <vt:lpstr>様式4-1-④</vt:lpstr>
      <vt:lpstr>様式4-3</vt:lpstr>
      <vt:lpstr>様式4-2</vt:lpstr>
      <vt:lpstr>基準額</vt:lpstr>
      <vt:lpstr>記入上の注意</vt:lpstr>
      <vt:lpstr>基準額!Print_Area</vt:lpstr>
      <vt:lpstr>基本情報!Print_Area</vt:lpstr>
      <vt:lpstr>交付申請書!Print_Area</vt:lpstr>
      <vt:lpstr>債権者登録書!Print_Area</vt:lpstr>
      <vt:lpstr>実績報告書!Print_Area</vt:lpstr>
      <vt:lpstr>収支決算書!Print_Area</vt:lpstr>
      <vt:lpstr>収支予算書!Print_Area</vt:lpstr>
      <vt:lpstr>誓約書!Print_Area</vt:lpstr>
      <vt:lpstr>様式1!Print_Area</vt:lpstr>
      <vt:lpstr>'様式2-1-④'!Print_Area</vt:lpstr>
      <vt:lpstr>'様式2-2'!Print_Area</vt:lpstr>
      <vt:lpstr>'様式2-3'!Print_Area</vt:lpstr>
      <vt:lpstr>様式3!Print_Area</vt:lpstr>
      <vt:lpstr>'様式4-1-④'!Print_Area</vt:lpstr>
      <vt:lpstr>'様式4-2'!Print_Area</vt:lpstr>
      <vt:lpstr>'様式4-3'!Print_Area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2025-06-06T10:47:12Z</cp:lastPrinted>
  <dcterms:created xsi:type="dcterms:W3CDTF">2009-06-03T02:25:20Z</dcterms:created>
  <dcterms:modified xsi:type="dcterms:W3CDTF">2026-06-08T06:18:25Z</dcterms:modified>
</cp:coreProperties>
</file>