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8 看護職員確保対策総合施設整備事業（H30～ハード系統合）\R08\01 申請依頼\"/>
    </mc:Choice>
  </mc:AlternateContent>
  <xr:revisionPtr revIDLastSave="0" documentId="13_ncr:1_{D6F90457-CE2A-447D-B36E-89247882CEA3}" xr6:coauthVersionLast="47" xr6:coauthVersionMax="47" xr10:uidLastSave="{00000000-0000-0000-0000-000000000000}"/>
  <bookViews>
    <workbookView xWindow="-28920" yWindow="960" windowWidth="29040" windowHeight="15720" tabRatio="745" xr2:uid="{00000000-000D-0000-FFFF-FFFF00000000}"/>
  </bookViews>
  <sheets>
    <sheet name="基本情報" sheetId="22" r:id="rId1"/>
    <sheet name="交付申請書" sheetId="27" r:id="rId2"/>
    <sheet name="収支予算書" sheetId="28" r:id="rId3"/>
    <sheet name="様式1" sheetId="29" r:id="rId4"/>
    <sheet name="様式2-1-②" sheetId="35" r:id="rId5"/>
    <sheet name="様式2-2" sheetId="31" r:id="rId6"/>
    <sheet name="様式2-3" sheetId="32" r:id="rId7"/>
    <sheet name="誓約書" sheetId="33" r:id="rId8"/>
    <sheet name="債権者登録書" sheetId="34" r:id="rId9"/>
    <sheet name="実績報告書" sheetId="23" r:id="rId10"/>
    <sheet name="収支決算書" sheetId="24" r:id="rId11"/>
    <sheet name="様式3" sheetId="8" r:id="rId12"/>
    <sheet name="様式4-1-②" sheetId="37" r:id="rId13"/>
    <sheet name="様式4-2" sheetId="10" r:id="rId14"/>
    <sheet name="様式4-3" sheetId="6" r:id="rId15"/>
    <sheet name="基準額" sheetId="25" r:id="rId16"/>
    <sheet name="記入上の注意" sheetId="26" r:id="rId17"/>
  </sheets>
  <definedNames>
    <definedName name="_Key1" localSheetId="8" hidden="1">#REF!</definedName>
    <definedName name="_Key1" localSheetId="7" hidden="1">#REF!</definedName>
    <definedName name="_Key1" hidden="1">#REF!</definedName>
    <definedName name="_Key2" localSheetId="8" hidden="1">#REF!</definedName>
    <definedName name="_Key2" localSheetId="7" hidden="1">#REF!</definedName>
    <definedName name="_Key2" hidden="1">#REF!</definedName>
    <definedName name="_Order1" hidden="1">255</definedName>
    <definedName name="_Order2" hidden="1">255</definedName>
    <definedName name="_Sort" localSheetId="8" hidden="1">#REF!</definedName>
    <definedName name="_Sort" localSheetId="7" hidden="1">#REF!</definedName>
    <definedName name="_Sort" hidden="1">#REF!</definedName>
    <definedName name="_xlnm.Print_Area" localSheetId="15">基準額!$A$1:$F$50</definedName>
    <definedName name="_xlnm.Print_Area" localSheetId="0">基本情報!$A$1:$D$40</definedName>
    <definedName name="_xlnm.Print_Area" localSheetId="1">交付申請書!$A$1:$L$42</definedName>
    <definedName name="_xlnm.Print_Area" localSheetId="8">債権者登録書!$A$2:$L$60</definedName>
    <definedName name="_xlnm.Print_Area" localSheetId="9">実績報告書!$A$1:$J$52</definedName>
    <definedName name="_xlnm.Print_Area" localSheetId="10">収支決算書!$A$1:$F$36</definedName>
    <definedName name="_xlnm.Print_Area" localSheetId="2">収支予算書!$A$1:$F$36</definedName>
    <definedName name="_xlnm.Print_Area" localSheetId="7">誓約書!$A$3:$K$33</definedName>
    <definedName name="_xlnm.Print_Area" localSheetId="3">様式1!$A$1:$I$22</definedName>
    <definedName name="_xlnm.Print_Area" localSheetId="5">'様式2-2'!$A$1:$J$46</definedName>
    <definedName name="_xlnm.Print_Area" localSheetId="6">'様式2-3'!$A$1:$M$44</definedName>
    <definedName name="_xlnm.Print_Area" localSheetId="11">様式3!$A$1:$K$16</definedName>
    <definedName name="_xlnm.Print_Area" localSheetId="13">'様式4-2'!$A$1:$J$46</definedName>
    <definedName name="_xlnm.Print_Area" localSheetId="14">'様式4-3'!$A$1:$M$44</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37" l="1"/>
  <c r="L26" i="35"/>
  <c r="H10" i="8"/>
  <c r="E26" i="25"/>
  <c r="E3" i="25"/>
  <c r="H26" i="25"/>
  <c r="B27" i="37" s="1"/>
  <c r="H3" i="25"/>
  <c r="B27" i="35" s="1"/>
  <c r="M14" i="37"/>
  <c r="J14" i="37"/>
  <c r="E27" i="35"/>
  <c r="M28" i="37" l="1"/>
  <c r="I26" i="37"/>
  <c r="M23" i="37"/>
  <c r="A20" i="37"/>
  <c r="D18" i="37"/>
  <c r="M17" i="37"/>
  <c r="D16" i="37"/>
  <c r="D15" i="37"/>
  <c r="I11" i="37"/>
  <c r="E11" i="37"/>
  <c r="A11" i="37"/>
  <c r="C8" i="37"/>
  <c r="M7" i="37"/>
  <c r="D18" i="35"/>
  <c r="I26" i="35"/>
  <c r="M28" i="35"/>
  <c r="M23" i="35"/>
  <c r="A20" i="35"/>
  <c r="D16" i="35"/>
  <c r="M17" i="35"/>
  <c r="D15" i="35"/>
  <c r="M14" i="35"/>
  <c r="J14" i="35"/>
  <c r="I11" i="35"/>
  <c r="E11" i="35"/>
  <c r="A11" i="35"/>
  <c r="M7" i="35"/>
  <c r="C8" i="35"/>
  <c r="A14" i="8"/>
  <c r="A14" i="29"/>
  <c r="F27" i="34"/>
  <c r="F20" i="31"/>
  <c r="F40" i="31" s="1"/>
  <c r="F19" i="31"/>
  <c r="J39" i="10"/>
  <c r="J30" i="10"/>
  <c r="F30" i="10"/>
  <c r="F20" i="10"/>
  <c r="F40" i="10" s="1"/>
  <c r="C14" i="25"/>
  <c r="D14" i="25" s="1"/>
  <c r="C4" i="25" s="1"/>
  <c r="C15" i="25"/>
  <c r="D15" i="25" s="1"/>
  <c r="C16" i="25"/>
  <c r="D16" i="25" s="1"/>
  <c r="D8" i="25"/>
  <c r="F21" i="31" l="1"/>
  <c r="F41" i="31" s="1"/>
  <c r="B29" i="34"/>
  <c r="B28" i="34"/>
  <c r="G23" i="34"/>
  <c r="B25" i="34"/>
  <c r="B23" i="34"/>
  <c r="B18" i="34"/>
  <c r="B17" i="34"/>
  <c r="G19" i="34"/>
  <c r="G18" i="34"/>
  <c r="G17" i="34"/>
  <c r="B14" i="34"/>
  <c r="B10" i="34"/>
  <c r="D31" i="25"/>
  <c r="C26" i="25" s="1"/>
  <c r="C37" i="25"/>
  <c r="D37" i="25" s="1"/>
  <c r="C39" i="25"/>
  <c r="D39" i="25" s="1"/>
  <c r="C38" i="25"/>
  <c r="D38" i="25" s="1"/>
  <c r="C3" i="25"/>
  <c r="C27" i="25" l="1"/>
  <c r="I36" i="32"/>
  <c r="I37" i="32"/>
  <c r="I38" i="32"/>
  <c r="I35" i="32"/>
  <c r="I33" i="32"/>
  <c r="I38" i="6"/>
  <c r="I37" i="6"/>
  <c r="I36" i="6"/>
  <c r="I35" i="6"/>
  <c r="I33" i="6"/>
  <c r="I30" i="6"/>
  <c r="F37" i="32"/>
  <c r="A5" i="29"/>
  <c r="I32" i="10" l="1"/>
  <c r="J32" i="10"/>
  <c r="I33" i="10"/>
  <c r="J33" i="10"/>
  <c r="I34" i="10"/>
  <c r="J34" i="10"/>
  <c r="I35" i="10"/>
  <c r="J35" i="10"/>
  <c r="I36" i="10"/>
  <c r="J36" i="10"/>
  <c r="I37" i="10"/>
  <c r="J37" i="10"/>
  <c r="I38" i="10"/>
  <c r="J38" i="10"/>
  <c r="J31" i="10"/>
  <c r="I31" i="10"/>
  <c r="J7" i="10"/>
  <c r="J22" i="10"/>
  <c r="I22" i="10"/>
  <c r="I23" i="10"/>
  <c r="J23" i="10"/>
  <c r="I24" i="10"/>
  <c r="J24" i="10"/>
  <c r="I25" i="10"/>
  <c r="J25" i="10"/>
  <c r="I26" i="10"/>
  <c r="J26" i="10"/>
  <c r="I27" i="10"/>
  <c r="J27" i="10"/>
  <c r="I28" i="10"/>
  <c r="J28" i="10"/>
  <c r="I29" i="10"/>
  <c r="J29" i="10"/>
  <c r="I8" i="10"/>
  <c r="J8" i="10"/>
  <c r="J20" i="10" s="1"/>
  <c r="J40" i="10" s="1"/>
  <c r="I9" i="10"/>
  <c r="J9" i="10"/>
  <c r="I10" i="10"/>
  <c r="J10" i="10"/>
  <c r="I11" i="10"/>
  <c r="J11" i="10"/>
  <c r="I12" i="10"/>
  <c r="J12" i="10"/>
  <c r="I13" i="10"/>
  <c r="J13" i="10"/>
  <c r="I14" i="10"/>
  <c r="J14" i="10"/>
  <c r="I15" i="10"/>
  <c r="J15" i="10"/>
  <c r="I16" i="10"/>
  <c r="J16" i="10"/>
  <c r="I17" i="10"/>
  <c r="J17" i="10"/>
  <c r="I18" i="10"/>
  <c r="J18" i="10"/>
  <c r="I7" i="10"/>
  <c r="J39" i="31"/>
  <c r="I32" i="31"/>
  <c r="I33" i="31"/>
  <c r="I34" i="31"/>
  <c r="I35" i="31"/>
  <c r="I36" i="31"/>
  <c r="I37" i="31"/>
  <c r="I38" i="31"/>
  <c r="I31" i="31"/>
  <c r="I23" i="31"/>
  <c r="I24" i="31"/>
  <c r="I25" i="31"/>
  <c r="I26" i="31"/>
  <c r="I27" i="31"/>
  <c r="I28" i="31"/>
  <c r="I29" i="31"/>
  <c r="I22" i="31"/>
  <c r="I8" i="31"/>
  <c r="I9" i="31"/>
  <c r="I10" i="31"/>
  <c r="I11" i="31"/>
  <c r="I12" i="31"/>
  <c r="I13" i="31"/>
  <c r="I14" i="31"/>
  <c r="I15" i="31"/>
  <c r="I16" i="31"/>
  <c r="I17" i="31"/>
  <c r="I18" i="31"/>
  <c r="I7" i="31"/>
  <c r="J32" i="31"/>
  <c r="J33" i="31"/>
  <c r="J34" i="31"/>
  <c r="J35" i="31"/>
  <c r="J36" i="31"/>
  <c r="J37" i="31"/>
  <c r="J38" i="31"/>
  <c r="J31" i="31"/>
  <c r="J23" i="31"/>
  <c r="J24" i="31"/>
  <c r="J25" i="31"/>
  <c r="J26" i="31"/>
  <c r="J27" i="31"/>
  <c r="J28" i="31"/>
  <c r="J29" i="31"/>
  <c r="J22" i="31"/>
  <c r="J8" i="31"/>
  <c r="J20" i="31" s="1"/>
  <c r="J40" i="31" s="1"/>
  <c r="J9" i="31"/>
  <c r="J10" i="31"/>
  <c r="J11" i="31"/>
  <c r="J12" i="31"/>
  <c r="J13" i="31"/>
  <c r="J14" i="31"/>
  <c r="J15" i="31"/>
  <c r="J16" i="31"/>
  <c r="J17" i="31"/>
  <c r="J18" i="31"/>
  <c r="J7" i="31"/>
  <c r="G10" i="6"/>
  <c r="I25" i="6"/>
  <c r="I26" i="6"/>
  <c r="I27" i="6"/>
  <c r="I28" i="6"/>
  <c r="I29" i="6"/>
  <c r="G25" i="6"/>
  <c r="G26" i="6"/>
  <c r="G27" i="6"/>
  <c r="G28" i="6"/>
  <c r="G29" i="6"/>
  <c r="G30" i="6"/>
  <c r="I24" i="6"/>
  <c r="G24" i="6"/>
  <c r="I14" i="6"/>
  <c r="I15" i="6"/>
  <c r="I16" i="6"/>
  <c r="I17" i="6"/>
  <c r="I18" i="6"/>
  <c r="I19" i="6"/>
  <c r="I20" i="6"/>
  <c r="I21" i="6"/>
  <c r="G14" i="6"/>
  <c r="G15" i="6"/>
  <c r="G16" i="6"/>
  <c r="G17" i="6"/>
  <c r="G18" i="6"/>
  <c r="G19" i="6"/>
  <c r="G20" i="6"/>
  <c r="G21" i="6"/>
  <c r="I13" i="6"/>
  <c r="G13" i="6"/>
  <c r="I25" i="32"/>
  <c r="I26" i="32"/>
  <c r="I27" i="32"/>
  <c r="I28" i="32"/>
  <c r="I29" i="32"/>
  <c r="I30" i="32"/>
  <c r="I24" i="32"/>
  <c r="G25" i="32"/>
  <c r="G26" i="32"/>
  <c r="G27" i="32"/>
  <c r="G28" i="32"/>
  <c r="G29" i="32"/>
  <c r="G30" i="32"/>
  <c r="G24" i="32"/>
  <c r="I14" i="32"/>
  <c r="I15" i="32"/>
  <c r="I16" i="32"/>
  <c r="I17" i="32"/>
  <c r="I18" i="32"/>
  <c r="I19" i="32"/>
  <c r="I20" i="32"/>
  <c r="I21" i="32"/>
  <c r="I13" i="32"/>
  <c r="G14" i="32"/>
  <c r="G15" i="32"/>
  <c r="G16" i="32"/>
  <c r="G17" i="32"/>
  <c r="G18" i="32"/>
  <c r="G19" i="32"/>
  <c r="G20" i="32"/>
  <c r="G21" i="32"/>
  <c r="G13" i="32"/>
  <c r="J19" i="10" l="1"/>
  <c r="J21" i="10" s="1"/>
  <c r="J41" i="10" s="1"/>
  <c r="J19" i="31"/>
  <c r="J21" i="31" s="1"/>
  <c r="J41" i="31" s="1"/>
  <c r="E31" i="6"/>
  <c r="E31" i="32"/>
  <c r="G34" i="23" l="1"/>
  <c r="A5" i="8" l="1"/>
  <c r="G37" i="23" l="1"/>
  <c r="I16" i="23"/>
  <c r="E43" i="34"/>
  <c r="E44" i="34"/>
  <c r="E45" i="34"/>
  <c r="A41" i="34"/>
  <c r="F29" i="33"/>
  <c r="I16" i="27"/>
  <c r="I18" i="23"/>
  <c r="I17" i="23"/>
  <c r="D23" i="27"/>
  <c r="A10" i="8"/>
  <c r="A10" i="29"/>
  <c r="B24" i="33" l="1"/>
  <c r="F28" i="33"/>
  <c r="F30" i="33"/>
  <c r="F31" i="33"/>
  <c r="F32" i="33"/>
  <c r="F33" i="33"/>
  <c r="I20" i="27"/>
  <c r="I19" i="27"/>
  <c r="I18" i="27"/>
  <c r="I17" i="27"/>
  <c r="I15" i="27"/>
  <c r="K9" i="27" l="1"/>
  <c r="C11" i="24"/>
  <c r="I22" i="6"/>
  <c r="G22" i="6"/>
  <c r="F22" i="6"/>
  <c r="D22" i="6"/>
  <c r="E22" i="6" s="1"/>
  <c r="D31" i="32"/>
  <c r="I22" i="32"/>
  <c r="G22" i="32"/>
  <c r="F22" i="32"/>
  <c r="D22" i="32"/>
  <c r="G10" i="32"/>
  <c r="I23" i="23"/>
  <c r="J23" i="23"/>
  <c r="B23" i="27"/>
  <c r="E22" i="32" l="1"/>
  <c r="H22" i="6"/>
  <c r="H22" i="32"/>
  <c r="D23" i="32"/>
  <c r="B3" i="25" s="1"/>
  <c r="D3" i="25" s="1"/>
  <c r="I31" i="32"/>
  <c r="G31" i="32"/>
  <c r="F31" i="32"/>
  <c r="H30" i="32"/>
  <c r="E30" i="32"/>
  <c r="H29" i="32"/>
  <c r="E29" i="32"/>
  <c r="H28" i="32"/>
  <c r="E28" i="32"/>
  <c r="H27" i="32"/>
  <c r="E27" i="32"/>
  <c r="H26" i="32"/>
  <c r="E26" i="32"/>
  <c r="H25" i="32"/>
  <c r="E25" i="32"/>
  <c r="H24" i="32"/>
  <c r="E24" i="32"/>
  <c r="D32" i="32"/>
  <c r="G23" i="32"/>
  <c r="F23" i="32"/>
  <c r="H21" i="32"/>
  <c r="E21" i="32"/>
  <c r="H20" i="32"/>
  <c r="E20" i="32"/>
  <c r="H19" i="32"/>
  <c r="E19" i="32"/>
  <c r="H18" i="32"/>
  <c r="E18" i="32"/>
  <c r="H17" i="32"/>
  <c r="E17" i="32"/>
  <c r="H16" i="32"/>
  <c r="E16" i="32"/>
  <c r="H15" i="32"/>
  <c r="E15" i="32"/>
  <c r="H14" i="32"/>
  <c r="E14" i="32"/>
  <c r="H13" i="32"/>
  <c r="E13" i="32"/>
  <c r="C7" i="6"/>
  <c r="C7" i="32"/>
  <c r="I31" i="6"/>
  <c r="G31" i="6"/>
  <c r="F31" i="6"/>
  <c r="D31" i="6"/>
  <c r="H30" i="6"/>
  <c r="E30" i="6"/>
  <c r="H29" i="6"/>
  <c r="E29" i="6"/>
  <c r="H28" i="6"/>
  <c r="E28" i="6"/>
  <c r="H27" i="6"/>
  <c r="E27" i="6"/>
  <c r="H26" i="6"/>
  <c r="E26" i="6"/>
  <c r="H25" i="6"/>
  <c r="E25" i="6"/>
  <c r="H24" i="6"/>
  <c r="E24" i="6"/>
  <c r="I23" i="6"/>
  <c r="D23" i="6"/>
  <c r="G23" i="6"/>
  <c r="F23" i="6"/>
  <c r="H21" i="6"/>
  <c r="E21" i="6"/>
  <c r="H20" i="6"/>
  <c r="E20" i="6"/>
  <c r="H19" i="6"/>
  <c r="E19" i="6"/>
  <c r="H18" i="6"/>
  <c r="E18" i="6"/>
  <c r="H17" i="6"/>
  <c r="E17" i="6"/>
  <c r="H16" i="6"/>
  <c r="E16" i="6"/>
  <c r="H15" i="6"/>
  <c r="E15" i="6"/>
  <c r="H14" i="6"/>
  <c r="E14" i="6"/>
  <c r="H13" i="6"/>
  <c r="E13" i="6"/>
  <c r="B26" i="25" l="1"/>
  <c r="D26" i="25" s="1"/>
  <c r="E23" i="6"/>
  <c r="B27" i="25" s="1"/>
  <c r="D27" i="25" s="1"/>
  <c r="B26" i="35"/>
  <c r="B26" i="37"/>
  <c r="E23" i="32"/>
  <c r="B4" i="25" s="1"/>
  <c r="D4" i="25" s="1"/>
  <c r="H31" i="6"/>
  <c r="H23" i="6"/>
  <c r="H31" i="32"/>
  <c r="D32" i="6"/>
  <c r="G32" i="32"/>
  <c r="I32" i="6"/>
  <c r="I43" i="6" s="1"/>
  <c r="B10" i="8" s="1"/>
  <c r="E10" i="8"/>
  <c r="F32" i="32"/>
  <c r="F43" i="32" s="1"/>
  <c r="I23" i="32"/>
  <c r="H23" i="32" s="1"/>
  <c r="F32" i="6"/>
  <c r="F43" i="6" s="1"/>
  <c r="G32" i="6"/>
  <c r="E32" i="6" l="1"/>
  <c r="F26" i="37"/>
  <c r="F26" i="35"/>
  <c r="E32" i="32"/>
  <c r="H32" i="6"/>
  <c r="G4" i="25" a="1"/>
  <c r="G4" i="25" s="1"/>
  <c r="H4" i="25" s="1"/>
  <c r="G3" i="25" a="1"/>
  <c r="G3" i="25" s="1"/>
  <c r="C24" i="24"/>
  <c r="C32" i="24"/>
  <c r="C26" i="24" s="1"/>
  <c r="C17" i="24"/>
  <c r="D10" i="8"/>
  <c r="I32" i="32"/>
  <c r="I43" i="32" s="1"/>
  <c r="H32" i="32" l="1"/>
  <c r="G26" i="25" a="1"/>
  <c r="G26" i="25" s="1"/>
  <c r="H34" i="27"/>
  <c r="H32" i="27"/>
  <c r="F39" i="31"/>
  <c r="D39" i="31"/>
  <c r="J30" i="31"/>
  <c r="F30" i="31"/>
  <c r="D30" i="31"/>
  <c r="D19" i="31"/>
  <c r="C10" i="28"/>
  <c r="C10" i="24" s="1"/>
  <c r="G27" i="25" l="1" a="1"/>
  <c r="G27" i="25" s="1"/>
  <c r="H27" i="25" s="1"/>
  <c r="E27" i="37" s="1"/>
  <c r="F10" i="8" l="1"/>
  <c r="G10" i="8" s="1"/>
  <c r="E10" i="29"/>
  <c r="C23" i="28" l="1"/>
  <c r="C23" i="24" s="1"/>
  <c r="B10" i="29" l="1"/>
  <c r="C16" i="28" s="1"/>
  <c r="C31" i="28" l="1"/>
  <c r="D10" i="29"/>
  <c r="C16" i="24"/>
  <c r="F10" i="29"/>
  <c r="G10" i="29" s="1"/>
  <c r="F39" i="10"/>
  <c r="D39" i="10"/>
  <c r="D30" i="10"/>
  <c r="F19" i="10"/>
  <c r="F21" i="10" s="1"/>
  <c r="F41" i="10" s="1"/>
  <c r="D19" i="10"/>
  <c r="H10" i="29" l="1"/>
  <c r="C25" i="28"/>
  <c r="C25" i="24" s="1"/>
  <c r="C31" i="24"/>
  <c r="B36" i="28"/>
  <c r="I10" i="8" l="1"/>
  <c r="K10" i="8" s="1"/>
  <c r="F34" i="32"/>
  <c r="C8" i="28"/>
  <c r="C23" i="22" s="1"/>
  <c r="C24" i="27" l="1"/>
  <c r="F39" i="32"/>
  <c r="I34" i="32"/>
  <c r="I39" i="32" s="1"/>
  <c r="C8" i="24"/>
  <c r="F34" i="6"/>
  <c r="C9" i="24"/>
  <c r="C13" i="24" s="1"/>
  <c r="C12" i="28"/>
  <c r="C12" i="24" s="1"/>
  <c r="G38" i="23"/>
  <c r="G35" i="23"/>
  <c r="F23" i="23"/>
  <c r="C23" i="23"/>
  <c r="J8" i="23"/>
  <c r="I20" i="23"/>
  <c r="I19" i="23"/>
  <c r="I15" i="23"/>
  <c r="B36" i="24"/>
  <c r="F39" i="6" l="1"/>
  <c r="I34" i="6"/>
  <c r="I3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三谷</author>
  </authors>
  <commentList>
    <comment ref="C8" authorId="0" shapeId="0" xr:uid="{1315DDF9-A523-408D-9F89-48BD9A0328C8}">
      <text>
        <r>
          <rPr>
            <sz val="9"/>
            <color indexed="81"/>
            <rFont val="MS P ゴシック"/>
            <family val="3"/>
            <charset val="128"/>
          </rPr>
          <t>日付は「2025/4/1」のように入力してください</t>
        </r>
      </text>
    </comment>
    <comment ref="C18" authorId="0" shapeId="0" xr:uid="{3687F087-C065-4346-9B3D-9792A977863F}">
      <text>
        <r>
          <rPr>
            <sz val="9"/>
            <color indexed="81"/>
            <rFont val="MS P ゴシック"/>
            <family val="3"/>
            <charset val="128"/>
          </rPr>
          <t>支払い・納品も含めて全て完了する日を記入</t>
        </r>
      </text>
    </comment>
    <comment ref="C20" authorId="0" shapeId="0" xr:uid="{AC0C1B7B-7C70-4938-BAB8-CFB453CC87D4}">
      <text>
        <r>
          <rPr>
            <sz val="9"/>
            <color indexed="81"/>
            <rFont val="MS P ゴシック"/>
            <family val="3"/>
            <charset val="128"/>
          </rPr>
          <t>支払い・納品も含めて全て完了する日を記入</t>
        </r>
      </text>
    </comment>
    <comment ref="C27" authorId="1" shapeId="0" xr:uid="{6D6B468C-B2F5-421E-9124-9852D9B57F72}">
      <text>
        <r>
          <rPr>
            <sz val="9"/>
            <rFont val="ＭＳ Ｐゴシック"/>
            <family val="3"/>
            <charset val="128"/>
          </rPr>
          <t>リストから選択してください。
新築：新たに助産所を新設する場合
増築：既存建物に増築する場合
改築：既存建物を改築する場合
改修：既存建物の一部を改修する場合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CA3AB6AD-4D53-41D9-B774-F160D31D4D90}">
      <text>
        <r>
          <rPr>
            <sz val="9"/>
            <color indexed="81"/>
            <rFont val="MS P ゴシック"/>
            <family val="3"/>
            <charset val="128"/>
          </rPr>
          <t>単年度想定で計算式が入っています。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C6A56A57-C096-40FE-A88D-30DA8BBE1DEC}">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A50A4725-A8A5-49EA-8870-72F826FC9EB3}">
      <text>
        <r>
          <rPr>
            <sz val="9"/>
            <color indexed="81"/>
            <rFont val="MS P ゴシック"/>
            <family val="3"/>
            <charset val="128"/>
          </rPr>
          <t>単年度想定で計算式が入っています。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<sst xmlns="http://schemas.openxmlformats.org/spreadsheetml/2006/main" count="721" uniqueCount="430">
  <si>
    <t>事業区分</t>
    <rPh sb="0" eb="2">
      <t>ジギョウ</t>
    </rPh>
    <rPh sb="2" eb="4">
      <t>クブン</t>
    </rPh>
    <phoneticPr fontId="2"/>
  </si>
  <si>
    <t>計</t>
    <rPh sb="0" eb="1">
      <t>ケイ</t>
    </rPh>
    <phoneticPr fontId="2"/>
  </si>
  <si>
    <t>所　　在　　地</t>
    <rPh sb="0" eb="1">
      <t>トコロ</t>
    </rPh>
    <rPh sb="3" eb="4">
      <t>ザイ</t>
    </rPh>
    <rPh sb="6" eb="7">
      <t>チ</t>
    </rPh>
    <phoneticPr fontId="2"/>
  </si>
  <si>
    <t>㎡</t>
    <phoneticPr fontId="2"/>
  </si>
  <si>
    <t>現状</t>
    <rPh sb="0" eb="2">
      <t>ゲンジョウ</t>
    </rPh>
    <phoneticPr fontId="2"/>
  </si>
  <si>
    <t>室名</t>
    <rPh sb="0" eb="1">
      <t>シツ</t>
    </rPh>
    <rPh sb="1" eb="2">
      <t>メイ</t>
    </rPh>
    <phoneticPr fontId="2"/>
  </si>
  <si>
    <t>面積</t>
    <rPh sb="0" eb="2">
      <t>メンセキ</t>
    </rPh>
    <phoneticPr fontId="2"/>
  </si>
  <si>
    <t>整理番号</t>
    <rPh sb="0" eb="2">
      <t>セイリ</t>
    </rPh>
    <rPh sb="2" eb="4">
      <t>バンゴウ</t>
    </rPh>
    <phoneticPr fontId="2"/>
  </si>
  <si>
    <t>備考</t>
    <rPh sb="0" eb="2">
      <t>ビコウ</t>
    </rPh>
    <phoneticPr fontId="2"/>
  </si>
  <si>
    <t>室名</t>
    <rPh sb="0" eb="2">
      <t>シツメイ</t>
    </rPh>
    <phoneticPr fontId="2"/>
  </si>
  <si>
    <t>完成後</t>
    <rPh sb="0" eb="3">
      <t>カンセイゴ</t>
    </rPh>
    <phoneticPr fontId="2"/>
  </si>
  <si>
    <t>階</t>
    <rPh sb="0" eb="1">
      <t>カイ</t>
    </rPh>
    <phoneticPr fontId="2"/>
  </si>
  <si>
    <t>別</t>
    <rPh sb="0" eb="1">
      <t>ベツ</t>
    </rPh>
    <phoneticPr fontId="2"/>
  </si>
  <si>
    <t>区</t>
    <rPh sb="0" eb="1">
      <t>ク</t>
    </rPh>
    <phoneticPr fontId="2"/>
  </si>
  <si>
    <t>分</t>
    <rPh sb="0" eb="1">
      <t>ブン</t>
    </rPh>
    <phoneticPr fontId="2"/>
  </si>
  <si>
    <t>交付対象外　　　計</t>
    <rPh sb="0" eb="2">
      <t>コウフ</t>
    </rPh>
    <rPh sb="2" eb="5">
      <t>タイショウガイ</t>
    </rPh>
    <rPh sb="8" eb="9">
      <t>ケイ</t>
    </rPh>
    <phoneticPr fontId="2"/>
  </si>
  <si>
    <t>交付対象 　　　　計</t>
    <rPh sb="0" eb="2">
      <t>コウフ</t>
    </rPh>
    <rPh sb="2" eb="4">
      <t>タイショウ</t>
    </rPh>
    <rPh sb="9" eb="10">
      <t>ケイ</t>
    </rPh>
    <phoneticPr fontId="2"/>
  </si>
  <si>
    <t>合</t>
    <rPh sb="0" eb="1">
      <t>ゴウ</t>
    </rPh>
    <phoneticPr fontId="2"/>
  </si>
  <si>
    <t>備　　　考</t>
    <rPh sb="0" eb="1">
      <t>ソナエ</t>
    </rPh>
    <rPh sb="4" eb="5">
      <t>コウ</t>
    </rPh>
    <phoneticPr fontId="2"/>
  </si>
  <si>
    <t>（単位：円）</t>
    <rPh sb="1" eb="3">
      <t>タンイ</t>
    </rPh>
    <rPh sb="4" eb="5">
      <t>エン</t>
    </rPh>
    <phoneticPr fontId="2"/>
  </si>
  <si>
    <t>区
分</t>
    <rPh sb="0" eb="1">
      <t>ク</t>
    </rPh>
    <rPh sb="2" eb="3">
      <t>ブン</t>
    </rPh>
    <phoneticPr fontId="2"/>
  </si>
  <si>
    <t>費　　目</t>
    <rPh sb="0" eb="1">
      <t>ヒ</t>
    </rPh>
    <rPh sb="3" eb="4">
      <t>メ</t>
    </rPh>
    <phoneticPr fontId="2"/>
  </si>
  <si>
    <t>総事業費</t>
    <rPh sb="0" eb="1">
      <t>ソウ</t>
    </rPh>
    <rPh sb="1" eb="4">
      <t>ジギョウヒ</t>
    </rPh>
    <phoneticPr fontId="2"/>
  </si>
  <si>
    <t>年度別内訳</t>
    <rPh sb="0" eb="3">
      <t>ネンドベツ</t>
    </rPh>
    <rPh sb="3" eb="5">
      <t>ウチワケ</t>
    </rPh>
    <phoneticPr fontId="2"/>
  </si>
  <si>
    <t>単価</t>
    <rPh sb="0" eb="2">
      <t>タンカ</t>
    </rPh>
    <phoneticPr fontId="2"/>
  </si>
  <si>
    <t>金額</t>
    <rPh sb="0" eb="2">
      <t>キンガク</t>
    </rPh>
    <phoneticPr fontId="2"/>
  </si>
  <si>
    <t>建築工事</t>
    <rPh sb="0" eb="2">
      <t>ケンチク</t>
    </rPh>
    <rPh sb="2" eb="4">
      <t>コウジ</t>
    </rPh>
    <phoneticPr fontId="2"/>
  </si>
  <si>
    <t>建
築
工
事</t>
    <rPh sb="0" eb="1">
      <t>ケン</t>
    </rPh>
    <rPh sb="2" eb="3">
      <t>チク</t>
    </rPh>
    <rPh sb="4" eb="5">
      <t>コウ</t>
    </rPh>
    <rPh sb="6" eb="7">
      <t>コト</t>
    </rPh>
    <phoneticPr fontId="2"/>
  </si>
  <si>
    <t>交付対象事業分</t>
    <rPh sb="0" eb="2">
      <t>コウフ</t>
    </rPh>
    <rPh sb="2" eb="4">
      <t>タイショウ</t>
    </rPh>
    <rPh sb="4" eb="7">
      <t>ジギョウブン</t>
    </rPh>
    <phoneticPr fontId="2"/>
  </si>
  <si>
    <t>小　　　計</t>
    <rPh sb="0" eb="1">
      <t>ショウ</t>
    </rPh>
    <rPh sb="4" eb="5">
      <t>ケイ</t>
    </rPh>
    <phoneticPr fontId="2"/>
  </si>
  <si>
    <t>計（①）</t>
    <rPh sb="0" eb="1">
      <t>ケイ</t>
    </rPh>
    <phoneticPr fontId="2"/>
  </si>
  <si>
    <t>交付対象外事業分</t>
    <rPh sb="0" eb="2">
      <t>コウフ</t>
    </rPh>
    <rPh sb="2" eb="4">
      <t>タイショウ</t>
    </rPh>
    <rPh sb="4" eb="5">
      <t>ガイ</t>
    </rPh>
    <rPh sb="5" eb="8">
      <t>ジギョウブン</t>
    </rPh>
    <phoneticPr fontId="2"/>
  </si>
  <si>
    <t>付帯工事</t>
    <rPh sb="0" eb="2">
      <t>フタイ</t>
    </rPh>
    <rPh sb="2" eb="4">
      <t>コウジ</t>
    </rPh>
    <phoneticPr fontId="2"/>
  </si>
  <si>
    <t>外構工事</t>
    <rPh sb="0" eb="2">
      <t>ガイコウ</t>
    </rPh>
    <rPh sb="2" eb="4">
      <t>コウジ</t>
    </rPh>
    <phoneticPr fontId="2"/>
  </si>
  <si>
    <t>設計管理費</t>
    <rPh sb="0" eb="2">
      <t>セッケイ</t>
    </rPh>
    <rPh sb="2" eb="5">
      <t>カンリヒ</t>
    </rPh>
    <phoneticPr fontId="2"/>
  </si>
  <si>
    <t>計（②）</t>
    <rPh sb="0" eb="1">
      <t>ケイ</t>
    </rPh>
    <phoneticPr fontId="2"/>
  </si>
  <si>
    <t>総事業費（①＋②）</t>
    <rPh sb="0" eb="1">
      <t>ソウ</t>
    </rPh>
    <rPh sb="1" eb="4">
      <t>ジギョウヒ</t>
    </rPh>
    <phoneticPr fontId="2"/>
  </si>
  <si>
    <t>年度　　</t>
    <rPh sb="0" eb="2">
      <t>ネンド</t>
    </rPh>
    <phoneticPr fontId="2"/>
  </si>
  <si>
    <t>事業財源内訳</t>
    <rPh sb="0" eb="2">
      <t>ジギョウ</t>
    </rPh>
    <rPh sb="2" eb="4">
      <t>ザイゲン</t>
    </rPh>
    <rPh sb="4" eb="6">
      <t>ウチワケ</t>
    </rPh>
    <phoneticPr fontId="2"/>
  </si>
  <si>
    <t>地方債</t>
    <rPh sb="0" eb="3">
      <t>チホウサイ</t>
    </rPh>
    <phoneticPr fontId="2"/>
  </si>
  <si>
    <t>寄付金</t>
    <rPh sb="0" eb="3">
      <t>キフキン</t>
    </rPh>
    <phoneticPr fontId="2"/>
  </si>
  <si>
    <t>借入金</t>
    <rPh sb="0" eb="3">
      <t>カリイレキン</t>
    </rPh>
    <phoneticPr fontId="2"/>
  </si>
  <si>
    <t>自己財源</t>
    <rPh sb="0" eb="2">
      <t>ジコ</t>
    </rPh>
    <rPh sb="2" eb="4">
      <t>ザイゲン</t>
    </rPh>
    <phoneticPr fontId="2"/>
  </si>
  <si>
    <t>国交付金</t>
    <rPh sb="0" eb="1">
      <t>クニ</t>
    </rPh>
    <rPh sb="1" eb="4">
      <t>コウフキン</t>
    </rPh>
    <phoneticPr fontId="2"/>
  </si>
  <si>
    <t>県補助金</t>
    <rPh sb="0" eb="1">
      <t>ケン</t>
    </rPh>
    <rPh sb="1" eb="4">
      <t>ホジョキン</t>
    </rPh>
    <phoneticPr fontId="2"/>
  </si>
  <si>
    <t>市町村補助金</t>
    <rPh sb="0" eb="3">
      <t>シチョウソン</t>
    </rPh>
    <rPh sb="3" eb="6">
      <t>ホジョキン</t>
    </rPh>
    <phoneticPr fontId="2"/>
  </si>
  <si>
    <t>（借入先・抵当</t>
    <rPh sb="1" eb="2">
      <t>カ</t>
    </rPh>
    <rPh sb="2" eb="3">
      <t>イ</t>
    </rPh>
    <rPh sb="3" eb="4">
      <t>サキ</t>
    </rPh>
    <rPh sb="5" eb="7">
      <t>テイトウ</t>
    </rPh>
    <phoneticPr fontId="2"/>
  </si>
  <si>
    <t>設定等）</t>
    <rPh sb="0" eb="2">
      <t>セッテイ</t>
    </rPh>
    <rPh sb="2" eb="3">
      <t>トウ</t>
    </rPh>
    <phoneticPr fontId="2"/>
  </si>
  <si>
    <t>小　　　　計</t>
    <rPh sb="0" eb="1">
      <t>ショウ</t>
    </rPh>
    <rPh sb="5" eb="6">
      <t>ケイ</t>
    </rPh>
    <phoneticPr fontId="2"/>
  </si>
  <si>
    <t>付
帯
工
事</t>
    <rPh sb="0" eb="1">
      <t>ツキ</t>
    </rPh>
    <rPh sb="2" eb="3">
      <t>オビ</t>
    </rPh>
    <rPh sb="4" eb="5">
      <t>コウ</t>
    </rPh>
    <rPh sb="6" eb="7">
      <t>コト</t>
    </rPh>
    <phoneticPr fontId="2"/>
  </si>
  <si>
    <t>様式４－２</t>
    <rPh sb="0" eb="2">
      <t>ヨウシキ</t>
    </rPh>
    <phoneticPr fontId="2"/>
  </si>
  <si>
    <t>総事業費</t>
  </si>
  <si>
    <t>差引額</t>
  </si>
  <si>
    <t>対象経費の</t>
  </si>
  <si>
    <t>県 補 助</t>
  </si>
  <si>
    <t>　　　　　円</t>
  </si>
  <si>
    <t>　（注）１　「区分」欄には、交付の対象となる事業の名称及び施設名を記載すること。</t>
  </si>
  <si>
    <t>　　　　２　「選定額」欄には、(D)と(E)を比較して少ない方の額を記入すること。</t>
  </si>
  <si>
    <t>様式３</t>
    <phoneticPr fontId="2"/>
  </si>
  <si>
    <t>経　　費　　所　　要　　額　　精    算    書</t>
    <phoneticPr fontId="2"/>
  </si>
  <si>
    <t xml:space="preserve">       (A)</t>
  </si>
  <si>
    <t xml:space="preserve">       (B)</t>
  </si>
  <si>
    <t xml:space="preserve">       (C)</t>
  </si>
  <si>
    <t xml:space="preserve">       (D)</t>
  </si>
  <si>
    <t xml:space="preserve">       (E)</t>
  </si>
  <si>
    <t xml:space="preserve">       (F)</t>
  </si>
  <si>
    <t xml:space="preserve">       (G)</t>
  </si>
  <si>
    <t xml:space="preserve">       (H)</t>
  </si>
  <si>
    <t xml:space="preserve">       (I)</t>
  </si>
  <si>
    <t xml:space="preserve">         (J)</t>
  </si>
  <si>
    <t>区　　　分</t>
  </si>
  <si>
    <t>基準額</t>
  </si>
  <si>
    <t>選定額</t>
  </si>
  <si>
    <t>県補助</t>
  </si>
  <si>
    <t>県  補  助</t>
  </si>
  <si>
    <t>差引過不足額</t>
    <phoneticPr fontId="2"/>
  </si>
  <si>
    <t>他の収入額</t>
  </si>
  <si>
    <t xml:space="preserve"> (A)－(B)</t>
  </si>
  <si>
    <t>実支出額</t>
  </si>
  <si>
    <t>所要額</t>
  </si>
  <si>
    <t>交付決定額</t>
  </si>
  <si>
    <t>受入済額</t>
  </si>
  <si>
    <t xml:space="preserve">  　　　円</t>
  </si>
  <si>
    <t>　　　　円</t>
  </si>
  <si>
    <t>　　　　　　1,000円未満の端数が生じた場合にはこれを切り捨てるものとする。</t>
    <phoneticPr fontId="2"/>
  </si>
  <si>
    <t>㎡</t>
  </si>
  <si>
    <r>
      <t>　　　　（３）</t>
    </r>
    <r>
      <rPr>
        <u val="double"/>
        <sz val="10"/>
        <rFont val="ＭＳ Ｐゴシック"/>
        <family val="3"/>
        <charset val="128"/>
      </rPr>
      <t>対象外の室については、備考欄に「対象外」と記すこと。</t>
    </r>
    <rPh sb="7" eb="10">
      <t>タイショウガイ</t>
    </rPh>
    <rPh sb="11" eb="12">
      <t>シツ</t>
    </rPh>
    <rPh sb="18" eb="20">
      <t>ビコウ</t>
    </rPh>
    <rPh sb="20" eb="21">
      <t>ラン</t>
    </rPh>
    <rPh sb="23" eb="26">
      <t>タイショウガイ</t>
    </rPh>
    <rPh sb="28" eb="29">
      <t>シル</t>
    </rPh>
    <phoneticPr fontId="2"/>
  </si>
  <si>
    <t xml:space="preserve">        ４　「差引過不足額」欄には、(G)-(I)と(H)-(I)を比較して少ない方の額を記入すること。</t>
    <phoneticPr fontId="2"/>
  </si>
  <si>
    <t>寄付金その</t>
    <rPh sb="1" eb="2">
      <t>フ</t>
    </rPh>
    <phoneticPr fontId="2"/>
  </si>
  <si>
    <t>　　　　（２）整備内容の「整理番号」欄は、別添の平面図の各室に番号又は符号を付して関連がわかるように整理すること。</t>
    <rPh sb="7" eb="9">
      <t>セイビ</t>
    </rPh>
    <rPh sb="9" eb="11">
      <t>ナイヨウ</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</si>
  <si>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整　備　事　業　費　内　訳　書　〔実績〕</t>
    <rPh sb="0" eb="1">
      <t>タダシ</t>
    </rPh>
    <rPh sb="2" eb="3">
      <t>ソナエ</t>
    </rPh>
    <rPh sb="4" eb="5">
      <t>コト</t>
    </rPh>
    <rPh sb="6" eb="7">
      <t>ギョウ</t>
    </rPh>
    <rPh sb="8" eb="9">
      <t>ヒ</t>
    </rPh>
    <rPh sb="10" eb="11">
      <t>ナイ</t>
    </rPh>
    <rPh sb="12" eb="13">
      <t>ヤク</t>
    </rPh>
    <rPh sb="14" eb="15">
      <t>ショ</t>
    </rPh>
    <rPh sb="17" eb="19">
      <t>ジッセキ</t>
    </rPh>
    <phoneticPr fontId="2"/>
  </si>
  <si>
    <t>建物の用途別面積</t>
    <rPh sb="0" eb="2">
      <t>タテモノ</t>
    </rPh>
    <rPh sb="3" eb="6">
      <t>ヨウトベツ</t>
    </rPh>
    <rPh sb="6" eb="8">
      <t>メンセキ</t>
    </rPh>
    <phoneticPr fontId="2"/>
  </si>
  <si>
    <t>（注）　（１）「室名」欄は、使用目的の名称を記入すること。</t>
    <rPh sb="1" eb="2">
      <t>チュウ</t>
    </rPh>
    <rPh sb="8" eb="9">
      <t>シツ</t>
    </rPh>
    <rPh sb="9" eb="10">
      <t>メイ</t>
    </rPh>
    <rPh sb="11" eb="12">
      <t>ラン</t>
    </rPh>
    <rPh sb="14" eb="16">
      <t>シヨウ</t>
    </rPh>
    <rPh sb="16" eb="18">
      <t>モクテキ</t>
    </rPh>
    <rPh sb="19" eb="21">
      <t>メイショウ</t>
    </rPh>
    <rPh sb="22" eb="24">
      <t>キニュウ</t>
    </rPh>
    <phoneticPr fontId="2"/>
  </si>
  <si>
    <t>様式４－３</t>
    <rPh sb="0" eb="2">
      <t>ヨウシキ</t>
    </rPh>
    <phoneticPr fontId="2"/>
  </si>
  <si>
    <t>入力シート</t>
  </si>
  <si>
    <t>①申請事業を選択してください。</t>
    <rPh sb="1" eb="3">
      <t>シンセイ</t>
    </rPh>
    <rPh sb="3" eb="5">
      <t>ジギョウ</t>
    </rPh>
    <rPh sb="6" eb="8">
      <t>センタク</t>
    </rPh>
    <phoneticPr fontId="2"/>
  </si>
  <si>
    <t>申請事業名</t>
    <rPh sb="0" eb="2">
      <t>シンセイ</t>
    </rPh>
    <rPh sb="2" eb="4">
      <t>ジギョウ</t>
    </rPh>
    <rPh sb="4" eb="5">
      <t>メイ</t>
    </rPh>
    <phoneticPr fontId="2"/>
  </si>
  <si>
    <t>②基本情報を入力してください。</t>
    <phoneticPr fontId="2"/>
  </si>
  <si>
    <t>建築種別</t>
  </si>
  <si>
    <t>自己所有地</t>
    <rPh sb="0" eb="2">
      <t>ジコ</t>
    </rPh>
    <rPh sb="2" eb="4">
      <t>ショユウ</t>
    </rPh>
    <rPh sb="4" eb="5">
      <t>チ</t>
    </rPh>
    <phoneticPr fontId="2"/>
  </si>
  <si>
    <t>敷地の状況</t>
  </si>
  <si>
    <t>建物の構造</t>
  </si>
  <si>
    <t>施設名</t>
  </si>
  <si>
    <t>施設住所</t>
  </si>
  <si>
    <t>事業の着手年月日（予定）</t>
    <rPh sb="9" eb="11">
      <t>ヨテイ</t>
    </rPh>
    <phoneticPr fontId="2"/>
  </si>
  <si>
    <t>事業の完了年月日（予定）</t>
    <phoneticPr fontId="2"/>
  </si>
  <si>
    <t>事業の着手年月日（実績）</t>
    <rPh sb="9" eb="11">
      <t>ジッセキ</t>
    </rPh>
    <phoneticPr fontId="2"/>
  </si>
  <si>
    <t>事業の完了年月日（実績）</t>
    <phoneticPr fontId="2"/>
  </si>
  <si>
    <t>交付決定番号</t>
    <rPh sb="0" eb="2">
      <t>コウフ</t>
    </rPh>
    <rPh sb="2" eb="4">
      <t>ケッテイ</t>
    </rPh>
    <rPh sb="4" eb="6">
      <t>バンゴウ</t>
    </rPh>
    <phoneticPr fontId="2"/>
  </si>
  <si>
    <t>交付決定日</t>
    <rPh sb="0" eb="2">
      <t>コウフ</t>
    </rPh>
    <rPh sb="2" eb="5">
      <t>ケッテイビ</t>
    </rPh>
    <phoneticPr fontId="2"/>
  </si>
  <si>
    <t>交付決定額</t>
    <rPh sb="0" eb="2">
      <t>コウフ</t>
    </rPh>
    <rPh sb="2" eb="4">
      <t>ケッテイ</t>
    </rPh>
    <rPh sb="4" eb="5">
      <t>ガク</t>
    </rPh>
    <phoneticPr fontId="2"/>
  </si>
  <si>
    <t>③補助金振込先を入力してください。</t>
    <phoneticPr fontId="2"/>
  </si>
  <si>
    <t>金融機関名</t>
  </si>
  <si>
    <t>預金種別</t>
  </si>
  <si>
    <t>口座番号</t>
  </si>
  <si>
    <t>（ﾌﾘｶﾞﾅ）</t>
  </si>
  <si>
    <t>名義人</t>
  </si>
  <si>
    <t>（注）預金通帳等を確認しながら正確に記載してください。振込先口座等を県において確認後、</t>
  </si>
  <si>
    <t>　　　県への債権者登録の新規・変更登録手続きが必要な場合は、おって連絡いたします。</t>
  </si>
  <si>
    <t xml:space="preserve"> </t>
  </si>
  <si>
    <t>様式第8号（第11条関係）</t>
    <phoneticPr fontId="2"/>
  </si>
  <si>
    <t>補　助　事　業　実　績　報　告　書</t>
  </si>
  <si>
    <t>兵庫県知事 　様</t>
    <phoneticPr fontId="2"/>
  </si>
  <si>
    <t>住所</t>
  </si>
  <si>
    <t>団体名</t>
  </si>
  <si>
    <t>代表者名</t>
  </si>
  <si>
    <t>電話</t>
    <rPh sb="0" eb="2">
      <t>デンワ</t>
    </rPh>
    <phoneticPr fontId="2"/>
  </si>
  <si>
    <t>付け</t>
    <rPh sb="0" eb="1">
      <t>ヅ</t>
    </rPh>
    <phoneticPr fontId="2"/>
  </si>
  <si>
    <t>で交付決定のあった</t>
    <phoneticPr fontId="2"/>
  </si>
  <si>
    <t>を下記のとおり実施したので、補助金交付要綱第11条の規定によりその実績を報告します。</t>
    <rPh sb="1" eb="3">
      <t>カキ</t>
    </rPh>
    <phoneticPr fontId="2"/>
  </si>
  <si>
    <t>記</t>
  </si>
  <si>
    <t>　１　　事業の内容及び経費区分（別記）</t>
  </si>
  <si>
    <t>１　　事業の内容及び経費区分（別記）</t>
    <phoneticPr fontId="2"/>
  </si>
  <si>
    <t>　２　　事業の着手年月日</t>
  </si>
  <si>
    <t>２　　事業の着手年月日</t>
    <phoneticPr fontId="2"/>
  </si>
  <si>
    <t>　</t>
  </si>
  <si>
    <t>　　　　事業の完了年月日</t>
  </si>
  <si>
    <t>　３　　添付書類</t>
  </si>
  <si>
    <t>３　　添付書類</t>
    <phoneticPr fontId="2"/>
  </si>
  <si>
    <t>収支決算書（別記）</t>
    <rPh sb="0" eb="2">
      <t>シュウシ</t>
    </rPh>
    <rPh sb="2" eb="5">
      <t>ケッサンショ</t>
    </rPh>
    <rPh sb="6" eb="8">
      <t>ベッキ</t>
    </rPh>
    <phoneticPr fontId="2"/>
  </si>
  <si>
    <t>経費所要額精算書（様式３）</t>
  </si>
  <si>
    <t>施設整備事業実績報告書（様式４－１）</t>
  </si>
  <si>
    <t>別　記</t>
  </si>
  <si>
    <t/>
  </si>
  <si>
    <t>収　支　決　算　書</t>
  </si>
  <si>
    <t>１　収入の部</t>
  </si>
  <si>
    <t>科　　目</t>
  </si>
  <si>
    <t>決　算　額</t>
  </si>
  <si>
    <t>摘　　　　要</t>
  </si>
  <si>
    <t>補助金収入</t>
  </si>
  <si>
    <t>円</t>
  </si>
  <si>
    <t>寄付金その他収入</t>
  </si>
  <si>
    <t>事業者負担額</t>
  </si>
  <si>
    <t>計</t>
  </si>
  <si>
    <t>２　支出の部</t>
  </si>
  <si>
    <t>補助対象経費</t>
  </si>
  <si>
    <t>補助対象外経費</t>
  </si>
  <si>
    <t>　　（注）収支の計は、それぞれ一致する。</t>
  </si>
  <si>
    <t>整備事業費内訳書［実績］（様式４－３）</t>
    <phoneticPr fontId="2"/>
  </si>
  <si>
    <t>建物の用途別面積（様式４－２）</t>
    <rPh sb="0" eb="2">
      <t>タテモノ</t>
    </rPh>
    <rPh sb="3" eb="6">
      <t>ヨウトベツ</t>
    </rPh>
    <rPh sb="6" eb="8">
      <t>メンセキ</t>
    </rPh>
    <phoneticPr fontId="2"/>
  </si>
  <si>
    <t>実績</t>
    <rPh sb="0" eb="2">
      <t>ジッセキ</t>
    </rPh>
    <phoneticPr fontId="2"/>
  </si>
  <si>
    <t>基準</t>
    <rPh sb="0" eb="2">
      <t>キジュン</t>
    </rPh>
    <phoneticPr fontId="2"/>
  </si>
  <si>
    <t>基準額</t>
    <rPh sb="0" eb="3">
      <t>キジュンガク</t>
    </rPh>
    <phoneticPr fontId="2"/>
  </si>
  <si>
    <t>面積（㎡）</t>
    <rPh sb="0" eb="2">
      <t>メンセキ</t>
    </rPh>
    <phoneticPr fontId="2"/>
  </si>
  <si>
    <t>単価（円）</t>
    <rPh sb="0" eb="2">
      <t>タンカ</t>
    </rPh>
    <rPh sb="3" eb="4">
      <t>エン</t>
    </rPh>
    <phoneticPr fontId="2"/>
  </si>
  <si>
    <t>（記入上の注意）</t>
  </si>
  <si>
    <t>（１）「交付対象事業分」とは当該事業の補助金の交付の対象とする部分（財産処分の制限がかかる部
　　分）を指し、「交付対象事業外分」とは当該事業の補助金の交付の対象としない部分（財産処分の制
　　限がかからない部分）を指す。</t>
  </si>
  <si>
    <t xml:space="preserve">      また、当該事業に係る見積書等及び補助対象事業分の金額の算出方法が分かる書類（進捗率の内
　　訳）を必ず添付すること。</t>
  </si>
  <si>
    <t xml:space="preserve">      なお、この場合、年度間の金額の按分は支払額ではなく進捗率により行うこと。</t>
  </si>
  <si>
    <t>（２）「交付対象外経費」とは交付対象事業分のうち、交付要綱に定める（交付の対象外費用）に該当す
　　る経費及び交付要綱に定める（交付額の算定方法）において対象経費とされていない経費を指し、
　　「交付対象経費」とは交付対象事業分のうち、交付要綱に定める（交付額の算定方法）において対
　　象経費とされている経費を指す。</t>
  </si>
  <si>
    <t>（３）事業の種別により改築、増築、改修等に区分すること。</t>
  </si>
  <si>
    <t xml:space="preserve">     なお、事業の種別は次による。</t>
  </si>
  <si>
    <t xml:space="preserve">     ・改　　築：従前の建物を取りこわして、これと位置・構造・規模がほぼ同程度のものを建築する
　　　　　　　   場合</t>
  </si>
  <si>
    <t xml:space="preserve">     ・増　　築：敷地内の既存の建物を建て増しする場合で、敷地内に別に建物を新築する場合を含む</t>
  </si>
  <si>
    <t xml:space="preserve">     ・改　　修：建物の主要構造部分を取りこわさない模様替及び内部改修</t>
  </si>
  <si>
    <t>（４）複数年度にわたり継続して事業を行う場合は、各年度の員数（面積）は同一とする。</t>
  </si>
  <si>
    <t>（５）全体の事業が３か年以上にわたる計画の場合には、「年度別内訳」欄を適宜増やして作成すること。
　　　なお、単年度事業の場合には、「総事業」欄のみに記入すること。</t>
  </si>
  <si>
    <t xml:space="preserve"> </t>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</si>
  <si>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</si>
  <si>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</si>
  <si>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兵庫県知事　　様</t>
    <rPh sb="0" eb="2">
      <t>ヒョウゴ</t>
    </rPh>
    <rPh sb="2" eb="5">
      <t>ケンチジ</t>
    </rPh>
    <rPh sb="7" eb="8">
      <t>サマ</t>
    </rPh>
    <phoneticPr fontId="2"/>
  </si>
  <si>
    <t>住所</t>
    <rPh sb="0" eb="2">
      <t>ジュウショ</t>
    </rPh>
    <phoneticPr fontId="2"/>
  </si>
  <si>
    <t>団体名</t>
    <rPh sb="0" eb="2">
      <t>ダンタイ</t>
    </rPh>
    <rPh sb="2" eb="3">
      <t>メイ</t>
    </rPh>
    <phoneticPr fontId="2"/>
  </si>
  <si>
    <t>代表者名</t>
    <phoneticPr fontId="2"/>
  </si>
  <si>
    <t>E-mail</t>
    <phoneticPr fontId="2"/>
  </si>
  <si>
    <t>を下記のとおり実施したいので、</t>
    <phoneticPr fontId="2"/>
  </si>
  <si>
    <t>補助金</t>
    <phoneticPr fontId="2"/>
  </si>
  <si>
    <t>円を交付願いたく補助金交付要綱第３条の規定により、</t>
    <phoneticPr fontId="2"/>
  </si>
  <si>
    <t>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</si>
  <si>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</si>
  <si>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</si>
  <si>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</si>
  <si>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</si>
  <si>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</si>
  <si>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</si>
  <si>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収支予算書（別記）</t>
    <rPh sb="0" eb="2">
      <t>シュウシ</t>
    </rPh>
    <rPh sb="2" eb="5">
      <t>ヨサンショ</t>
    </rPh>
    <rPh sb="6" eb="8">
      <t>ベッキ</t>
    </rPh>
    <phoneticPr fontId="2"/>
  </si>
  <si>
    <t>経費所要額調（様式１）</t>
    <rPh sb="0" eb="2">
      <t>ケイヒ</t>
    </rPh>
    <rPh sb="2" eb="4">
      <t>ショヨウ</t>
    </rPh>
    <rPh sb="4" eb="5">
      <t>ガク</t>
    </rPh>
    <rPh sb="5" eb="6">
      <t>チョウ</t>
    </rPh>
    <rPh sb="7" eb="9">
      <t>ヨウシキ</t>
    </rPh>
    <phoneticPr fontId="2"/>
  </si>
  <si>
    <t>整備事業費内訳書（様式２－２、２－３）</t>
    <rPh sb="0" eb="2">
      <t>セイビ</t>
    </rPh>
    <rPh sb="2" eb="4">
      <t>ジギョウ</t>
    </rPh>
    <rPh sb="4" eb="5">
      <t>ヒ</t>
    </rPh>
    <rPh sb="5" eb="7">
      <t>ウチワケ</t>
    </rPh>
    <rPh sb="7" eb="8">
      <t>ショ</t>
    </rPh>
    <rPh sb="9" eb="11">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</si>
  <si>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</si>
  <si>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</si>
  <si>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</si>
  <si>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</si>
  <si>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</si>
  <si>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</si>
  <si>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</si>
  <si>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円</t>
    <rPh sb="0" eb="1">
      <t>エン</t>
    </rPh>
    <phoneticPr fontId="2"/>
  </si>
  <si>
    <t>寄付金その他収入</t>
    <rPh sb="0" eb="3">
      <t>キフキン</t>
    </rPh>
    <rPh sb="5" eb="6">
      <t>タ</t>
    </rPh>
    <rPh sb="6" eb="8">
      <t>シュウニュウ</t>
    </rPh>
    <phoneticPr fontId="2"/>
  </si>
  <si>
    <t>負担金</t>
    <rPh sb="0" eb="3">
      <t>フタンキン</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</si>
  <si>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</si>
  <si>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</si>
  <si>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</si>
  <si>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</si>
  <si>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様式１</t>
    <rPh sb="0" eb="2">
      <t>ヨウシキ</t>
    </rPh>
    <phoneticPr fontId="2"/>
  </si>
  <si>
    <t>経　　費　　所　　要　　額　　調</t>
    <phoneticPr fontId="2"/>
  </si>
  <si>
    <t xml:space="preserve">         (A)</t>
  </si>
  <si>
    <t>　       (B)</t>
  </si>
  <si>
    <t xml:space="preserve">         (C)</t>
  </si>
  <si>
    <t xml:space="preserve">         (D)</t>
  </si>
  <si>
    <t xml:space="preserve">         (E)</t>
  </si>
  <si>
    <t xml:space="preserve">         (F)</t>
  </si>
  <si>
    <t xml:space="preserve">         (G)</t>
  </si>
  <si>
    <t>区　　　　分</t>
    <phoneticPr fontId="2"/>
  </si>
  <si>
    <t>寄付金その他</t>
    <rPh sb="1" eb="2">
      <t>フ</t>
    </rPh>
    <phoneticPr fontId="2"/>
  </si>
  <si>
    <t>基 準 額</t>
  </si>
  <si>
    <t>選 定 額</t>
  </si>
  <si>
    <t>備　　　考</t>
  </si>
  <si>
    <t>の収入額</t>
  </si>
  <si>
    <t>　 (A)－(B)</t>
  </si>
  <si>
    <t>支出予定額</t>
  </si>
  <si>
    <t>所 要 額</t>
  </si>
  <si>
    <t xml:space="preserve">  　　　　円</t>
  </si>
  <si>
    <t>計画年度</t>
    <rPh sb="0" eb="2">
      <t>ケイカク</t>
    </rPh>
    <rPh sb="2" eb="4">
      <t>ネンド</t>
    </rPh>
    <phoneticPr fontId="2"/>
  </si>
  <si>
    <t>様式２－２</t>
    <rPh sb="0" eb="2">
      <t>ヨウシキ</t>
    </rPh>
    <phoneticPr fontId="2"/>
  </si>
  <si>
    <t>整備計画</t>
    <rPh sb="0" eb="2">
      <t>セイビ</t>
    </rPh>
    <rPh sb="2" eb="4">
      <t>ケイカク</t>
    </rPh>
    <phoneticPr fontId="2"/>
  </si>
  <si>
    <t>　　　　（２）整備計画の「整理番号」欄は、別添の平面図の各室に番号又は符号を付して関連がわかるように整理すること。</t>
    <rPh sb="7" eb="9">
      <t>セイビ</t>
    </rPh>
    <rPh sb="9" eb="11">
      <t>ケイカク</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</si>
  <si>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様式２－３</t>
    <rPh sb="0" eb="2">
      <t>ヨウシキ</t>
    </rPh>
    <phoneticPr fontId="2"/>
  </si>
  <si>
    <t>整　備　事　業　費　内　訳　書　〔事業計画〕</t>
    <rPh sb="0" eb="1">
      <t>タダシ</t>
    </rPh>
    <rPh sb="2" eb="3">
      <t>ソナエ</t>
    </rPh>
    <rPh sb="4" eb="5">
      <t>コト</t>
    </rPh>
    <rPh sb="6" eb="7">
      <t>ギョウ</t>
    </rPh>
    <rPh sb="8" eb="9">
      <t>ヒ</t>
    </rPh>
    <rPh sb="10" eb="11">
      <t>ナイ</t>
    </rPh>
    <rPh sb="12" eb="13">
      <t>ヤク</t>
    </rPh>
    <rPh sb="14" eb="15">
      <t>ショ</t>
    </rPh>
    <rPh sb="17" eb="19">
      <t>ジギョウ</t>
    </rPh>
    <rPh sb="19" eb="21">
      <t>ケイカク</t>
    </rPh>
    <phoneticPr fontId="2"/>
  </si>
  <si>
    <t>法人代表者名</t>
    <rPh sb="0" eb="2">
      <t>ホウジン</t>
    </rPh>
    <rPh sb="2" eb="4">
      <t>ダイヒョウ</t>
    </rPh>
    <rPh sb="4" eb="5">
      <t>シャ</t>
    </rPh>
    <rPh sb="5" eb="6">
      <t>メイ</t>
    </rPh>
    <phoneticPr fontId="2"/>
  </si>
  <si>
    <t>施設代表者名</t>
    <rPh sb="0" eb="2">
      <t>シセツ</t>
    </rPh>
    <rPh sb="2" eb="5">
      <t>ダイヒョウシャ</t>
    </rPh>
    <rPh sb="5" eb="6">
      <t>メイ</t>
    </rPh>
    <phoneticPr fontId="2"/>
  </si>
  <si>
    <t>年度</t>
    <rPh sb="0" eb="2">
      <t>ネンド</t>
    </rPh>
    <phoneticPr fontId="2"/>
  </si>
  <si>
    <t>支店名</t>
    <rPh sb="0" eb="3">
      <t>シテンメイ</t>
    </rPh>
    <phoneticPr fontId="2"/>
  </si>
  <si>
    <t xml:space="preserve">         年度　　</t>
    <rPh sb="9" eb="11">
      <t>ネンド</t>
    </rPh>
    <phoneticPr fontId="2"/>
  </si>
  <si>
    <t>-</t>
    <phoneticPr fontId="2"/>
  </si>
  <si>
    <t>基準単価</t>
    <rPh sb="0" eb="2">
      <t>キジュン</t>
    </rPh>
    <rPh sb="2" eb="4">
      <t>タンカ</t>
    </rPh>
    <phoneticPr fontId="2"/>
  </si>
  <si>
    <t>鉄筋コンクリート</t>
    <rPh sb="0" eb="2">
      <t>テッキン</t>
    </rPh>
    <phoneticPr fontId="2"/>
  </si>
  <si>
    <t>ブロック</t>
    <phoneticPr fontId="2"/>
  </si>
  <si>
    <t>木造</t>
    <rPh sb="0" eb="2">
      <t>モクゾウ</t>
    </rPh>
    <phoneticPr fontId="2"/>
  </si>
  <si>
    <t>計</t>
    <phoneticPr fontId="2"/>
  </si>
  <si>
    <t>新築</t>
  </si>
  <si>
    <t>0123-456-789</t>
    <phoneticPr fontId="2"/>
  </si>
  <si>
    <t>兵庫県神戸市○○</t>
    <rPh sb="0" eb="3">
      <t>ヒョウゴケン</t>
    </rPh>
    <rPh sb="3" eb="6">
      <t>コウベシ</t>
    </rPh>
    <phoneticPr fontId="2"/>
  </si>
  <si>
    <t>兵庫県神戸市○○</t>
    <phoneticPr fontId="2"/>
  </si>
  <si>
    <t>sample@pref.hyogo.lg.jp</t>
    <phoneticPr fontId="2"/>
  </si>
  <si>
    <t>○○銀行</t>
    <rPh sb="2" eb="4">
      <t>ギンコウ</t>
    </rPh>
    <phoneticPr fontId="2"/>
  </si>
  <si>
    <t>○○支店</t>
    <rPh sb="2" eb="4">
      <t>シテン</t>
    </rPh>
    <phoneticPr fontId="2"/>
  </si>
  <si>
    <t>普通預金</t>
    <rPh sb="0" eb="4">
      <t>フツウヨキン</t>
    </rPh>
    <phoneticPr fontId="2"/>
  </si>
  <si>
    <t>12345678</t>
    <phoneticPr fontId="2"/>
  </si>
  <si>
    <t>○○ホウジン　○○カイ</t>
    <phoneticPr fontId="2"/>
  </si>
  <si>
    <t>電話</t>
    <phoneticPr fontId="2"/>
  </si>
  <si>
    <t>施設整備事業計画書（様式２－１）</t>
    <rPh sb="0" eb="2">
      <t>シセツ</t>
    </rPh>
    <rPh sb="2" eb="4">
      <t>セイビ</t>
    </rPh>
    <rPh sb="4" eb="6">
      <t>ジギョウ</t>
    </rPh>
    <rPh sb="6" eb="9">
      <t>ケイカクショ</t>
    </rPh>
    <rPh sb="10" eb="12">
      <t>ヨウシキ</t>
    </rPh>
    <phoneticPr fontId="2"/>
  </si>
  <si>
    <t>実績報告日</t>
    <rPh sb="0" eb="5">
      <t>ジッセキホウコクビ</t>
    </rPh>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</si>
  <si>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</si>
  <si>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</si>
  <si>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43"/>
  </si>
  <si>
    <t>補助金交付申請にあたり、下記のとおり誓約します。
なお、誓約事項に関し、県が行う一切の措置に異議なく同意します。</t>
    <phoneticPr fontId="43"/>
  </si>
  <si>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</si>
  <si>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</si>
  <si>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</si>
  <si>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</si>
  <si>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</si>
  <si>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２　補助金申請時の留意事項について</t>
  </si>
  <si>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</si>
  <si>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</si>
  <si>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</si>
  <si>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</si>
  <si>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</si>
  <si>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</si>
  <si>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住所</t>
    <rPh sb="0" eb="2">
      <t>ジュウショ</t>
    </rPh>
    <phoneticPr fontId="43"/>
  </si>
  <si>
    <t>団体名</t>
    <rPh sb="0" eb="2">
      <t>ダンタイ</t>
    </rPh>
    <rPh sb="2" eb="3">
      <t>メイ</t>
    </rPh>
    <phoneticPr fontId="43"/>
  </si>
  <si>
    <t>代表者名</t>
    <rPh sb="0" eb="3">
      <t>ダイヒョウシャ</t>
    </rPh>
    <rPh sb="3" eb="4">
      <t>メイ</t>
    </rPh>
    <phoneticPr fontId="43"/>
  </si>
  <si>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</si>
  <si>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</si>
  <si>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</si>
  <si>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</si>
  <si>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</si>
  <si>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</si>
  <si>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</si>
  <si>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</si>
  <si>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</si>
  <si>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</si>
  <si>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住所（所在地）</t>
  </si>
  <si>
    <t>屋号・氏名又は法人名</t>
  </si>
  <si>
    <t>郵 便 番 号</t>
  </si>
  <si>
    <t>電話番号（代表）</t>
    <phoneticPr fontId="2"/>
  </si>
  <si>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</si>
  <si>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</si>
  <si>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</si>
  <si>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</si>
  <si>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</si>
  <si>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</si>
  <si>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</si>
  <si>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</si>
  <si>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
（払渡店）</t>
    <phoneticPr fontId="2"/>
  </si>
  <si>
    <t>預 金 種 別</t>
  </si>
  <si>
    <t>支払方法が「２」の場合記入</t>
  </si>
  <si>
    <t>金融機関・支店番号</t>
  </si>
  <si>
    <t>・</t>
    <phoneticPr fontId="2"/>
  </si>
  <si>
    <t>口座番号</t>
    <phoneticPr fontId="2"/>
  </si>
  <si>
    <t>口 座 名 義 人</t>
  </si>
  <si>
    <t>公共工事等の前金払を受ける場合は下記に専用口座を記入</t>
  </si>
  <si>
    <t>公共工事等の前金払を受ける場合の専用口座を記入</t>
  </si>
  <si>
    <t>別口普通預金口座</t>
  </si>
  <si>
    <t>銀行</t>
    <rPh sb="0" eb="2">
      <t>ギンコウ</t>
    </rPh>
    <phoneticPr fontId="2"/>
  </si>
  <si>
    <t>支店</t>
    <rPh sb="0" eb="2">
      <t>シテン</t>
    </rPh>
    <phoneticPr fontId="2"/>
  </si>
  <si>
    <t>(金庫)</t>
    <rPh sb="1" eb="3">
      <t>キンコ</t>
    </rPh>
    <phoneticPr fontId="2"/>
  </si>
  <si>
    <t>（普通）</t>
  </si>
  <si>
    <t>備　　　　考</t>
  </si>
  <si>
    <t>上記のとおり兵庫県財務会計システムに登録してください。</t>
  </si>
  <si>
    <t>兵庫県あて</t>
  </si>
  <si>
    <t>氏名又は法人名等</t>
  </si>
  <si>
    <t>代表者の職氏名印　　　　　　　　　　　　　　　　　　　　　　　　</t>
    <phoneticPr fontId="2"/>
  </si>
  <si>
    <t>]</t>
    <phoneticPr fontId="2"/>
  </si>
  <si>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</si>
  <si>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</si>
  <si>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</si>
  <si>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３　原則的に電話番号（代表）が債権者コードとして登録されますので、県に見積書、請求書等を提出される場合は、電話番号（代表）を記入していただくようお願いします。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</si>
  <si>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</si>
  <si>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</si>
  <si>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</si>
  <si>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</si>
  <si>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</si>
  <si>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</si>
  <si>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</si>
  <si>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交付申請日</t>
    <rPh sb="0" eb="2">
      <t>コウフ</t>
    </rPh>
    <rPh sb="2" eb="5">
      <t>シンセイビ</t>
    </rPh>
    <phoneticPr fontId="2"/>
  </si>
  <si>
    <t>連絡先（メール）</t>
    <phoneticPr fontId="2"/>
  </si>
  <si>
    <t>連絡先（電話 )</t>
    <phoneticPr fontId="2"/>
  </si>
  <si>
    <t>設置者住所</t>
    <phoneticPr fontId="2"/>
  </si>
  <si>
    <t>設置者名</t>
    <rPh sb="0" eb="2">
      <t>セッチ</t>
    </rPh>
    <rPh sb="2" eb="3">
      <t>シャ</t>
    </rPh>
    <rPh sb="3" eb="4">
      <t>メイ</t>
    </rPh>
    <phoneticPr fontId="2"/>
  </si>
  <si>
    <t>医第○○○○号</t>
    <rPh sb="0" eb="1">
      <t>イ</t>
    </rPh>
    <rPh sb="1" eb="2">
      <t>ダイ</t>
    </rPh>
    <rPh sb="6" eb="7">
      <t>ゴウ</t>
    </rPh>
    <phoneticPr fontId="2"/>
  </si>
  <si>
    <t>設置者種別</t>
    <rPh sb="0" eb="3">
      <t>セッチシャ</t>
    </rPh>
    <rPh sb="3" eb="5">
      <t>シュベツ</t>
    </rPh>
    <phoneticPr fontId="2"/>
  </si>
  <si>
    <t>採用値</t>
    <rPh sb="0" eb="2">
      <t>サイヨウ</t>
    </rPh>
    <rPh sb="2" eb="3">
      <t>チ</t>
    </rPh>
    <phoneticPr fontId="2"/>
  </si>
  <si>
    <t>新築</t>
    <rPh sb="0" eb="1">
      <t>シン</t>
    </rPh>
    <rPh sb="1" eb="2">
      <t>チク</t>
    </rPh>
    <phoneticPr fontId="2"/>
  </si>
  <si>
    <t>増築</t>
    <rPh sb="0" eb="1">
      <t>ゾウ</t>
    </rPh>
    <rPh sb="1" eb="2">
      <t>チク</t>
    </rPh>
    <phoneticPr fontId="2"/>
  </si>
  <si>
    <t>改築</t>
    <rPh sb="0" eb="1">
      <t>アラタ</t>
    </rPh>
    <rPh sb="1" eb="2">
      <t>チク</t>
    </rPh>
    <phoneticPr fontId="2"/>
  </si>
  <si>
    <t>改修</t>
    <rPh sb="0" eb="1">
      <t>アラタ</t>
    </rPh>
    <rPh sb="1" eb="2">
      <t>オサム</t>
    </rPh>
    <phoneticPr fontId="2"/>
  </si>
  <si>
    <t>空調設備工事</t>
    <rPh sb="0" eb="2">
      <t>クウチョウ</t>
    </rPh>
    <rPh sb="2" eb="4">
      <t>セツビ</t>
    </rPh>
    <rPh sb="4" eb="6">
      <t>コウジ</t>
    </rPh>
    <phoneticPr fontId="2"/>
  </si>
  <si>
    <t>電気設備工事</t>
    <rPh sb="0" eb="2">
      <t>デンキ</t>
    </rPh>
    <rPh sb="2" eb="4">
      <t>セツビ</t>
    </rPh>
    <rPh sb="4" eb="6">
      <t>コウジ</t>
    </rPh>
    <phoneticPr fontId="2"/>
  </si>
  <si>
    <t>衛生設備工事</t>
    <rPh sb="0" eb="2">
      <t>エイセイ</t>
    </rPh>
    <rPh sb="2" eb="4">
      <t>セツビ</t>
    </rPh>
    <rPh sb="4" eb="6">
      <t>コウジ</t>
    </rPh>
    <phoneticPr fontId="2"/>
  </si>
  <si>
    <t>～</t>
    <phoneticPr fontId="2"/>
  </si>
  <si>
    <t>着工：</t>
    <rPh sb="0" eb="2">
      <t>チャッコウ</t>
    </rPh>
    <phoneticPr fontId="2"/>
  </si>
  <si>
    <t>竣工：</t>
    <rPh sb="0" eb="2">
      <t>シュンコウ</t>
    </rPh>
    <phoneticPr fontId="2"/>
  </si>
  <si>
    <t>構造</t>
    <phoneticPr fontId="2"/>
  </si>
  <si>
    <t>×</t>
    <phoneticPr fontId="2"/>
  </si>
  <si>
    <t>補助率</t>
    <rPh sb="0" eb="3">
      <t>ホジョリツ</t>
    </rPh>
    <phoneticPr fontId="2"/>
  </si>
  <si>
    <t>（実整備面積と交付要綱の基準面積を比較して低い方の面積）</t>
    <phoneticPr fontId="2"/>
  </si>
  <si>
    <t>基準面積</t>
    <rPh sb="0" eb="4">
      <t>キジュンメンセキ</t>
    </rPh>
    <phoneticPr fontId="2"/>
  </si>
  <si>
    <t>〇基準単価</t>
    <rPh sb="1" eb="3">
      <t>キジュン</t>
    </rPh>
    <rPh sb="3" eb="5">
      <t>タンカ</t>
    </rPh>
    <phoneticPr fontId="2"/>
  </si>
  <si>
    <t>〇基準額（申請）の算定</t>
    <rPh sb="1" eb="4">
      <t>キジュンガク</t>
    </rPh>
    <rPh sb="5" eb="7">
      <t>シンセイ</t>
    </rPh>
    <rPh sb="9" eb="11">
      <t>サンテイ</t>
    </rPh>
    <phoneticPr fontId="2"/>
  </si>
  <si>
    <t>〇基準額（実績）の算定</t>
    <rPh sb="1" eb="4">
      <t>キジュンガク</t>
    </rPh>
    <rPh sb="5" eb="7">
      <t>ジッセキ</t>
    </rPh>
    <rPh sb="9" eb="11">
      <t>サンテイ</t>
    </rPh>
    <phoneticPr fontId="2"/>
  </si>
  <si>
    <t>種別</t>
    <phoneticPr fontId="2"/>
  </si>
  <si>
    <t>〇補助率</t>
    <rPh sb="1" eb="4">
      <t>ホジョリツ</t>
    </rPh>
    <phoneticPr fontId="2"/>
  </si>
  <si>
    <t>種別</t>
    <rPh sb="0" eb="2">
      <t>シュベツ</t>
    </rPh>
    <phoneticPr fontId="2"/>
  </si>
  <si>
    <t>定率</t>
    <rPh sb="0" eb="2">
      <t>テイリツ</t>
    </rPh>
    <phoneticPr fontId="2"/>
  </si>
  <si>
    <t>単位数</t>
    <rPh sb="0" eb="3">
      <t>タンイスウ</t>
    </rPh>
    <phoneticPr fontId="2"/>
  </si>
  <si>
    <t>〇基準単価（加算）</t>
    <rPh sb="6" eb="8">
      <t>カサン</t>
    </rPh>
    <phoneticPr fontId="2"/>
  </si>
  <si>
    <t>計画</t>
    <rPh sb="0" eb="2">
      <t>ケイカク</t>
    </rPh>
    <phoneticPr fontId="2"/>
  </si>
  <si>
    <t>単位面積</t>
    <rPh sb="0" eb="2">
      <t>タンイ</t>
    </rPh>
    <rPh sb="2" eb="4">
      <t>メンセキ</t>
    </rPh>
    <phoneticPr fontId="2"/>
  </si>
  <si>
    <t>加算単価</t>
    <rPh sb="0" eb="2">
      <t>カサン</t>
    </rPh>
    <rPh sb="2" eb="4">
      <t>タンカ</t>
    </rPh>
    <phoneticPr fontId="2"/>
  </si>
  <si>
    <t>加算額</t>
    <rPh sb="0" eb="2">
      <t>カサン</t>
    </rPh>
    <rPh sb="2" eb="3">
      <t>ガク</t>
    </rPh>
    <phoneticPr fontId="2"/>
  </si>
  <si>
    <t>〇基準面積（申請）</t>
    <rPh sb="1" eb="5">
      <t>キジュンメンセキ</t>
    </rPh>
    <rPh sb="6" eb="8">
      <t>シンセイ</t>
    </rPh>
    <phoneticPr fontId="2"/>
  </si>
  <si>
    <t>〇基準面積（実績）</t>
    <rPh sb="1" eb="5">
      <t>キジュンメンセキ</t>
    </rPh>
    <rPh sb="6" eb="8">
      <t>ジッセキ</t>
    </rPh>
    <phoneticPr fontId="2"/>
  </si>
  <si>
    <t>担当者名</t>
    <rPh sb="0" eb="4">
      <t>タントウシャメイ</t>
    </rPh>
    <phoneticPr fontId="2"/>
  </si>
  <si>
    <t>兵庫　太郎</t>
    <rPh sb="0" eb="2">
      <t>ヒョウゴ</t>
    </rPh>
    <rPh sb="3" eb="5">
      <t>タロウ</t>
    </rPh>
    <phoneticPr fontId="2"/>
  </si>
  <si>
    <t>○○法人　○○会</t>
    <rPh sb="2" eb="4">
      <t>ホウジン</t>
    </rPh>
    <rPh sb="7" eb="8">
      <t>カイ</t>
    </rPh>
    <phoneticPr fontId="2"/>
  </si>
  <si>
    <t>対象外</t>
  </si>
  <si>
    <t>○
階</t>
    <rPh sb="2" eb="3">
      <t>カイ</t>
    </rPh>
    <phoneticPr fontId="2"/>
  </si>
  <si>
    <t>様式２－１－②</t>
    <rPh sb="0" eb="2">
      <t>ヨウシキ</t>
    </rPh>
    <phoneticPr fontId="2"/>
  </si>
  <si>
    <t>事　業　計　画　書</t>
    <rPh sb="0" eb="1">
      <t>コト</t>
    </rPh>
    <rPh sb="2" eb="3">
      <t>ギョウ</t>
    </rPh>
    <rPh sb="4" eb="5">
      <t>ケイ</t>
    </rPh>
    <rPh sb="6" eb="7">
      <t>ガ</t>
    </rPh>
    <rPh sb="8" eb="9">
      <t>ショ</t>
    </rPh>
    <phoneticPr fontId="2"/>
  </si>
  <si>
    <t>団体名（開設者）</t>
    <rPh sb="0" eb="2">
      <t>ダンタイ</t>
    </rPh>
    <rPh sb="2" eb="3">
      <t>メイ</t>
    </rPh>
    <rPh sb="4" eb="7">
      <t>カイセツシャ</t>
    </rPh>
    <phoneticPr fontId="2"/>
  </si>
  <si>
    <t>助産所名</t>
    <rPh sb="0" eb="2">
      <t>ジョサン</t>
    </rPh>
    <rPh sb="2" eb="3">
      <t>ジョ</t>
    </rPh>
    <rPh sb="3" eb="4">
      <t>メイ</t>
    </rPh>
    <phoneticPr fontId="2"/>
  </si>
  <si>
    <t>１．整備事業計画等の概要</t>
    <phoneticPr fontId="2"/>
  </si>
  <si>
    <t>整備事業期間</t>
    <phoneticPr fontId="2"/>
  </si>
  <si>
    <t>全　　体　　事　　業</t>
    <phoneticPr fontId="2"/>
  </si>
  <si>
    <t>補助対象部門に係る当該年度予定事業</t>
    <phoneticPr fontId="2"/>
  </si>
  <si>
    <t>事業の種別</t>
    <phoneticPr fontId="2"/>
  </si>
  <si>
    <t>事業の区分</t>
    <phoneticPr fontId="2"/>
  </si>
  <si>
    <t>敷地の状況</t>
    <phoneticPr fontId="2"/>
  </si>
  <si>
    <t>２．整備事業完成後の概要（補助対象部分の面積を上段（　　）書とすること）</t>
    <phoneticPr fontId="2"/>
  </si>
  <si>
    <t>病　　棟　　部　　門</t>
    <phoneticPr fontId="2"/>
  </si>
  <si>
    <t>そ の 他</t>
    <phoneticPr fontId="2"/>
  </si>
  <si>
    <t>合　　計</t>
    <phoneticPr fontId="2"/>
  </si>
  <si>
    <t>一  般</t>
    <phoneticPr fontId="2"/>
  </si>
  <si>
    <t>うち産科又は
　　産婦人科</t>
    <phoneticPr fontId="2"/>
  </si>
  <si>
    <t>うち
　小児科</t>
    <phoneticPr fontId="2"/>
  </si>
  <si>
    <t>－</t>
    <phoneticPr fontId="2"/>
  </si>
  <si>
    <t>床</t>
    <rPh sb="0" eb="1">
      <t>ユカ</t>
    </rPh>
    <phoneticPr fontId="2"/>
  </si>
  <si>
    <t>３．交付額</t>
    <phoneticPr fontId="2"/>
  </si>
  <si>
    <t>４．整備事業の必要性（具体的に記入すること）</t>
    <phoneticPr fontId="2"/>
  </si>
  <si>
    <t>５．その他参考事項</t>
    <phoneticPr fontId="2"/>
  </si>
  <si>
    <t>助　　産　　師</t>
    <phoneticPr fontId="2"/>
  </si>
  <si>
    <t>その他の職員</t>
    <rPh sb="2" eb="3">
      <t>タ</t>
    </rPh>
    <rPh sb="4" eb="6">
      <t>ショクイン</t>
    </rPh>
    <phoneticPr fontId="2"/>
  </si>
  <si>
    <t>備　　　　　　考</t>
    <rPh sb="0" eb="1">
      <t>ソナエ</t>
    </rPh>
    <rPh sb="7" eb="8">
      <t>コウ</t>
    </rPh>
    <phoneticPr fontId="2"/>
  </si>
  <si>
    <t>常　　勤</t>
    <phoneticPr fontId="2"/>
  </si>
  <si>
    <t>非 常 勤</t>
    <phoneticPr fontId="2"/>
  </si>
  <si>
    <t>○○助産所</t>
    <rPh sb="2" eb="5">
      <t>ジョサンショ</t>
    </rPh>
    <phoneticPr fontId="2"/>
  </si>
  <si>
    <t>個人</t>
  </si>
  <si>
    <t>兵庫　太郎</t>
    <phoneticPr fontId="2"/>
  </si>
  <si>
    <t>助産所等施設整備事業</t>
    <rPh sb="0" eb="4">
      <t>ジョサンショトウ</t>
    </rPh>
    <rPh sb="4" eb="10">
      <t>シセツセイビジギョウ</t>
    </rPh>
    <phoneticPr fontId="2"/>
  </si>
  <si>
    <t>ア　自己所有地</t>
  </si>
  <si>
    <t>イ　借地</t>
  </si>
  <si>
    <t>助産所</t>
  </si>
  <si>
    <t>事業の区分</t>
    <rPh sb="0" eb="2">
      <t>ジギョウ</t>
    </rPh>
    <rPh sb="3" eb="5">
      <t>クブン</t>
    </rPh>
    <phoneticPr fontId="2"/>
  </si>
  <si>
    <t>※単価区分</t>
    <rPh sb="1" eb="5">
      <t>タンカクブン</t>
    </rPh>
    <phoneticPr fontId="2"/>
  </si>
  <si>
    <t>（実単価と交付要綱の基準単価を比較して低い方の額）</t>
    <phoneticPr fontId="2"/>
  </si>
  <si>
    <t>上限</t>
    <rPh sb="0" eb="2">
      <t>ジョウゲン</t>
    </rPh>
    <phoneticPr fontId="2"/>
  </si>
  <si>
    <t>＝</t>
    <phoneticPr fontId="2"/>
  </si>
  <si>
    <t>（ex.鉄筋コンクリート造り　等）</t>
    <phoneticPr fontId="2"/>
  </si>
  <si>
    <t>○職員予定数
（助産所設置後の職員数）</t>
    <rPh sb="8" eb="10">
      <t>ジョサン</t>
    </rPh>
    <rPh sb="10" eb="11">
      <t>ジョ</t>
    </rPh>
    <phoneticPr fontId="2"/>
  </si>
  <si>
    <t>（令和    年    月    日）</t>
    <rPh sb="1" eb="3">
      <t>レイワ</t>
    </rPh>
    <phoneticPr fontId="2"/>
  </si>
  <si>
    <t>様式４－１－②</t>
    <phoneticPr fontId="2"/>
  </si>
  <si>
    <t>実　績　報　告　書</t>
    <phoneticPr fontId="2"/>
  </si>
  <si>
    <t>実施年度</t>
    <phoneticPr fontId="2"/>
  </si>
  <si>
    <t>補助対象部門に係る当該年度実施事業</t>
    <phoneticPr fontId="2"/>
  </si>
  <si>
    <t>居室</t>
    <rPh sb="0" eb="2">
      <t>キョシツ</t>
    </rPh>
    <phoneticPr fontId="2"/>
  </si>
  <si>
    <t>診察室</t>
    <rPh sb="0" eb="3">
      <t>シンサツシツ</t>
    </rPh>
    <phoneticPr fontId="2"/>
  </si>
  <si>
    <r>
      <t>整備</t>
    </r>
    <r>
      <rPr>
        <sz val="11"/>
        <rFont val="ＭＳ Ｐゴシック"/>
        <family val="3"/>
        <charset val="128"/>
      </rPr>
      <t>内容</t>
    </r>
    <rPh sb="0" eb="2">
      <t>セイビ</t>
    </rPh>
    <rPh sb="2" eb="4">
      <t>ナイヨウ</t>
    </rPh>
    <phoneticPr fontId="2"/>
  </si>
  <si>
    <t>（国及び地方公共団体を除く交付申請者を対象とする誓約事項）</t>
    <phoneticPr fontId="2"/>
  </si>
  <si>
    <t>（すべての交付申請者を対象とする誓約事項）</t>
    <phoneticPr fontId="2"/>
  </si>
  <si>
    <t>令和8年4月</t>
    <rPh sb="0" eb="2">
      <t>レイワ</t>
    </rPh>
    <rPh sb="3" eb="4">
      <t>ネン</t>
    </rPh>
    <rPh sb="5" eb="6">
      <t>ガツ</t>
    </rPh>
    <phoneticPr fontId="2"/>
  </si>
  <si>
    <t>令和9年3月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</si>
</sst>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411]ggge&quot;年&quot;m&quot;月&quot;d&quot;日&quot;;@"/>
    <numFmt numFmtId="178" formatCode="#,##0_ "/>
    <numFmt numFmtId="179" formatCode="&quot;(&quot;[$-411]ggge&quot;年&quot;m&quot;月&quot;d&quot;日)&quot;"/>
    <numFmt numFmtId="180" formatCode="&quot;(&quot;[$-411]ggge&quot;年&quot;m&quot;月&quot;d&quot;日&quot;\)"/>
    <numFmt numFmtId="181" formatCode="\(#,##0\)"/>
    <numFmt numFmtId="182" formatCode="#,##0_);\(#,##0\)"/>
    <numFmt numFmtId="183" formatCode="_(* #,##0_);_(* \(#,##0\);_(* &quot;-&quot;_);_(@_)"/>
    <numFmt numFmtId="184" formatCode="&quot;令和&quot;#&quot;年度&quot;"/>
    <numFmt numFmtId="185" formatCode="0;0;"/>
    <numFmt numFmtId="186" formatCode="[$]ggge&quot;年&quot;m&quot;月&quot;;@" x16r2:formatCode16="[$-ja-JP-x-gannen]ggge&quot;年&quot;m&quot;月&quot;;@"/>
    <numFmt numFmtId="187" formatCode="#,##0&quot;円&quot;;[Red]\-#,##0&quot;円&quot;"/>
    <numFmt numFmtId="188" formatCode="0.00_);[Red]\(0.00\)"/>
    <numFmt numFmtId="189" formatCode="0.00&quot;㎡&quot;"/>
  </numFmts>
  <fonts count="58">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u val="double"/>
      <sz val="10"/>
      <name val="ＭＳ Ｐゴシック"/>
      <family val="3"/>
      <charset val="128"/>
    </font>
    <font>
      <sz val="11"/>
      <color indexed="9"/>
      <name val="ＭＳ Ｐゴシック"/>
      <family val="3"/>
      <charset val="128"/>
    </font>
    <font>
      <sz val="16"/>
      <name val="ＭＳ 明朝"/>
      <family val="1"/>
      <charset val="128"/>
    </font>
    <font>
      <sz val="10.5"/>
      <name val="ＭＳ 明朝"/>
      <family val="1"/>
      <charset val="128"/>
    </font>
    <font>
      <sz val="14"/>
      <name val="ＭＳ 明朝"/>
      <family val="1"/>
      <charset val="128"/>
    </font>
    <font>
      <sz val="11"/>
      <name val="ＭＳ Ｐ明朝"/>
      <family val="1"/>
      <charset val="128"/>
    </font>
    <font>
      <sz val="11"/>
      <color indexed="9"/>
      <name val="ＭＳ 明朝"/>
      <family val="1"/>
      <charset val="128"/>
    </font>
    <font>
      <sz val="11"/>
      <name val="ＭＳ 明朝"/>
      <family val="1"/>
      <charset val="128"/>
    </font>
    <font>
      <u/>
      <sz val="11"/>
      <color indexed="12"/>
      <name val="ＭＳ Ｐゴシック"/>
      <family val="3"/>
      <charset val="128"/>
    </font>
    <font>
      <sz val="12"/>
      <name val="ＭＳ 明朝"/>
      <family val="1"/>
      <charset val="128"/>
    </font>
    <font>
      <sz val="6"/>
      <name val="ＭＳ 明朝"/>
      <family val="1"/>
      <charset val="128"/>
    </font>
    <font>
      <sz val="9"/>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18"/>
      <name val="ＭＳ 明朝"/>
      <family val="1"/>
      <charset val="128"/>
    </font>
    <font>
      <b/>
      <sz val="14"/>
      <color indexed="10"/>
      <name val="ＭＳ ゴシック"/>
      <family val="3"/>
      <charset val="128"/>
    </font>
    <font>
      <sz val="10"/>
      <name val="Arial"/>
      <family val="2"/>
    </font>
    <font>
      <sz val="11"/>
      <name val="ＭＳ Ｐ明朝"/>
      <family val="1"/>
    </font>
    <font>
      <sz val="16"/>
      <color indexed="9"/>
      <name val="ＭＳ 明朝"/>
      <family val="1"/>
      <charset val="128"/>
    </font>
    <font>
      <sz val="12"/>
      <color indexed="9"/>
      <name val="ＭＳ 明朝"/>
      <family val="1"/>
      <charset val="128"/>
    </font>
    <font>
      <b/>
      <sz val="9"/>
      <color indexed="81"/>
      <name val="MS P ゴシック"/>
      <family val="3"/>
      <charset val="128"/>
    </font>
    <font>
      <sz val="11"/>
      <name val="ＭＳ Ｐゴシック"/>
      <family val="3"/>
      <charset val="128"/>
      <scheme val="major"/>
    </font>
    <font>
      <b/>
      <sz val="12"/>
      <color indexed="1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indexed="81"/>
      <name val="MS P ゴシック"/>
      <family val="3"/>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
      <sz val="11"/>
      <color rgb="FFFF0000"/>
      <name val="ＭＳ 明朝"/>
      <family val="1"/>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10"/>
      <color theme="1"/>
      <name val="ＭＳ 明朝"/>
      <family val="1"/>
      <charset val="128"/>
    </font>
    <font>
      <sz val="10.5"/>
      <name val="ＭＳ ゴシック"/>
      <family val="3"/>
      <charset val="128"/>
    </font>
    <font>
      <sz val="8"/>
      <color theme="1"/>
      <name val="ＭＳ 明朝"/>
      <family val="1"/>
      <charset val="128"/>
    </font>
    <font>
      <sz val="9"/>
      <color theme="1"/>
      <name val="ＭＳ 明朝"/>
      <family val="1"/>
      <charset val="128"/>
    </font>
    <font>
      <sz val="10"/>
      <name val="ＭＳ 明朝"/>
      <family val="1"/>
      <charset val="128"/>
    </font>
    <font>
      <sz val="10.5"/>
      <color theme="1"/>
      <name val="Century"/>
      <family val="1"/>
    </font>
    <font>
      <u/>
      <sz val="10.5"/>
      <color theme="1"/>
      <name val="ＭＳ 明朝"/>
      <family val="1"/>
      <charset val="128"/>
    </font>
    <font>
      <sz val="7"/>
      <name val="ＭＳ Ｐゴシック"/>
      <family val="3"/>
      <charset val="128"/>
    </font>
    <font>
      <sz val="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7" tint="0.79998168889431442"/>
        <bgColor indexed="64"/>
      </patternFill>
    </fill>
  </fills>
  <borders count="1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ash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otted">
        <color indexed="64"/>
      </bottom>
      <diagonal/>
    </border>
    <border>
      <left style="medium">
        <color indexed="64"/>
      </left>
      <right/>
      <top/>
      <bottom style="dashed">
        <color indexed="64"/>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
      <left/>
      <right style="medium">
        <color rgb="FF000000"/>
      </right>
      <top/>
      <bottom style="medium">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medium">
        <color indexed="64"/>
      </left>
      <right style="thin">
        <color indexed="64"/>
      </right>
      <top style="medium">
        <color indexed="64"/>
      </top>
      <bottom/>
      <diagonal/>
    </border>
    <border>
      <left style="thick">
        <color rgb="FF000000"/>
      </left>
      <right/>
      <top/>
      <bottom/>
      <diagonal/>
    </border>
    <border>
      <left style="medium">
        <color indexed="64"/>
      </left>
      <right style="medium">
        <color indexed="64"/>
      </right>
      <top style="dashed">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dashed">
        <color indexed="8"/>
      </top>
      <bottom style="dashed">
        <color indexed="8"/>
      </bottom>
      <diagonal/>
    </border>
    <border>
      <left style="medium">
        <color indexed="64"/>
      </left>
      <right style="medium">
        <color indexed="64"/>
      </right>
      <top style="dashed">
        <color indexed="64"/>
      </top>
      <bottom style="dotted">
        <color indexed="64"/>
      </bottom>
      <diagonal/>
    </border>
    <border>
      <left style="medium">
        <color indexed="64"/>
      </left>
      <right/>
      <top style="dotted">
        <color indexed="64"/>
      </top>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dashed">
        <color indexed="8"/>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dashed">
        <color indexed="64"/>
      </bottom>
      <diagonal/>
    </border>
    <border diagonalUp="1">
      <left/>
      <right style="thin">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medium">
        <color indexed="64"/>
      </right>
      <top style="dotted">
        <color indexed="64"/>
      </top>
      <bottom style="dashed">
        <color indexed="64"/>
      </bottom>
      <diagonal/>
    </border>
  </borders>
  <cellStyleXfs count="10">
    <xf numFmtId="0" fontId="0" fillId="0" borderId="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alignment vertical="center"/>
    </xf>
    <xf numFmtId="40" fontId="1" fillId="0" borderId="0" applyFont="0" applyFill="0" applyBorder="0" applyAlignment="0" applyProtection="0">
      <alignment vertical="center"/>
    </xf>
    <xf numFmtId="0" fontId="12" fillId="0" borderId="0"/>
    <xf numFmtId="0" fontId="1" fillId="0" borderId="0">
      <alignment vertical="center"/>
    </xf>
    <xf numFmtId="183" fontId="24" fillId="0" borderId="0" applyFill="0" applyBorder="0" applyAlignment="0" applyProtection="0"/>
    <xf numFmtId="0" fontId="25" fillId="0" borderId="0"/>
    <xf numFmtId="0" fontId="1" fillId="0" borderId="0">
      <alignment vertical="center"/>
    </xf>
    <xf numFmtId="0" fontId="39" fillId="0" borderId="0">
      <alignment vertical="center"/>
    </xf>
  </cellStyleXfs>
  <cellXfs count="869">
    <xf numFmtId="0" fontId="0" fillId="0" borderId="0" xfId="0">
      <alignment vertical="center"/>
    </xf>
    <xf numFmtId="0" fontId="0" fillId="0" borderId="1" xfId="0" applyBorder="1">
      <alignment vertical="center"/>
    </xf>
    <xf numFmtId="0" fontId="0" fillId="0" borderId="11" xfId="0" applyBorder="1" applyAlignment="1">
      <alignment horizontal="left" vertical="center"/>
    </xf>
    <xf numFmtId="0" fontId="0" fillId="0" borderId="15" xfId="0" applyBorder="1" applyAlignment="1">
      <alignment horizontal="center" vertical="center"/>
    </xf>
    <xf numFmtId="0" fontId="0" fillId="0" borderId="0" xfId="0" applyAlignment="1">
      <alignment horizontal="right" vertical="center"/>
    </xf>
    <xf numFmtId="0" fontId="0" fillId="0" borderId="17" xfId="0" applyBorder="1" applyAlignment="1">
      <alignment horizontal="center" vertical="center"/>
    </xf>
    <xf numFmtId="0" fontId="0" fillId="0" borderId="18" xfId="0" applyBorder="1">
      <alignment vertical="center"/>
    </xf>
    <xf numFmtId="0" fontId="5" fillId="0" borderId="0" xfId="0" applyFont="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0" fillId="0" borderId="35"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lignment vertical="center"/>
    </xf>
    <xf numFmtId="0" fontId="0" fillId="0" borderId="41" xfId="0" applyBorder="1">
      <alignment vertical="center"/>
    </xf>
    <xf numFmtId="0" fontId="0" fillId="0" borderId="15" xfId="0" applyBorder="1">
      <alignment vertical="center"/>
    </xf>
    <xf numFmtId="0" fontId="0" fillId="0" borderId="43" xfId="0"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1" xfId="0" applyBorder="1">
      <alignment vertical="center"/>
    </xf>
    <xf numFmtId="0" fontId="0" fillId="0" borderId="23" xfId="0" applyBorder="1" applyAlignment="1">
      <alignment horizontal="center" vertical="center"/>
    </xf>
    <xf numFmtId="0" fontId="0" fillId="0" borderId="48" xfId="0" applyBorder="1">
      <alignment vertical="center"/>
    </xf>
    <xf numFmtId="0" fontId="0" fillId="0" borderId="53" xfId="0" applyBorder="1">
      <alignment vertical="center"/>
    </xf>
    <xf numFmtId="0" fontId="5" fillId="0" borderId="42" xfId="0" applyFont="1" applyBorder="1">
      <alignment vertical="center"/>
    </xf>
    <xf numFmtId="38" fontId="0" fillId="0" borderId="0" xfId="0" applyNumberFormat="1">
      <alignment vertical="center"/>
    </xf>
    <xf numFmtId="38" fontId="1" fillId="0" borderId="0" xfId="2">
      <alignment vertical="center"/>
    </xf>
    <xf numFmtId="38" fontId="1" fillId="0" borderId="23" xfId="2" applyBorder="1" applyAlignment="1">
      <alignment horizontal="center" vertical="center"/>
    </xf>
    <xf numFmtId="38" fontId="1" fillId="0" borderId="0" xfId="2" applyFont="1">
      <alignment vertical="center"/>
    </xf>
    <xf numFmtId="0" fontId="9" fillId="0" borderId="0" xfId="0" applyFont="1" applyAlignment="1">
      <alignment horizontal="center" vertical="center"/>
    </xf>
    <xf numFmtId="0" fontId="10" fillId="0" borderId="82"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85" xfId="0" applyFont="1" applyBorder="1" applyAlignment="1">
      <alignment horizontal="center" vertical="center" wrapText="1"/>
    </xf>
    <xf numFmtId="0" fontId="0" fillId="0" borderId="83" xfId="0" applyBorder="1" applyAlignment="1">
      <alignment horizontal="right" vertical="top" wrapText="1"/>
    </xf>
    <xf numFmtId="0" fontId="10" fillId="0" borderId="83" xfId="0" applyFont="1" applyBorder="1" applyAlignment="1">
      <alignment horizontal="right" vertical="top" wrapText="1"/>
    </xf>
    <xf numFmtId="0" fontId="10" fillId="0" borderId="0" xfId="0" applyFont="1" applyAlignment="1">
      <alignment horizontal="justify" vertical="center"/>
    </xf>
    <xf numFmtId="0" fontId="10" fillId="0" borderId="86"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0" fillId="0" borderId="89" xfId="0" applyBorder="1" applyAlignment="1">
      <alignment horizontal="center" vertical="center" wrapText="1"/>
    </xf>
    <xf numFmtId="0" fontId="0" fillId="0" borderId="85" xfId="0" applyBorder="1" applyAlignment="1">
      <alignment horizontal="center" vertical="center" wrapText="1"/>
    </xf>
    <xf numFmtId="0" fontId="0" fillId="0" borderId="90" xfId="0" applyBorder="1" applyAlignment="1">
      <alignment horizontal="center" vertical="center" wrapText="1"/>
    </xf>
    <xf numFmtId="0" fontId="0" fillId="0" borderId="82" xfId="0" applyBorder="1" applyAlignment="1">
      <alignment vertical="top" wrapText="1"/>
    </xf>
    <xf numFmtId="0" fontId="0" fillId="0" borderId="84" xfId="0" applyBorder="1" applyAlignment="1">
      <alignment horizontal="right" vertical="top" wrapText="1"/>
    </xf>
    <xf numFmtId="0" fontId="10" fillId="0" borderId="0" xfId="0" applyFont="1">
      <alignment vertical="center"/>
    </xf>
    <xf numFmtId="0" fontId="4" fillId="0" borderId="0" xfId="0" applyFont="1">
      <alignment vertical="center"/>
    </xf>
    <xf numFmtId="0" fontId="16" fillId="0" borderId="0" xfId="0" applyFont="1">
      <alignment vertical="center"/>
    </xf>
    <xf numFmtId="0" fontId="17" fillId="0" borderId="0" xfId="0" applyFont="1" applyAlignment="1">
      <alignment horizontal="right"/>
    </xf>
    <xf numFmtId="0" fontId="14" fillId="0" borderId="0" xfId="0" applyFont="1">
      <alignment vertical="center"/>
    </xf>
    <xf numFmtId="0" fontId="9" fillId="0" borderId="0" xfId="0" applyFont="1" applyAlignment="1">
      <alignment horizontal="center"/>
    </xf>
    <xf numFmtId="0" fontId="16" fillId="0" borderId="0" xfId="0" applyFont="1" applyAlignment="1">
      <alignment horizontal="left"/>
    </xf>
    <xf numFmtId="58" fontId="16" fillId="0" borderId="0" xfId="0" applyNumberFormat="1" applyFont="1" applyAlignment="1">
      <alignment horizontal="right"/>
    </xf>
    <xf numFmtId="58" fontId="16" fillId="0" borderId="0" xfId="0" applyNumberFormat="1" applyFont="1" applyAlignment="1">
      <alignment horizontal="distributed" vertical="justify"/>
    </xf>
    <xf numFmtId="0" fontId="14" fillId="0" borderId="0" xfId="0" applyFont="1" applyAlignment="1">
      <alignment horizontal="right"/>
    </xf>
    <xf numFmtId="0" fontId="16" fillId="0" borderId="0" xfId="0" applyFont="1" applyAlignment="1">
      <alignment horizontal="distributed" vertical="center"/>
    </xf>
    <xf numFmtId="0" fontId="16" fillId="0" borderId="0" xfId="0" applyFont="1" applyAlignment="1">
      <alignment horizontal="left" vertical="center" shrinkToFit="1"/>
    </xf>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xf numFmtId="0" fontId="16" fillId="0" borderId="0" xfId="0" applyFont="1" applyAlignment="1">
      <alignment horizontal="center"/>
    </xf>
    <xf numFmtId="0" fontId="16" fillId="0" borderId="0" xfId="0" applyFont="1" applyAlignment="1">
      <alignment wrapText="1"/>
    </xf>
    <xf numFmtId="0" fontId="19" fillId="0" borderId="0" xfId="0" applyFont="1">
      <alignment vertical="center"/>
    </xf>
    <xf numFmtId="0" fontId="21" fillId="0" borderId="0" xfId="0" applyFont="1">
      <alignment vertical="center"/>
    </xf>
    <xf numFmtId="0" fontId="14" fillId="0" borderId="0" xfId="0" applyFont="1" applyAlignment="1">
      <alignment horizontal="right" vertical="center" shrinkToFit="1"/>
    </xf>
    <xf numFmtId="0" fontId="16" fillId="0" borderId="14" xfId="0" applyFont="1" applyBorder="1" applyAlignment="1">
      <alignment horizontal="center" vertical="center"/>
    </xf>
    <xf numFmtId="0" fontId="16" fillId="0" borderId="43" xfId="0" applyFont="1" applyBorder="1" applyAlignment="1">
      <alignment horizontal="center" vertical="center"/>
    </xf>
    <xf numFmtId="0" fontId="23" fillId="0" borderId="0" xfId="0" applyFont="1">
      <alignment vertical="center"/>
    </xf>
    <xf numFmtId="0" fontId="5" fillId="0" borderId="0" xfId="0" applyFont="1" applyAlignment="1">
      <alignment vertical="center" wrapText="1"/>
    </xf>
    <xf numFmtId="0" fontId="0" fillId="0" borderId="43"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horizontal="right" vertical="center"/>
    </xf>
    <xf numFmtId="0" fontId="6" fillId="0" borderId="43" xfId="0" applyFont="1" applyBorder="1" applyAlignment="1">
      <alignment horizontal="center" vertical="center"/>
    </xf>
    <xf numFmtId="38" fontId="0" fillId="0" borderId="20" xfId="2" applyFont="1" applyBorder="1">
      <alignment vertical="center"/>
    </xf>
    <xf numFmtId="0" fontId="0" fillId="0" borderId="23" xfId="0" applyBorder="1">
      <alignment vertical="center"/>
    </xf>
    <xf numFmtId="38" fontId="0" fillId="0" borderId="24" xfId="2" applyFont="1" applyFill="1" applyBorder="1">
      <alignment vertical="center"/>
    </xf>
    <xf numFmtId="38" fontId="0" fillId="0" borderId="17" xfId="2" applyFont="1" applyBorder="1">
      <alignment vertical="center"/>
    </xf>
    <xf numFmtId="38" fontId="0" fillId="0" borderId="15" xfId="0" applyNumberFormat="1" applyBorder="1">
      <alignment vertical="center"/>
    </xf>
    <xf numFmtId="38" fontId="0" fillId="0" borderId="43" xfId="2" applyFont="1" applyFill="1" applyBorder="1">
      <alignment vertical="center"/>
    </xf>
    <xf numFmtId="38" fontId="0" fillId="0" borderId="15" xfId="2" applyFont="1" applyBorder="1">
      <alignment vertical="center"/>
    </xf>
    <xf numFmtId="38" fontId="0" fillId="0" borderId="4" xfId="2" applyFont="1" applyFill="1" applyBorder="1">
      <alignment vertical="center"/>
    </xf>
    <xf numFmtId="38" fontId="0" fillId="0" borderId="4" xfId="2" applyFont="1" applyBorder="1">
      <alignment vertical="center"/>
    </xf>
    <xf numFmtId="38" fontId="0" fillId="0" borderId="1" xfId="2" applyFont="1" applyBorder="1">
      <alignment vertical="center"/>
    </xf>
    <xf numFmtId="38" fontId="0" fillId="0" borderId="25" xfId="2" applyFont="1" applyBorder="1">
      <alignment vertical="center"/>
    </xf>
    <xf numFmtId="38" fontId="0" fillId="0" borderId="16" xfId="2" applyFont="1" applyBorder="1">
      <alignment vertical="center"/>
    </xf>
    <xf numFmtId="38" fontId="0" fillId="0" borderId="43" xfId="2" applyFont="1" applyBorder="1">
      <alignment vertical="center"/>
    </xf>
    <xf numFmtId="0" fontId="0" fillId="0" borderId="49" xfId="0" applyBorder="1">
      <alignment vertical="center"/>
    </xf>
    <xf numFmtId="0" fontId="0" fillId="0" borderId="50" xfId="0" applyBorder="1">
      <alignment vertical="center"/>
    </xf>
    <xf numFmtId="0" fontId="10" fillId="0" borderId="86" xfId="0" applyFont="1" applyBorder="1" applyAlignment="1">
      <alignment horizontal="justify" vertical="center" wrapText="1"/>
    </xf>
    <xf numFmtId="0" fontId="10" fillId="0" borderId="87" xfId="0" applyFont="1" applyBorder="1" applyAlignment="1">
      <alignment horizontal="justify" vertical="center" wrapText="1"/>
    </xf>
    <xf numFmtId="0" fontId="10" fillId="0" borderId="88" xfId="0" applyFont="1" applyBorder="1" applyAlignment="1">
      <alignment horizontal="justify" vertical="center" wrapText="1"/>
    </xf>
    <xf numFmtId="0" fontId="0" fillId="0" borderId="89" xfId="0" applyBorder="1" applyAlignment="1">
      <alignment horizontal="center" vertical="top" wrapText="1"/>
    </xf>
    <xf numFmtId="0" fontId="0" fillId="0" borderId="85" xfId="0" applyBorder="1" applyAlignment="1">
      <alignment horizontal="center" vertical="top" wrapText="1"/>
    </xf>
    <xf numFmtId="0" fontId="0" fillId="0" borderId="90" xfId="0" applyBorder="1" applyAlignment="1">
      <alignment horizontal="center" vertical="top" wrapText="1"/>
    </xf>
    <xf numFmtId="0" fontId="0" fillId="0" borderId="82" xfId="0" applyBorder="1" applyAlignment="1">
      <alignment horizontal="center" vertical="top" wrapText="1"/>
    </xf>
    <xf numFmtId="0" fontId="0" fillId="0" borderId="84" xfId="0" applyBorder="1" applyAlignment="1">
      <alignment horizontal="center" vertical="top" wrapText="1"/>
    </xf>
    <xf numFmtId="38" fontId="10" fillId="0" borderId="92" xfId="2" applyFont="1" applyBorder="1" applyAlignment="1">
      <alignment horizontal="center" vertical="center" wrapText="1"/>
    </xf>
    <xf numFmtId="0" fontId="10" fillId="0" borderId="92" xfId="0" applyFont="1" applyBorder="1" applyAlignment="1">
      <alignment horizontal="center" vertical="center" wrapText="1"/>
    </xf>
    <xf numFmtId="0" fontId="10" fillId="0" borderId="93" xfId="0" applyFont="1" applyBorder="1" applyAlignment="1">
      <alignment horizontal="center" vertical="center" wrapText="1"/>
    </xf>
    <xf numFmtId="0" fontId="0" fillId="0" borderId="16" xfId="0" applyBorder="1">
      <alignment vertical="center"/>
    </xf>
    <xf numFmtId="38" fontId="0" fillId="0" borderId="0" xfId="2" applyFont="1">
      <alignment vertical="center"/>
    </xf>
    <xf numFmtId="38" fontId="0" fillId="0" borderId="28" xfId="2" applyFont="1" applyBorder="1" applyAlignment="1">
      <alignment horizontal="right" vertical="center"/>
    </xf>
    <xf numFmtId="38" fontId="0" fillId="0" borderId="18" xfId="2" applyFont="1" applyBorder="1" applyAlignment="1">
      <alignment horizontal="right" vertical="center"/>
    </xf>
    <xf numFmtId="38" fontId="1" fillId="0" borderId="0" xfId="2" applyFill="1">
      <alignment vertical="center"/>
    </xf>
    <xf numFmtId="0" fontId="0" fillId="0" borderId="34" xfId="0" applyBorder="1" applyAlignment="1">
      <alignment horizontal="left" vertical="center"/>
    </xf>
    <xf numFmtId="38" fontId="0" fillId="5" borderId="1" xfId="2" applyFont="1" applyFill="1" applyBorder="1">
      <alignment vertical="center"/>
    </xf>
    <xf numFmtId="38" fontId="0" fillId="0" borderId="15" xfId="2" applyFont="1" applyFill="1" applyBorder="1">
      <alignment vertical="center"/>
    </xf>
    <xf numFmtId="38" fontId="0" fillId="3" borderId="1" xfId="2" applyFont="1" applyFill="1" applyBorder="1">
      <alignment vertical="center"/>
    </xf>
    <xf numFmtId="0" fontId="15" fillId="5" borderId="97" xfId="1" applyFill="1" applyBorder="1" applyAlignment="1" applyProtection="1">
      <alignment horizontal="left" vertical="center"/>
      <protection locked="0"/>
    </xf>
    <xf numFmtId="38" fontId="10" fillId="0" borderId="92" xfId="0" applyNumberFormat="1" applyFont="1" applyBorder="1" applyAlignment="1">
      <alignment horizontal="center" vertical="center" wrapText="1"/>
    </xf>
    <xf numFmtId="38" fontId="10" fillId="0" borderId="93" xfId="0" applyNumberFormat="1" applyFont="1" applyBorder="1" applyAlignment="1">
      <alignment horizontal="center" vertical="center" wrapText="1"/>
    </xf>
    <xf numFmtId="0" fontId="29" fillId="6" borderId="101" xfId="0" applyFont="1" applyFill="1" applyBorder="1" applyAlignment="1" applyProtection="1">
      <alignment horizontal="left" vertical="center"/>
      <protection locked="0"/>
    </xf>
    <xf numFmtId="177" fontId="29" fillId="5" borderId="76" xfId="0" applyNumberFormat="1" applyFont="1" applyFill="1" applyBorder="1" applyAlignment="1" applyProtection="1">
      <alignment horizontal="left" vertical="center"/>
      <protection locked="0"/>
    </xf>
    <xf numFmtId="177" fontId="29" fillId="5" borderId="97" xfId="0" applyNumberFormat="1" applyFont="1" applyFill="1" applyBorder="1" applyAlignment="1" applyProtection="1">
      <alignment horizontal="left" vertical="center" shrinkToFit="1"/>
      <protection locked="0"/>
    </xf>
    <xf numFmtId="177" fontId="29" fillId="3" borderId="76" xfId="0" applyNumberFormat="1" applyFont="1" applyFill="1" applyBorder="1" applyAlignment="1" applyProtection="1">
      <alignment horizontal="left" vertical="center"/>
      <protection locked="0"/>
    </xf>
    <xf numFmtId="177" fontId="29" fillId="3" borderId="97" xfId="0" applyNumberFormat="1" applyFont="1" applyFill="1" applyBorder="1" applyAlignment="1" applyProtection="1">
      <alignment horizontal="left" vertical="center" shrinkToFit="1"/>
      <protection locked="0"/>
    </xf>
    <xf numFmtId="0" fontId="29" fillId="3" borderId="76" xfId="0" applyFont="1" applyFill="1" applyBorder="1" applyAlignment="1" applyProtection="1">
      <alignment horizontal="left" vertical="center"/>
      <protection locked="0"/>
    </xf>
    <xf numFmtId="177" fontId="29" fillId="3" borderId="102" xfId="0" applyNumberFormat="1" applyFont="1" applyFill="1" applyBorder="1" applyAlignment="1" applyProtection="1">
      <alignment horizontal="left" vertical="center" shrinkToFit="1"/>
      <protection locked="0"/>
    </xf>
    <xf numFmtId="0" fontId="14" fillId="0" borderId="0" xfId="8" applyFont="1">
      <alignment vertical="center"/>
    </xf>
    <xf numFmtId="0" fontId="41" fillId="0" borderId="0" xfId="8" applyFont="1">
      <alignment vertical="center"/>
    </xf>
    <xf numFmtId="0" fontId="47" fillId="0" borderId="0" xfId="8" applyFont="1">
      <alignment vertical="center"/>
    </xf>
    <xf numFmtId="0" fontId="21" fillId="0" borderId="40" xfId="0" applyFont="1" applyBorder="1" applyAlignment="1">
      <alignment horizontal="center" vertical="center" wrapText="1"/>
    </xf>
    <xf numFmtId="0" fontId="0" fillId="0" borderId="41" xfId="0" applyBorder="1" applyAlignment="1">
      <alignment vertical="center" wrapText="1"/>
    </xf>
    <xf numFmtId="0" fontId="41" fillId="0" borderId="42" xfId="8" applyFont="1" applyBorder="1" applyAlignment="1">
      <alignment horizontal="center" vertical="center" wrapText="1"/>
    </xf>
    <xf numFmtId="0" fontId="14" fillId="0" borderId="42" xfId="8" applyFont="1" applyBorder="1" applyAlignment="1">
      <alignment horizontal="center" vertical="center" wrapText="1"/>
    </xf>
    <xf numFmtId="0" fontId="14" fillId="0" borderId="41" xfId="8" applyFont="1" applyBorder="1" applyAlignment="1">
      <alignment vertical="center" wrapText="1"/>
    </xf>
    <xf numFmtId="0" fontId="41" fillId="0" borderId="64" xfId="8" applyFont="1" applyBorder="1" applyAlignment="1">
      <alignment horizontal="center" vertical="center" wrapText="1"/>
    </xf>
    <xf numFmtId="0" fontId="41" fillId="5" borderId="48" xfId="8" applyFont="1" applyFill="1" applyBorder="1" applyAlignment="1" applyProtection="1">
      <alignment horizontal="justify" vertical="center" wrapText="1"/>
      <protection locked="0"/>
    </xf>
    <xf numFmtId="0" fontId="41" fillId="0" borderId="49" xfId="8" applyFont="1" applyBorder="1" applyAlignment="1">
      <alignment horizontal="center" vertical="center" wrapText="1"/>
    </xf>
    <xf numFmtId="0" fontId="41" fillId="5" borderId="50" xfId="8" applyFont="1" applyFill="1" applyBorder="1" applyAlignment="1" applyProtection="1">
      <alignment horizontal="justify" vertical="center" wrapText="1"/>
      <protection locked="0"/>
    </xf>
    <xf numFmtId="0" fontId="41" fillId="0" borderId="56" xfId="8" applyFont="1" applyBorder="1" applyAlignment="1">
      <alignment horizontal="center" vertical="center" wrapText="1"/>
    </xf>
    <xf numFmtId="0" fontId="41" fillId="0" borderId="41" xfId="8" applyFont="1" applyBorder="1" applyAlignment="1">
      <alignment horizontal="center" vertical="center" wrapText="1"/>
    </xf>
    <xf numFmtId="0" fontId="41" fillId="5" borderId="63" xfId="8" applyFont="1" applyFill="1" applyBorder="1" applyAlignment="1" applyProtection="1">
      <alignment horizontal="center" vertical="center" wrapText="1"/>
      <protection locked="0"/>
    </xf>
    <xf numFmtId="0" fontId="41" fillId="5" borderId="45" xfId="8" applyFont="1" applyFill="1" applyBorder="1" applyAlignment="1" applyProtection="1">
      <alignment horizontal="center" vertical="center" wrapText="1"/>
      <protection locked="0"/>
    </xf>
    <xf numFmtId="0" fontId="41" fillId="0" borderId="62" xfId="8" applyFont="1" applyBorder="1" applyAlignment="1">
      <alignment horizontal="center" vertical="center" wrapText="1"/>
    </xf>
    <xf numFmtId="0" fontId="49" fillId="0" borderId="40" xfId="8" applyFont="1" applyBorder="1" applyAlignment="1">
      <alignment vertical="center" wrapText="1"/>
    </xf>
    <xf numFmtId="0" fontId="52" fillId="0" borderId="40" xfId="8" applyFont="1" applyBorder="1" applyAlignment="1">
      <alignment horizontal="center" vertical="center" wrapText="1"/>
    </xf>
    <xf numFmtId="0" fontId="53" fillId="0" borderId="0" xfId="8" applyFont="1">
      <alignment vertical="center"/>
    </xf>
    <xf numFmtId="0" fontId="41" fillId="0" borderId="0" xfId="8" applyFont="1" applyAlignment="1">
      <alignment vertical="center" wrapText="1"/>
    </xf>
    <xf numFmtId="0" fontId="41" fillId="0" borderId="47" xfId="8" applyFont="1" applyBorder="1" applyAlignment="1">
      <alignment vertical="center" wrapText="1"/>
    </xf>
    <xf numFmtId="0" fontId="14" fillId="0" borderId="62" xfId="8" applyFont="1" applyBorder="1">
      <alignment vertical="center"/>
    </xf>
    <xf numFmtId="0" fontId="14" fillId="0" borderId="0" xfId="8" applyFont="1" applyAlignment="1">
      <alignment vertical="center" wrapText="1"/>
    </xf>
    <xf numFmtId="0" fontId="49" fillId="0" borderId="0" xfId="8" applyFont="1" applyAlignment="1">
      <alignment vertical="center" wrapText="1"/>
    </xf>
    <xf numFmtId="49" fontId="10" fillId="0" borderId="91" xfId="0" applyNumberFormat="1" applyFont="1" applyBorder="1" applyAlignment="1">
      <alignment horizontal="center" vertical="center" wrapText="1"/>
    </xf>
    <xf numFmtId="49" fontId="10" fillId="0" borderId="91" xfId="0" applyNumberFormat="1" applyFont="1" applyBorder="1" applyAlignment="1">
      <alignment horizontal="justify" vertical="center" wrapText="1"/>
    </xf>
    <xf numFmtId="38" fontId="0" fillId="4" borderId="1" xfId="2" applyFont="1" applyFill="1" applyBorder="1">
      <alignment vertical="center"/>
    </xf>
    <xf numFmtId="38" fontId="0" fillId="4" borderId="0" xfId="2" applyFont="1" applyFill="1">
      <alignment vertical="center"/>
    </xf>
    <xf numFmtId="0" fontId="0" fillId="0" borderId="0" xfId="0" applyAlignment="1">
      <alignment horizontal="center" vertical="center"/>
    </xf>
    <xf numFmtId="0" fontId="0" fillId="0" borderId="51" xfId="0" applyBorder="1" applyAlignment="1">
      <alignment horizontal="left" vertical="center"/>
    </xf>
    <xf numFmtId="177" fontId="29" fillId="3" borderId="42" xfId="0" applyNumberFormat="1" applyFont="1" applyFill="1" applyBorder="1" applyAlignment="1" applyProtection="1">
      <alignment horizontal="left" vertical="center"/>
      <protection locked="0"/>
    </xf>
    <xf numFmtId="0" fontId="32" fillId="6" borderId="118" xfId="0" applyFont="1" applyFill="1" applyBorder="1" applyAlignment="1" applyProtection="1">
      <alignment horizontal="left" vertical="center" wrapText="1" shrinkToFit="1"/>
      <protection locked="0"/>
    </xf>
    <xf numFmtId="0" fontId="29" fillId="6" borderId="117" xfId="0" applyFont="1" applyFill="1" applyBorder="1" applyAlignment="1" applyProtection="1">
      <alignment horizontal="left" vertical="center"/>
      <protection locked="0"/>
    </xf>
    <xf numFmtId="0" fontId="29" fillId="6" borderId="119" xfId="0" applyFont="1" applyFill="1" applyBorder="1" applyAlignment="1" applyProtection="1">
      <alignment horizontal="left" vertical="center"/>
      <protection locked="0"/>
    </xf>
    <xf numFmtId="0" fontId="32" fillId="6" borderId="97" xfId="0" applyFont="1" applyFill="1" applyBorder="1" applyAlignment="1" applyProtection="1">
      <alignment horizontal="left" vertical="center" wrapText="1" shrinkToFit="1"/>
      <protection locked="0"/>
    </xf>
    <xf numFmtId="0" fontId="29" fillId="6" borderId="42" xfId="0" applyFont="1" applyFill="1" applyBorder="1" applyAlignment="1" applyProtection="1">
      <alignment horizontal="left" vertical="center" shrinkToFit="1"/>
      <protection locked="0"/>
    </xf>
    <xf numFmtId="0" fontId="29" fillId="6" borderId="76" xfId="0" applyFont="1" applyFill="1" applyBorder="1" applyAlignment="1" applyProtection="1">
      <alignment horizontal="left" vertical="center" shrinkToFit="1"/>
      <protection locked="0"/>
    </xf>
    <xf numFmtId="0" fontId="0" fillId="0" borderId="2" xfId="0" applyBorder="1" applyAlignment="1">
      <alignment horizontal="left" vertical="center"/>
    </xf>
    <xf numFmtId="0" fontId="0" fillId="0" borderId="52" xfId="0" applyBorder="1" applyAlignment="1">
      <alignment horizontal="left" vertical="center" shrinkToFit="1"/>
    </xf>
    <xf numFmtId="0" fontId="0" fillId="0" borderId="11" xfId="0" applyBorder="1" applyAlignment="1">
      <alignment horizontal="left" vertical="center" shrinkToFit="1"/>
    </xf>
    <xf numFmtId="0" fontId="5" fillId="0" borderId="0" xfId="0" applyFont="1" applyAlignment="1">
      <alignment horizontal="center" vertical="center"/>
    </xf>
    <xf numFmtId="0" fontId="0" fillId="0" borderId="33" xfId="0" applyBorder="1" applyAlignment="1">
      <alignment horizontal="left" vertical="center"/>
    </xf>
    <xf numFmtId="0" fontId="0" fillId="0" borderId="122" xfId="0" applyBorder="1">
      <alignment vertical="center"/>
    </xf>
    <xf numFmtId="0" fontId="0" fillId="0" borderId="124" xfId="0" applyBorder="1">
      <alignment vertical="center"/>
    </xf>
    <xf numFmtId="0" fontId="0" fillId="0" borderId="126" xfId="0" applyBorder="1">
      <alignment vertical="center"/>
    </xf>
    <xf numFmtId="0" fontId="0" fillId="0" borderId="128" xfId="0" applyBorder="1">
      <alignment vertical="center"/>
    </xf>
    <xf numFmtId="38" fontId="0" fillId="0" borderId="122" xfId="2" applyFont="1" applyBorder="1">
      <alignment vertical="center"/>
    </xf>
    <xf numFmtId="38" fontId="0" fillId="0" borderId="124" xfId="2" applyFont="1" applyBorder="1">
      <alignment vertical="center"/>
    </xf>
    <xf numFmtId="38" fontId="0" fillId="0" borderId="126" xfId="2" applyFont="1" applyBorder="1">
      <alignment vertical="center"/>
    </xf>
    <xf numFmtId="38" fontId="0" fillId="0" borderId="128" xfId="2" applyFont="1" applyBorder="1">
      <alignment vertical="center"/>
    </xf>
    <xf numFmtId="0" fontId="0" fillId="0" borderId="9" xfId="0" applyBorder="1">
      <alignment vertical="center"/>
    </xf>
    <xf numFmtId="0" fontId="0" fillId="0" borderId="4" xfId="0" applyBorder="1">
      <alignment vertical="center"/>
    </xf>
    <xf numFmtId="0" fontId="0" fillId="0" borderId="5" xfId="0" applyBorder="1">
      <alignment vertical="center"/>
    </xf>
    <xf numFmtId="38" fontId="0" fillId="0" borderId="1" xfId="2" applyFont="1" applyFill="1" applyBorder="1">
      <alignment vertical="center"/>
    </xf>
    <xf numFmtId="0" fontId="0" fillId="0" borderId="10" xfId="0" applyBorder="1">
      <alignment vertical="center"/>
    </xf>
    <xf numFmtId="38" fontId="0" fillId="0" borderId="16" xfId="2" applyFont="1" applyFill="1" applyBorder="1">
      <alignment vertical="center"/>
    </xf>
    <xf numFmtId="0" fontId="0" fillId="0" borderId="3" xfId="0" applyBorder="1">
      <alignment vertical="center"/>
    </xf>
    <xf numFmtId="0" fontId="0" fillId="0" borderId="20" xfId="0" applyBorder="1">
      <alignment vertical="center"/>
    </xf>
    <xf numFmtId="176" fontId="0" fillId="0" borderId="44" xfId="0" applyNumberFormat="1" applyBorder="1">
      <alignment vertical="center"/>
    </xf>
    <xf numFmtId="38" fontId="0" fillId="0" borderId="20" xfId="2" applyFont="1" applyFill="1" applyBorder="1">
      <alignment vertical="center"/>
    </xf>
    <xf numFmtId="0" fontId="0" fillId="0" borderId="121" xfId="0" applyBorder="1">
      <alignment vertical="center"/>
    </xf>
    <xf numFmtId="0" fontId="0" fillId="0" borderId="123" xfId="0" applyBorder="1">
      <alignment vertical="center"/>
    </xf>
    <xf numFmtId="0" fontId="0" fillId="0" borderId="125" xfId="0" applyBorder="1">
      <alignment vertical="center"/>
    </xf>
    <xf numFmtId="0" fontId="0" fillId="0" borderId="127" xfId="0" applyBorder="1">
      <alignment vertical="center"/>
    </xf>
    <xf numFmtId="38" fontId="0" fillId="0" borderId="10" xfId="2" applyFont="1" applyBorder="1">
      <alignment vertical="center"/>
    </xf>
    <xf numFmtId="38" fontId="0" fillId="0" borderId="3" xfId="2" applyFont="1" applyBorder="1">
      <alignment vertical="center"/>
    </xf>
    <xf numFmtId="38" fontId="0" fillId="0" borderId="13" xfId="2" applyFont="1" applyBorder="1">
      <alignment vertical="center"/>
    </xf>
    <xf numFmtId="0" fontId="0" fillId="0" borderId="6" xfId="0" applyBorder="1" applyAlignment="1">
      <alignment horizontal="left" vertical="center"/>
    </xf>
    <xf numFmtId="0" fontId="0" fillId="0" borderId="42" xfId="0" applyBorder="1" applyAlignment="1">
      <alignment horizontal="center" vertical="center" wrapText="1"/>
    </xf>
    <xf numFmtId="0" fontId="49" fillId="0" borderId="0" xfId="8" applyFont="1" applyAlignment="1">
      <alignment horizontal="center" vertical="center" wrapText="1"/>
    </xf>
    <xf numFmtId="0" fontId="41" fillId="0" borderId="63"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8" xfId="8" applyFont="1" applyBorder="1" applyAlignment="1">
      <alignment horizontal="center"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38" fontId="0" fillId="0" borderId="26" xfId="2" applyFont="1" applyBorder="1">
      <alignment vertical="center"/>
    </xf>
    <xf numFmtId="38" fontId="0" fillId="0" borderId="23" xfId="2" applyFont="1" applyBorder="1">
      <alignment vertical="center"/>
    </xf>
    <xf numFmtId="188" fontId="0" fillId="0" borderId="0" xfId="0" applyNumberFormat="1">
      <alignment vertical="center"/>
    </xf>
    <xf numFmtId="188" fontId="0" fillId="0" borderId="34" xfId="0" applyNumberFormat="1" applyBorder="1" applyAlignment="1">
      <alignment horizontal="center" vertical="center"/>
    </xf>
    <xf numFmtId="188" fontId="0" fillId="0" borderId="8" xfId="0" applyNumberFormat="1" applyBorder="1" applyAlignment="1">
      <alignment horizontal="right" vertical="center"/>
    </xf>
    <xf numFmtId="188" fontId="0" fillId="0" borderId="31" xfId="0" applyNumberFormat="1" applyBorder="1" applyAlignment="1">
      <alignment horizontal="right" vertical="center"/>
    </xf>
    <xf numFmtId="188" fontId="0" fillId="0" borderId="14" xfId="0" applyNumberFormat="1" applyBorder="1" applyAlignment="1">
      <alignment horizontal="right" vertical="center"/>
    </xf>
    <xf numFmtId="188" fontId="0" fillId="0" borderId="14" xfId="0" applyNumberFormat="1" applyBorder="1">
      <alignment vertical="center"/>
    </xf>
    <xf numFmtId="188" fontId="0" fillId="0" borderId="22" xfId="0" applyNumberFormat="1" applyBorder="1" applyAlignment="1">
      <alignment horizontal="right" vertical="center"/>
    </xf>
    <xf numFmtId="188" fontId="0" fillId="0" borderId="121" xfId="0" applyNumberFormat="1" applyBorder="1">
      <alignment vertical="center"/>
    </xf>
    <xf numFmtId="188" fontId="0" fillId="0" borderId="123" xfId="0" applyNumberFormat="1" applyBorder="1">
      <alignment vertical="center"/>
    </xf>
    <xf numFmtId="188" fontId="0" fillId="0" borderId="125" xfId="0" applyNumberFormat="1" applyBorder="1">
      <alignment vertical="center"/>
    </xf>
    <xf numFmtId="188" fontId="0" fillId="0" borderId="127" xfId="0" applyNumberFormat="1" applyBorder="1">
      <alignment vertical="center"/>
    </xf>
    <xf numFmtId="188" fontId="0" fillId="0" borderId="27" xfId="0" applyNumberFormat="1" applyBorder="1">
      <alignment vertical="center"/>
    </xf>
    <xf numFmtId="188" fontId="0" fillId="0" borderId="24" xfId="0" applyNumberFormat="1" applyBorder="1">
      <alignment vertical="center"/>
    </xf>
    <xf numFmtId="188" fontId="5" fillId="0" borderId="0" xfId="0" applyNumberFormat="1" applyFont="1">
      <alignment vertical="center"/>
    </xf>
    <xf numFmtId="188" fontId="0" fillId="0" borderId="35" xfId="0" applyNumberFormat="1" applyBorder="1" applyAlignment="1">
      <alignment horizontal="distributed" vertical="center" indent="1"/>
    </xf>
    <xf numFmtId="188" fontId="0" fillId="0" borderId="18" xfId="0" applyNumberFormat="1" applyBorder="1" applyAlignment="1">
      <alignment horizontal="right" vertical="center"/>
    </xf>
    <xf numFmtId="188" fontId="0" fillId="0" borderId="13" xfId="0" applyNumberFormat="1" applyBorder="1" applyAlignment="1">
      <alignment horizontal="right" vertical="center"/>
    </xf>
    <xf numFmtId="188" fontId="0" fillId="0" borderId="32" xfId="0" applyNumberFormat="1" applyBorder="1">
      <alignment vertical="center"/>
    </xf>
    <xf numFmtId="188" fontId="0" fillId="0" borderId="17" xfId="0" applyNumberFormat="1" applyBorder="1">
      <alignment vertical="center"/>
    </xf>
    <xf numFmtId="188" fontId="0" fillId="0" borderId="13" xfId="0" applyNumberFormat="1" applyBorder="1">
      <alignment vertical="center"/>
    </xf>
    <xf numFmtId="188" fontId="0" fillId="0" borderId="37" xfId="0" applyNumberFormat="1" applyBorder="1" applyAlignment="1">
      <alignment horizontal="distributed" vertical="distributed" indent="1"/>
    </xf>
    <xf numFmtId="188" fontId="0" fillId="0" borderId="9" xfId="0" applyNumberFormat="1" applyBorder="1" applyAlignment="1">
      <alignment horizontal="right" vertical="center"/>
    </xf>
    <xf numFmtId="188" fontId="0" fillId="0" borderId="39" xfId="0" applyNumberFormat="1" applyBorder="1" applyAlignment="1">
      <alignment horizontal="distributed" vertical="center" indent="1"/>
    </xf>
    <xf numFmtId="188" fontId="0" fillId="0" borderId="28" xfId="0" applyNumberFormat="1" applyBorder="1" applyAlignment="1">
      <alignment horizontal="right" vertical="center"/>
    </xf>
    <xf numFmtId="188" fontId="0" fillId="0" borderId="19" xfId="0" applyNumberFormat="1" applyBorder="1">
      <alignment vertical="center"/>
    </xf>
    <xf numFmtId="188" fontId="0" fillId="0" borderId="20" xfId="0" applyNumberFormat="1" applyBorder="1">
      <alignment vertical="center"/>
    </xf>
    <xf numFmtId="188" fontId="0" fillId="0" borderId="43" xfId="0" applyNumberFormat="1" applyBorder="1">
      <alignment vertical="center"/>
    </xf>
    <xf numFmtId="188" fontId="0" fillId="0" borderId="132" xfId="0" applyNumberFormat="1" applyBorder="1">
      <alignment vertical="center"/>
    </xf>
    <xf numFmtId="188" fontId="0" fillId="0" borderId="133" xfId="0" applyNumberFormat="1" applyBorder="1">
      <alignment vertical="center"/>
    </xf>
    <xf numFmtId="38" fontId="0" fillId="4" borderId="0" xfId="2" applyFont="1" applyFill="1" applyBorder="1">
      <alignment vertical="center"/>
    </xf>
    <xf numFmtId="38" fontId="0" fillId="7" borderId="1" xfId="2" applyFont="1" applyFill="1" applyBorder="1">
      <alignment vertical="center"/>
    </xf>
    <xf numFmtId="38" fontId="0" fillId="0" borderId="1" xfId="2" applyFont="1" applyFill="1" applyBorder="1" applyAlignment="1">
      <alignment horizontal="right" vertical="center"/>
    </xf>
    <xf numFmtId="38" fontId="0" fillId="0" borderId="10" xfId="2" applyFont="1" applyFill="1" applyBorder="1" applyAlignment="1">
      <alignment horizontal="right" vertical="center"/>
    </xf>
    <xf numFmtId="38" fontId="0" fillId="4" borderId="0" xfId="2" applyFont="1" applyFill="1" applyAlignment="1">
      <alignment horizontal="left" vertical="center"/>
    </xf>
    <xf numFmtId="38" fontId="0" fillId="4" borderId="0" xfId="2" applyFont="1" applyFill="1" applyAlignment="1">
      <alignment horizontal="center" vertical="center"/>
    </xf>
    <xf numFmtId="38" fontId="0" fillId="5" borderId="16" xfId="2" applyFont="1" applyFill="1" applyBorder="1" applyAlignment="1">
      <alignment horizontal="left" vertical="center"/>
    </xf>
    <xf numFmtId="38" fontId="0" fillId="5" borderId="1" xfId="2" applyFont="1" applyFill="1" applyBorder="1" applyAlignment="1">
      <alignment horizontal="left" vertical="center"/>
    </xf>
    <xf numFmtId="38" fontId="0" fillId="5" borderId="7" xfId="2" applyFont="1" applyFill="1" applyBorder="1" applyAlignment="1">
      <alignment horizontal="left" vertical="center"/>
    </xf>
    <xf numFmtId="38" fontId="0" fillId="4" borderId="1" xfId="2" applyFont="1" applyFill="1" applyBorder="1" applyAlignment="1">
      <alignment horizontal="left" vertical="center"/>
    </xf>
    <xf numFmtId="38" fontId="0" fillId="4" borderId="0" xfId="2" applyFont="1" applyFill="1" applyBorder="1" applyAlignment="1">
      <alignment horizontal="left" vertical="center"/>
    </xf>
    <xf numFmtId="38" fontId="0" fillId="3" borderId="16" xfId="2" applyFont="1" applyFill="1" applyBorder="1" applyAlignment="1">
      <alignment horizontal="left" vertical="center"/>
    </xf>
    <xf numFmtId="38" fontId="0" fillId="3" borderId="3" xfId="2" applyFont="1" applyFill="1" applyBorder="1" applyAlignment="1">
      <alignment horizontal="left" vertical="center"/>
    </xf>
    <xf numFmtId="38" fontId="0" fillId="3" borderId="1" xfId="2" applyFont="1" applyFill="1" applyBorder="1" applyAlignment="1">
      <alignment horizontal="left" vertical="center"/>
    </xf>
    <xf numFmtId="38" fontId="0" fillId="3" borderId="7" xfId="2" applyFont="1" applyFill="1" applyBorder="1" applyAlignment="1">
      <alignment horizontal="left" vertical="center"/>
    </xf>
    <xf numFmtId="38" fontId="0" fillId="7" borderId="1" xfId="2" applyFont="1" applyFill="1" applyBorder="1" applyAlignment="1">
      <alignment horizontal="left" vertical="center"/>
    </xf>
    <xf numFmtId="40" fontId="0" fillId="4" borderId="1" xfId="2" applyNumberFormat="1" applyFont="1" applyFill="1" applyBorder="1">
      <alignment vertical="center"/>
    </xf>
    <xf numFmtId="0" fontId="29" fillId="5" borderId="119" xfId="0" applyFont="1" applyFill="1" applyBorder="1" applyAlignment="1" applyProtection="1">
      <alignment horizontal="left" vertical="center"/>
      <protection locked="0"/>
    </xf>
    <xf numFmtId="38" fontId="29" fillId="5" borderId="76" xfId="3" applyNumberFormat="1" applyFont="1" applyFill="1" applyBorder="1" applyAlignment="1" applyProtection="1">
      <alignment horizontal="left" vertical="center" shrinkToFit="1"/>
      <protection locked="0"/>
    </xf>
    <xf numFmtId="0" fontId="0" fillId="0" borderId="3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left" vertical="center"/>
    </xf>
    <xf numFmtId="0" fontId="0" fillId="0" borderId="31" xfId="0" applyBorder="1" applyAlignment="1">
      <alignment horizontal="left" vertical="center"/>
    </xf>
    <xf numFmtId="0" fontId="29" fillId="2" borderId="0" xfId="0" applyFont="1" applyFill="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31" fillId="2" borderId="0" xfId="0" applyFont="1" applyFill="1">
      <alignment vertical="center"/>
    </xf>
    <xf numFmtId="0" fontId="29" fillId="2" borderId="48" xfId="0" applyFont="1" applyFill="1" applyBorder="1" applyAlignment="1">
      <alignment horizontal="left" vertical="center"/>
    </xf>
    <xf numFmtId="49" fontId="29" fillId="0" borderId="55" xfId="0" applyNumberFormat="1" applyFont="1" applyBorder="1" applyAlignment="1">
      <alignment horizontal="left" vertical="center"/>
    </xf>
    <xf numFmtId="184" fontId="29" fillId="0" borderId="55" xfId="0" applyNumberFormat="1" applyFont="1" applyBorder="1" applyAlignment="1">
      <alignment horizontal="left" vertical="center"/>
    </xf>
    <xf numFmtId="0" fontId="29" fillId="2" borderId="74" xfId="0" applyFont="1" applyFill="1" applyBorder="1" applyAlignment="1">
      <alignment horizontal="left" vertical="center"/>
    </xf>
    <xf numFmtId="0" fontId="29" fillId="2" borderId="62" xfId="0" applyFont="1" applyFill="1" applyBorder="1" applyAlignment="1">
      <alignment horizontal="left" vertical="center"/>
    </xf>
    <xf numFmtId="0" fontId="29" fillId="2" borderId="78" xfId="0" applyFont="1" applyFill="1" applyBorder="1" applyAlignment="1">
      <alignment horizontal="left" vertical="center"/>
    </xf>
    <xf numFmtId="0" fontId="29" fillId="2" borderId="79" xfId="0" applyFont="1" applyFill="1" applyBorder="1" applyAlignment="1">
      <alignment horizontal="left" vertical="center"/>
    </xf>
    <xf numFmtId="0" fontId="29" fillId="2" borderId="81" xfId="0" applyFont="1" applyFill="1" applyBorder="1" applyAlignment="1">
      <alignment horizontal="left" vertical="center"/>
    </xf>
    <xf numFmtId="0" fontId="29" fillId="2" borderId="63" xfId="0" applyFont="1" applyFill="1" applyBorder="1" applyAlignment="1">
      <alignment horizontal="left" vertical="center"/>
    </xf>
    <xf numFmtId="0" fontId="29" fillId="2" borderId="80" xfId="0" applyFont="1" applyFill="1" applyBorder="1" applyAlignment="1">
      <alignment horizontal="left" vertical="center"/>
    </xf>
    <xf numFmtId="0" fontId="29" fillId="2" borderId="64" xfId="0" applyFont="1" applyFill="1" applyBorder="1" applyAlignment="1">
      <alignment horizontal="left" vertical="center"/>
    </xf>
    <xf numFmtId="0" fontId="29" fillId="2" borderId="98" xfId="0" applyFont="1" applyFill="1" applyBorder="1" applyAlignment="1">
      <alignment horizontal="left" vertical="center"/>
    </xf>
    <xf numFmtId="0" fontId="29" fillId="2" borderId="99" xfId="0" applyFont="1" applyFill="1" applyBorder="1" applyAlignment="1">
      <alignment horizontal="left" vertical="center"/>
    </xf>
    <xf numFmtId="0" fontId="29" fillId="2" borderId="103" xfId="0" applyFont="1" applyFill="1" applyBorder="1" applyAlignment="1">
      <alignment horizontal="left" vertical="center"/>
    </xf>
    <xf numFmtId="0" fontId="29" fillId="2" borderId="100" xfId="0" applyFont="1" applyFill="1" applyBorder="1" applyAlignment="1">
      <alignment horizontal="left" vertical="center"/>
    </xf>
    <xf numFmtId="0" fontId="29" fillId="2" borderId="72" xfId="5" applyFont="1" applyFill="1" applyBorder="1" applyAlignment="1">
      <alignment horizontal="left" vertical="center"/>
    </xf>
    <xf numFmtId="0" fontId="29" fillId="2" borderId="57" xfId="5" applyFont="1" applyFill="1" applyBorder="1" applyAlignment="1">
      <alignment horizontal="left" vertical="center"/>
    </xf>
    <xf numFmtId="0" fontId="29" fillId="2" borderId="71" xfId="5" applyFont="1" applyFill="1" applyBorder="1" applyAlignment="1">
      <alignment horizontal="left" vertical="center"/>
    </xf>
    <xf numFmtId="0" fontId="29" fillId="2" borderId="116" xfId="5" applyFont="1" applyFill="1" applyBorder="1" applyAlignment="1">
      <alignment horizontal="left" vertical="center"/>
    </xf>
    <xf numFmtId="0" fontId="29" fillId="2" borderId="41" xfId="5" applyFont="1" applyFill="1" applyBorder="1" applyAlignment="1">
      <alignment horizontal="left" vertical="center"/>
    </xf>
    <xf numFmtId="0" fontId="33" fillId="2" borderId="0" xfId="5" applyFont="1" applyFill="1" applyAlignment="1">
      <alignment horizontal="left" vertical="center"/>
    </xf>
    <xf numFmtId="58" fontId="29" fillId="5" borderId="75" xfId="0" applyNumberFormat="1" applyFont="1" applyFill="1" applyBorder="1" applyAlignment="1" applyProtection="1">
      <alignment horizontal="left" vertical="center"/>
      <protection locked="0"/>
    </xf>
    <xf numFmtId="0" fontId="29" fillId="5" borderId="77" xfId="0" applyFont="1" applyFill="1" applyBorder="1" applyAlignment="1" applyProtection="1">
      <alignment horizontal="left" vertical="center"/>
      <protection locked="0"/>
    </xf>
    <xf numFmtId="0" fontId="27" fillId="0" borderId="0" xfId="0" applyFont="1">
      <alignment vertical="center"/>
    </xf>
    <xf numFmtId="0" fontId="0" fillId="0" borderId="51" xfId="0" applyBorder="1">
      <alignment vertical="center"/>
    </xf>
    <xf numFmtId="0" fontId="0" fillId="0" borderId="2" xfId="0" applyBorder="1">
      <alignment vertical="center"/>
    </xf>
    <xf numFmtId="0" fontId="0" fillId="5" borderId="1" xfId="0" applyFill="1" applyBorder="1" applyAlignment="1" applyProtection="1">
      <alignment horizontal="center" vertical="center"/>
      <protection locked="0"/>
    </xf>
    <xf numFmtId="0" fontId="0" fillId="0" borderId="36" xfId="0" applyBorder="1" applyAlignment="1">
      <alignment horizontal="left" vertical="distributed" indent="1"/>
    </xf>
    <xf numFmtId="0" fontId="0" fillId="0" borderId="38" xfId="0" applyBorder="1" applyAlignment="1">
      <alignment horizontal="left" vertical="center" indent="1"/>
    </xf>
    <xf numFmtId="0" fontId="0" fillId="0" borderId="36" xfId="0" applyBorder="1" applyAlignment="1">
      <alignment horizontal="left" vertical="center" indent="1"/>
    </xf>
    <xf numFmtId="0" fontId="0" fillId="0" borderId="8" xfId="0" applyBorder="1" applyAlignment="1">
      <alignment horizontal="left" vertical="center" shrinkToFit="1"/>
    </xf>
    <xf numFmtId="0" fontId="0" fillId="0" borderId="22" xfId="0" applyBorder="1" applyAlignment="1">
      <alignment horizontal="left" vertical="center"/>
    </xf>
    <xf numFmtId="0" fontId="0" fillId="0" borderId="14" xfId="0" applyBorder="1" applyAlignment="1">
      <alignment horizontal="left" vertical="center"/>
    </xf>
    <xf numFmtId="0" fontId="0" fillId="0" borderId="44" xfId="0" applyBorder="1" applyAlignment="1">
      <alignment horizontal="left" vertical="center"/>
    </xf>
    <xf numFmtId="188" fontId="0" fillId="0" borderId="43" xfId="0" applyNumberFormat="1" applyBorder="1" applyAlignment="1">
      <alignment horizontal="right" vertical="center"/>
    </xf>
    <xf numFmtId="188" fontId="0" fillId="0" borderId="25" xfId="0" applyNumberFormat="1" applyBorder="1">
      <alignment vertical="center"/>
    </xf>
    <xf numFmtId="0" fontId="5" fillId="0" borderId="0" xfId="0" applyFont="1" applyAlignment="1">
      <alignment horizontal="left" vertical="center"/>
    </xf>
    <xf numFmtId="0" fontId="0" fillId="5" borderId="6" xfId="0" applyFill="1" applyBorder="1" applyAlignment="1" applyProtection="1">
      <alignment horizontal="left" vertical="center" shrinkToFit="1"/>
      <protection locked="0"/>
    </xf>
    <xf numFmtId="188" fontId="0" fillId="5" borderId="5" xfId="0" applyNumberFormat="1" applyFill="1" applyBorder="1" applyProtection="1">
      <alignment vertical="center"/>
      <protection locked="0"/>
    </xf>
    <xf numFmtId="0" fontId="5" fillId="5" borderId="54" xfId="0" applyFont="1" applyFill="1" applyBorder="1" applyAlignment="1" applyProtection="1">
      <alignment horizontal="left" vertical="center"/>
      <protection locked="0"/>
    </xf>
    <xf numFmtId="0" fontId="0" fillId="5" borderId="4" xfId="0" applyFill="1" applyBorder="1" applyAlignment="1" applyProtection="1">
      <alignment horizontal="center" vertical="center"/>
      <protection locked="0"/>
    </xf>
    <xf numFmtId="0" fontId="6" fillId="5" borderId="19" xfId="0" applyFont="1" applyFill="1" applyBorder="1" applyAlignment="1" applyProtection="1">
      <alignment horizontal="center" vertical="center"/>
      <protection locked="0"/>
    </xf>
    <xf numFmtId="0" fontId="0" fillId="5" borderId="12" xfId="0" applyFill="1" applyBorder="1" applyAlignment="1" applyProtection="1">
      <alignment horizontal="left" vertical="center" shrinkToFit="1"/>
      <protection locked="0"/>
    </xf>
    <xf numFmtId="188" fontId="0" fillId="5" borderId="10" xfId="0" applyNumberFormat="1" applyFill="1" applyBorder="1" applyProtection="1">
      <alignment vertical="center"/>
      <protection locked="0"/>
    </xf>
    <xf numFmtId="0" fontId="5" fillId="5" borderId="30" xfId="0" applyFont="1" applyFill="1" applyBorder="1" applyAlignment="1" applyProtection="1">
      <alignment horizontal="left" vertical="center"/>
      <protection locked="0"/>
    </xf>
    <xf numFmtId="0" fontId="6" fillId="5" borderId="20" xfId="0" applyFont="1" applyFill="1" applyBorder="1" applyAlignment="1" applyProtection="1">
      <alignment horizontal="center" vertical="center"/>
      <protection locked="0"/>
    </xf>
    <xf numFmtId="0" fontId="0" fillId="5" borderId="30" xfId="0" applyFill="1" applyBorder="1" applyAlignment="1" applyProtection="1">
      <alignment horizontal="left" vertical="center"/>
      <protection locked="0"/>
    </xf>
    <xf numFmtId="0" fontId="0" fillId="5" borderId="29" xfId="0" applyFill="1" applyBorder="1" applyAlignment="1" applyProtection="1">
      <alignment horizontal="left" vertical="center" shrinkToFit="1"/>
      <protection locked="0"/>
    </xf>
    <xf numFmtId="188" fontId="0" fillId="5" borderId="32" xfId="0" applyNumberFormat="1" applyFill="1" applyBorder="1" applyProtection="1">
      <alignment vertical="center"/>
      <protection locked="0"/>
    </xf>
    <xf numFmtId="0" fontId="0" fillId="5" borderId="29" xfId="0" applyFill="1" applyBorder="1" applyAlignment="1" applyProtection="1">
      <alignment horizontal="left" vertical="center"/>
      <protection locked="0"/>
    </xf>
    <xf numFmtId="0" fontId="0" fillId="5" borderId="26"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0" fillId="5" borderId="30" xfId="0" applyFill="1" applyBorder="1" applyAlignment="1" applyProtection="1">
      <alignment horizontal="left" vertical="center" shrinkToFit="1"/>
      <protection locked="0"/>
    </xf>
    <xf numFmtId="0" fontId="0" fillId="5" borderId="20" xfId="0" applyFill="1" applyBorder="1" applyAlignment="1" applyProtection="1">
      <alignment horizontal="center" vertical="center"/>
      <protection locked="0"/>
    </xf>
    <xf numFmtId="0" fontId="0" fillId="5" borderId="21" xfId="0" applyFill="1" applyBorder="1" applyAlignment="1" applyProtection="1">
      <alignment horizontal="left" vertical="center" shrinkToFit="1"/>
      <protection locked="0"/>
    </xf>
    <xf numFmtId="188" fontId="0" fillId="5" borderId="3" xfId="0" applyNumberFormat="1" applyFill="1" applyBorder="1" applyProtection="1">
      <alignment vertical="center"/>
      <protection locked="0"/>
    </xf>
    <xf numFmtId="0" fontId="0" fillId="5" borderId="21" xfId="0" applyFill="1" applyBorder="1" applyAlignment="1" applyProtection="1">
      <alignment horizontal="left" vertical="center"/>
      <protection locked="0"/>
    </xf>
    <xf numFmtId="0" fontId="0" fillId="5" borderId="16" xfId="0" applyFill="1" applyBorder="1" applyAlignment="1" applyProtection="1">
      <alignment horizontal="center" vertical="center"/>
      <protection locked="0"/>
    </xf>
    <xf numFmtId="0" fontId="0" fillId="5" borderId="25" xfId="0" applyFill="1" applyBorder="1" applyAlignment="1" applyProtection="1">
      <alignment horizontal="center" vertical="center"/>
      <protection locked="0"/>
    </xf>
    <xf numFmtId="38" fontId="0" fillId="0" borderId="0" xfId="2" applyFont="1" applyProtection="1">
      <alignment vertical="center"/>
    </xf>
    <xf numFmtId="38" fontId="0" fillId="0" borderId="23" xfId="2" applyFont="1" applyBorder="1" applyAlignment="1" applyProtection="1">
      <alignment horizontal="center" vertical="center"/>
    </xf>
    <xf numFmtId="38" fontId="0" fillId="0" borderId="18" xfId="2" applyFont="1" applyBorder="1" applyAlignment="1" applyProtection="1">
      <alignment horizontal="right" vertical="center"/>
    </xf>
    <xf numFmtId="38" fontId="0" fillId="0" borderId="28" xfId="2" applyFont="1" applyBorder="1" applyAlignment="1" applyProtection="1">
      <alignment horizontal="right" vertical="center"/>
    </xf>
    <xf numFmtId="38" fontId="0" fillId="0" borderId="4" xfId="2" applyFont="1" applyBorder="1" applyProtection="1">
      <alignment vertical="center"/>
    </xf>
    <xf numFmtId="38" fontId="0" fillId="0" borderId="4" xfId="2" applyFont="1" applyFill="1" applyBorder="1" applyProtection="1">
      <alignment vertical="center"/>
    </xf>
    <xf numFmtId="38" fontId="0" fillId="0" borderId="1" xfId="2" applyFont="1" applyBorder="1" applyProtection="1">
      <alignment vertical="center"/>
    </xf>
    <xf numFmtId="38" fontId="0" fillId="0" borderId="1" xfId="2" applyFont="1" applyFill="1" applyBorder="1" applyProtection="1">
      <alignment vertical="center"/>
    </xf>
    <xf numFmtId="38" fontId="0" fillId="0" borderId="16" xfId="2" applyFont="1" applyBorder="1" applyProtection="1">
      <alignment vertical="center"/>
    </xf>
    <xf numFmtId="38" fontId="0" fillId="0" borderId="16" xfId="2" applyFont="1" applyFill="1" applyBorder="1" applyProtection="1">
      <alignment vertical="center"/>
    </xf>
    <xf numFmtId="38" fontId="0" fillId="0" borderId="26" xfId="2" applyFont="1" applyBorder="1" applyProtection="1">
      <alignment vertical="center"/>
    </xf>
    <xf numFmtId="0" fontId="0" fillId="0" borderId="11" xfId="0" applyBorder="1" applyAlignment="1">
      <alignment vertical="center" shrinkToFit="1"/>
    </xf>
    <xf numFmtId="38" fontId="0" fillId="0" borderId="23" xfId="2" applyFont="1" applyBorder="1" applyProtection="1">
      <alignment vertical="center"/>
    </xf>
    <xf numFmtId="38" fontId="0" fillId="0" borderId="15" xfId="2" applyFont="1" applyBorder="1" applyProtection="1">
      <alignment vertical="center"/>
    </xf>
    <xf numFmtId="38" fontId="0" fillId="0" borderId="43" xfId="2" applyFont="1" applyFill="1" applyBorder="1" applyProtection="1">
      <alignment vertical="center"/>
    </xf>
    <xf numFmtId="38" fontId="0" fillId="0" borderId="15" xfId="2" applyFont="1" applyFill="1" applyBorder="1" applyProtection="1">
      <alignment vertical="center"/>
    </xf>
    <xf numFmtId="38" fontId="0" fillId="0" borderId="43" xfId="2" applyFont="1" applyBorder="1" applyProtection="1">
      <alignment vertical="center"/>
    </xf>
    <xf numFmtId="38" fontId="0" fillId="0" borderId="122" xfId="2" applyFont="1" applyBorder="1" applyProtection="1">
      <alignment vertical="center"/>
    </xf>
    <xf numFmtId="188" fontId="0" fillId="0" borderId="129" xfId="0" applyNumberFormat="1" applyBorder="1">
      <alignment vertical="center"/>
    </xf>
    <xf numFmtId="38" fontId="0" fillId="0" borderId="124" xfId="2" applyFont="1" applyBorder="1" applyProtection="1">
      <alignment vertical="center"/>
    </xf>
    <xf numFmtId="38" fontId="0" fillId="0" borderId="20" xfId="2" applyFont="1" applyBorder="1" applyProtection="1">
      <alignment vertical="center"/>
    </xf>
    <xf numFmtId="188" fontId="0" fillId="0" borderId="130" xfId="0" applyNumberFormat="1" applyBorder="1">
      <alignment vertical="center"/>
    </xf>
    <xf numFmtId="0" fontId="0" fillId="0" borderId="130" xfId="0" applyBorder="1">
      <alignment vertical="center"/>
    </xf>
    <xf numFmtId="38" fontId="0" fillId="0" borderId="20" xfId="2" applyFont="1" applyFill="1" applyBorder="1" applyProtection="1">
      <alignment vertical="center"/>
    </xf>
    <xf numFmtId="38" fontId="0" fillId="0" borderId="126" xfId="2" applyFont="1" applyBorder="1" applyProtection="1">
      <alignment vertical="center"/>
    </xf>
    <xf numFmtId="38" fontId="0" fillId="0" borderId="25" xfId="2" applyFont="1" applyBorder="1" applyProtection="1">
      <alignment vertical="center"/>
    </xf>
    <xf numFmtId="188" fontId="0" fillId="0" borderId="131" xfId="0" applyNumberFormat="1" applyBorder="1">
      <alignment vertical="center"/>
    </xf>
    <xf numFmtId="38" fontId="0" fillId="0" borderId="128" xfId="2" applyFont="1" applyBorder="1" applyProtection="1">
      <alignment vertical="center"/>
    </xf>
    <xf numFmtId="188" fontId="0" fillId="0" borderId="120" xfId="0" applyNumberFormat="1" applyBorder="1">
      <alignment vertical="center"/>
    </xf>
    <xf numFmtId="188" fontId="0" fillId="5" borderId="54" xfId="0" applyNumberFormat="1" applyFill="1" applyBorder="1" applyAlignment="1" applyProtection="1">
      <alignment horizontal="right" vertical="center"/>
      <protection locked="0"/>
    </xf>
    <xf numFmtId="188" fontId="0" fillId="5" borderId="30" xfId="0" applyNumberFormat="1" applyFill="1" applyBorder="1" applyAlignment="1" applyProtection="1">
      <alignment horizontal="right" vertical="center"/>
      <protection locked="0"/>
    </xf>
    <xf numFmtId="188" fontId="0" fillId="5" borderId="21" xfId="0" applyNumberFormat="1" applyFill="1" applyBorder="1" applyAlignment="1" applyProtection="1">
      <alignment horizontal="right" vertical="center"/>
      <protection locked="0"/>
    </xf>
    <xf numFmtId="188" fontId="0" fillId="5" borderId="29" xfId="0" applyNumberFormat="1" applyFill="1" applyBorder="1" applyAlignment="1" applyProtection="1">
      <alignment horizontal="right" vertical="center"/>
      <protection locked="0"/>
    </xf>
    <xf numFmtId="188" fontId="0" fillId="0" borderId="31" xfId="0" applyNumberFormat="1" applyBorder="1" applyAlignment="1" applyProtection="1">
      <alignment horizontal="right" vertical="center"/>
      <protection locked="0"/>
    </xf>
    <xf numFmtId="188" fontId="0" fillId="0" borderId="14" xfId="0" applyNumberFormat="1" applyBorder="1" applyAlignment="1" applyProtection="1">
      <alignment horizontal="right" vertical="center"/>
      <protection locked="0"/>
    </xf>
    <xf numFmtId="188" fontId="0" fillId="5" borderId="54" xfId="0" applyNumberFormat="1" applyFill="1" applyBorder="1" applyProtection="1">
      <alignment vertical="center"/>
      <protection locked="0"/>
    </xf>
    <xf numFmtId="188" fontId="0" fillId="5" borderId="30" xfId="0" applyNumberFormat="1" applyFill="1" applyBorder="1" applyProtection="1">
      <alignment vertical="center"/>
      <protection locked="0"/>
    </xf>
    <xf numFmtId="188" fontId="0" fillId="5" borderId="21" xfId="0" applyNumberFormat="1" applyFill="1" applyBorder="1" applyProtection="1">
      <alignment vertical="center"/>
      <protection locked="0"/>
    </xf>
    <xf numFmtId="38" fontId="0" fillId="5" borderId="19" xfId="2" applyFont="1" applyFill="1" applyBorder="1" applyProtection="1">
      <alignment vertical="center"/>
      <protection locked="0"/>
    </xf>
    <xf numFmtId="188" fontId="0" fillId="5" borderId="6" xfId="0" applyNumberFormat="1" applyFill="1" applyBorder="1" applyProtection="1">
      <alignment vertical="center"/>
      <protection locked="0"/>
    </xf>
    <xf numFmtId="38" fontId="0" fillId="5" borderId="20" xfId="2" applyFont="1" applyFill="1" applyBorder="1" applyProtection="1">
      <alignment vertical="center"/>
      <protection locked="0"/>
    </xf>
    <xf numFmtId="188" fontId="0" fillId="5" borderId="12" xfId="0" applyNumberFormat="1" applyFill="1" applyBorder="1" applyProtection="1">
      <alignment vertical="center"/>
      <protection locked="0"/>
    </xf>
    <xf numFmtId="38" fontId="1" fillId="5" borderId="20" xfId="2" applyFont="1" applyFill="1" applyBorder="1" applyAlignment="1" applyProtection="1">
      <alignment vertical="center" wrapText="1"/>
      <protection locked="0"/>
    </xf>
    <xf numFmtId="38" fontId="0" fillId="5" borderId="25" xfId="2" applyFont="1" applyFill="1" applyBorder="1" applyProtection="1">
      <alignment vertical="center"/>
      <protection locked="0"/>
    </xf>
    <xf numFmtId="188" fontId="0" fillId="5" borderId="7" xfId="0" applyNumberFormat="1" applyFill="1" applyBorder="1" applyProtection="1">
      <alignment vertical="center"/>
      <protection locked="0"/>
    </xf>
    <xf numFmtId="38" fontId="0" fillId="5" borderId="27" xfId="2" applyFont="1" applyFill="1" applyBorder="1" applyProtection="1">
      <alignment vertical="center"/>
      <protection locked="0"/>
    </xf>
    <xf numFmtId="38" fontId="0" fillId="0" borderId="24" xfId="2" applyFont="1" applyFill="1" applyBorder="1" applyProtection="1">
      <alignment vertical="center"/>
      <protection locked="0"/>
    </xf>
    <xf numFmtId="38" fontId="0" fillId="0" borderId="43" xfId="2" applyFont="1" applyFill="1" applyBorder="1" applyProtection="1">
      <alignment vertical="center"/>
      <protection locked="0"/>
    </xf>
    <xf numFmtId="38" fontId="0" fillId="5" borderId="4" xfId="2" applyFont="1" applyFill="1" applyBorder="1" applyProtection="1">
      <alignment vertical="center"/>
      <protection locked="0"/>
    </xf>
    <xf numFmtId="38" fontId="0" fillId="5" borderId="1" xfId="2" applyFont="1" applyFill="1" applyBorder="1" applyProtection="1">
      <alignment vertical="center"/>
      <protection locked="0"/>
    </xf>
    <xf numFmtId="38" fontId="0" fillId="5" borderId="16" xfId="2" applyFont="1" applyFill="1" applyBorder="1" applyProtection="1">
      <alignment vertical="center"/>
      <protection locked="0"/>
    </xf>
    <xf numFmtId="38" fontId="0" fillId="5" borderId="32" xfId="2" applyFont="1" applyFill="1" applyBorder="1" applyProtection="1">
      <alignment vertical="center"/>
      <protection locked="0"/>
    </xf>
    <xf numFmtId="38" fontId="0" fillId="5" borderId="10" xfId="2" applyFont="1" applyFill="1" applyBorder="1" applyProtection="1">
      <alignment vertical="center"/>
      <protection locked="0"/>
    </xf>
    <xf numFmtId="38" fontId="0" fillId="0" borderId="17" xfId="2" applyFont="1" applyBorder="1" applyProtection="1">
      <alignment vertical="center"/>
      <protection locked="0"/>
    </xf>
    <xf numFmtId="38" fontId="0" fillId="0" borderId="15" xfId="2" applyFont="1" applyBorder="1" applyProtection="1">
      <alignment vertical="center"/>
      <protection locked="0"/>
    </xf>
    <xf numFmtId="0" fontId="35" fillId="0" borderId="0" xfId="0" applyFont="1">
      <alignment vertical="center"/>
    </xf>
    <xf numFmtId="0" fontId="36" fillId="0" borderId="0" xfId="0" applyFont="1">
      <alignment vertical="center"/>
    </xf>
    <xf numFmtId="0" fontId="37" fillId="0" borderId="0" xfId="8" applyFont="1">
      <alignment vertical="center"/>
    </xf>
    <xf numFmtId="0" fontId="38" fillId="0" borderId="0" xfId="8" applyFont="1">
      <alignment vertical="center"/>
    </xf>
    <xf numFmtId="0" fontId="40" fillId="0" borderId="0" xfId="9" applyFont="1">
      <alignment vertical="center"/>
    </xf>
    <xf numFmtId="0" fontId="41" fillId="0" borderId="0" xfId="9" applyFont="1">
      <alignment vertical="center"/>
    </xf>
    <xf numFmtId="0" fontId="44" fillId="0" borderId="0" xfId="9" applyFont="1" applyAlignment="1">
      <alignment horizontal="left" vertical="center"/>
    </xf>
    <xf numFmtId="0" fontId="40" fillId="0" borderId="0" xfId="9" applyFont="1" applyAlignment="1">
      <alignment horizontal="left" vertical="center"/>
    </xf>
    <xf numFmtId="0" fontId="41" fillId="0" borderId="0" xfId="9" applyFont="1" applyAlignment="1">
      <alignment vertical="center" wrapText="1"/>
    </xf>
    <xf numFmtId="0" fontId="40" fillId="0" borderId="0" xfId="9" applyFont="1" applyAlignment="1">
      <alignment horizontal="left" vertical="top"/>
    </xf>
    <xf numFmtId="0" fontId="41" fillId="0" borderId="0" xfId="9" applyFont="1" applyAlignment="1">
      <alignment horizontal="left" vertical="center"/>
    </xf>
    <xf numFmtId="0" fontId="14" fillId="0" borderId="0" xfId="0" applyFont="1" applyAlignment="1">
      <alignment vertical="center" wrapText="1"/>
    </xf>
    <xf numFmtId="0" fontId="16" fillId="0" borderId="0" xfId="9" applyFont="1">
      <alignment vertical="center"/>
    </xf>
    <xf numFmtId="177" fontId="40" fillId="0" borderId="0" xfId="9" applyNumberFormat="1" applyFont="1">
      <alignment vertical="center"/>
    </xf>
    <xf numFmtId="0" fontId="44" fillId="0" borderId="0" xfId="9" applyFont="1">
      <alignment vertical="center"/>
    </xf>
    <xf numFmtId="0" fontId="45" fillId="0" borderId="0" xfId="9" applyFont="1" applyAlignment="1">
      <alignment horizontal="justify" vertical="center"/>
    </xf>
    <xf numFmtId="0" fontId="41" fillId="0" borderId="0" xfId="9" applyFont="1" applyAlignment="1">
      <alignment horizontal="center" vertical="center"/>
    </xf>
    <xf numFmtId="0" fontId="16" fillId="0" borderId="0" xfId="0" applyFont="1" applyAlignment="1">
      <alignment horizontal="center" vertical="center"/>
    </xf>
    <xf numFmtId="0" fontId="21" fillId="0" borderId="42" xfId="0" applyFont="1" applyBorder="1" applyAlignment="1">
      <alignment horizontal="center" vertical="center" wrapText="1"/>
    </xf>
    <xf numFmtId="0" fontId="41" fillId="0" borderId="63" xfId="8" applyFont="1" applyBorder="1" applyAlignment="1">
      <alignment vertical="center" wrapText="1"/>
    </xf>
    <xf numFmtId="0" fontId="29" fillId="5" borderId="72" xfId="0" applyFont="1" applyFill="1" applyBorder="1" applyAlignment="1" applyProtection="1">
      <alignment horizontal="left" vertical="center"/>
      <protection locked="0"/>
    </xf>
    <xf numFmtId="0" fontId="29" fillId="5" borderId="71" xfId="0" applyFont="1" applyFill="1" applyBorder="1" applyAlignment="1" applyProtection="1">
      <alignment horizontal="left" vertical="center"/>
      <protection locked="0"/>
    </xf>
    <xf numFmtId="49" fontId="29" fillId="5" borderId="71" xfId="0" applyNumberFormat="1" applyFont="1" applyFill="1" applyBorder="1" applyAlignment="1" applyProtection="1">
      <alignment horizontal="left" vertical="center"/>
      <protection locked="0"/>
    </xf>
    <xf numFmtId="0" fontId="29" fillId="5" borderId="116" xfId="0" applyFont="1" applyFill="1" applyBorder="1" applyAlignment="1" applyProtection="1">
      <alignment horizontal="left" vertical="center"/>
      <protection locked="0"/>
    </xf>
    <xf numFmtId="0" fontId="29" fillId="5" borderId="41" xfId="0" applyFont="1" applyFill="1" applyBorder="1" applyAlignment="1" applyProtection="1">
      <alignment horizontal="left" vertical="center"/>
      <protection locked="0"/>
    </xf>
    <xf numFmtId="0" fontId="9" fillId="0" borderId="0" xfId="0" applyFont="1">
      <alignment vertical="center"/>
    </xf>
    <xf numFmtId="0" fontId="26" fillId="0" borderId="0" xfId="0" applyFont="1" applyAlignment="1">
      <alignment horizontal="center"/>
    </xf>
    <xf numFmtId="58" fontId="16" fillId="0" borderId="0" xfId="0" applyNumberFormat="1" applyFont="1" applyAlignment="1">
      <alignment vertical="center" wrapText="1"/>
    </xf>
    <xf numFmtId="0" fontId="16" fillId="0" borderId="0" xfId="0" applyFont="1" applyAlignment="1">
      <alignment vertical="center" wrapText="1"/>
    </xf>
    <xf numFmtId="0" fontId="13" fillId="0" borderId="0" xfId="0" applyFont="1">
      <alignment vertical="center"/>
    </xf>
    <xf numFmtId="0" fontId="27" fillId="0" borderId="0" xfId="0" applyFont="1" applyAlignment="1">
      <alignment horizontal="right"/>
    </xf>
    <xf numFmtId="0" fontId="16" fillId="0" borderId="0" xfId="0" applyFont="1" applyAlignment="1">
      <alignment vertical="center" shrinkToFit="1"/>
    </xf>
    <xf numFmtId="0" fontId="8" fillId="0" borderId="0" xfId="0" applyFont="1">
      <alignment vertical="center"/>
    </xf>
    <xf numFmtId="0" fontId="16" fillId="0" borderId="0" xfId="0" applyFont="1" applyAlignment="1">
      <alignment vertical="distributed" wrapText="1"/>
    </xf>
    <xf numFmtId="38" fontId="29" fillId="0" borderId="41" xfId="3" applyNumberFormat="1" applyFont="1" applyFill="1" applyBorder="1" applyAlignment="1" applyProtection="1">
      <alignment horizontal="left" vertical="center" shrinkToFit="1"/>
    </xf>
    <xf numFmtId="0" fontId="45" fillId="0" borderId="0" xfId="0" applyFont="1" applyAlignment="1">
      <alignment vertical="center" wrapText="1"/>
    </xf>
    <xf numFmtId="0" fontId="55" fillId="0" borderId="0" xfId="0" applyFont="1" applyAlignment="1">
      <alignment vertical="center" wrapText="1"/>
    </xf>
    <xf numFmtId="182" fontId="16" fillId="0" borderId="37" xfId="0" applyNumberFormat="1" applyFont="1" applyBorder="1" applyAlignment="1">
      <alignment horizontal="right" vertical="center"/>
    </xf>
    <xf numFmtId="182" fontId="16" fillId="0" borderId="3" xfId="0" applyNumberFormat="1" applyFont="1" applyBorder="1" applyAlignment="1">
      <alignment horizontal="right" vertical="center"/>
    </xf>
    <xf numFmtId="182" fontId="16" fillId="0" borderId="5" xfId="0" applyNumberFormat="1" applyFont="1" applyBorder="1" applyAlignment="1">
      <alignment horizontal="right" vertical="center"/>
    </xf>
    <xf numFmtId="182" fontId="16" fillId="0" borderId="9" xfId="0" applyNumberFormat="1" applyFont="1" applyBorder="1" applyAlignment="1">
      <alignment horizontal="right" vertical="center"/>
    </xf>
    <xf numFmtId="177" fontId="16" fillId="0" borderId="0" xfId="0" applyNumberFormat="1" applyFont="1">
      <alignment vertical="center"/>
    </xf>
    <xf numFmtId="184" fontId="16" fillId="0" borderId="0" xfId="0" applyNumberFormat="1" applyFont="1" applyAlignment="1">
      <alignment horizontal="center" wrapText="1"/>
    </xf>
    <xf numFmtId="49" fontId="16" fillId="0" borderId="0" xfId="0" applyNumberFormat="1" applyFont="1" applyAlignment="1">
      <alignment wrapText="1"/>
    </xf>
    <xf numFmtId="178" fontId="16" fillId="0" borderId="0" xfId="0" applyNumberFormat="1" applyFont="1" applyAlignment="1"/>
    <xf numFmtId="3" fontId="16" fillId="0" borderId="0" xfId="0" applyNumberFormat="1" applyFont="1">
      <alignment vertical="center"/>
    </xf>
    <xf numFmtId="0" fontId="20" fillId="0" borderId="0" xfId="0" applyFont="1" applyAlignment="1">
      <alignment wrapText="1"/>
    </xf>
    <xf numFmtId="177" fontId="16" fillId="0" borderId="0" xfId="0" applyNumberFormat="1" applyFont="1" applyAlignment="1">
      <alignment horizontal="left" vertical="center"/>
    </xf>
    <xf numFmtId="181" fontId="16" fillId="0" borderId="3" xfId="0" applyNumberFormat="1" applyFont="1" applyBorder="1" applyAlignment="1">
      <alignment horizontal="right" vertical="center"/>
    </xf>
    <xf numFmtId="181" fontId="16" fillId="0" borderId="67" xfId="0" applyNumberFormat="1" applyFont="1" applyBorder="1" applyAlignment="1">
      <alignment horizontal="right" vertical="center"/>
    </xf>
    <xf numFmtId="181" fontId="16" fillId="0" borderId="9" xfId="0" applyNumberFormat="1" applyFont="1" applyBorder="1" applyAlignment="1">
      <alignment horizontal="right" vertical="center"/>
    </xf>
    <xf numFmtId="188" fontId="0" fillId="3" borderId="54" xfId="0" applyNumberFormat="1" applyFill="1" applyBorder="1" applyAlignment="1" applyProtection="1">
      <alignment horizontal="right" vertical="center"/>
      <protection locked="0"/>
    </xf>
    <xf numFmtId="188" fontId="0" fillId="3" borderId="30" xfId="0" applyNumberFormat="1" applyFill="1" applyBorder="1" applyAlignment="1" applyProtection="1">
      <alignment horizontal="right" vertical="center"/>
      <protection locked="0"/>
    </xf>
    <xf numFmtId="188" fontId="0" fillId="3" borderId="21" xfId="0" applyNumberFormat="1" applyFill="1" applyBorder="1" applyAlignment="1" applyProtection="1">
      <alignment horizontal="right" vertical="center"/>
      <protection locked="0"/>
    </xf>
    <xf numFmtId="188" fontId="0" fillId="3" borderId="29" xfId="0" applyNumberFormat="1" applyFill="1" applyBorder="1" applyAlignment="1" applyProtection="1">
      <alignment horizontal="right" vertical="center"/>
      <protection locked="0"/>
    </xf>
    <xf numFmtId="188" fontId="0" fillId="3" borderId="54" xfId="0" applyNumberFormat="1" applyFill="1" applyBorder="1" applyProtection="1">
      <alignment vertical="center"/>
      <protection locked="0"/>
    </xf>
    <xf numFmtId="188" fontId="0" fillId="3" borderId="30" xfId="0" applyNumberFormat="1" applyFill="1" applyBorder="1" applyProtection="1">
      <alignment vertical="center"/>
      <protection locked="0"/>
    </xf>
    <xf numFmtId="188" fontId="0" fillId="3" borderId="21" xfId="0" applyNumberFormat="1" applyFill="1" applyBorder="1" applyProtection="1">
      <alignment vertical="center"/>
      <protection locked="0"/>
    </xf>
    <xf numFmtId="38" fontId="0" fillId="3" borderId="19" xfId="2" applyFont="1" applyFill="1" applyBorder="1" applyProtection="1">
      <alignment vertical="center"/>
      <protection locked="0"/>
    </xf>
    <xf numFmtId="188" fontId="0" fillId="3" borderId="6" xfId="0" applyNumberFormat="1" applyFill="1" applyBorder="1" applyProtection="1">
      <alignment vertical="center"/>
      <protection locked="0"/>
    </xf>
    <xf numFmtId="38" fontId="0" fillId="3" borderId="20" xfId="2" applyFont="1" applyFill="1" applyBorder="1" applyProtection="1">
      <alignment vertical="center"/>
      <protection locked="0"/>
    </xf>
    <xf numFmtId="188" fontId="0" fillId="3" borderId="12" xfId="0" applyNumberFormat="1" applyFill="1" applyBorder="1" applyProtection="1">
      <alignment vertical="center"/>
      <protection locked="0"/>
    </xf>
    <xf numFmtId="38" fontId="1" fillId="3" borderId="20" xfId="2" applyFont="1" applyFill="1" applyBorder="1" applyAlignment="1" applyProtection="1">
      <alignment vertical="center" wrapText="1"/>
      <protection locked="0"/>
    </xf>
    <xf numFmtId="38" fontId="0" fillId="3" borderId="25" xfId="2" applyFont="1" applyFill="1" applyBorder="1" applyProtection="1">
      <alignment vertical="center"/>
      <protection locked="0"/>
    </xf>
    <xf numFmtId="188" fontId="0" fillId="3" borderId="7" xfId="0" applyNumberFormat="1" applyFill="1" applyBorder="1" applyProtection="1">
      <alignment vertical="center"/>
      <protection locked="0"/>
    </xf>
    <xf numFmtId="38" fontId="0" fillId="3" borderId="27" xfId="2" applyFont="1" applyFill="1" applyBorder="1" applyProtection="1">
      <alignment vertical="center"/>
      <protection locked="0"/>
    </xf>
    <xf numFmtId="38" fontId="0" fillId="3" borderId="4" xfId="2" applyFont="1" applyFill="1" applyBorder="1" applyProtection="1">
      <alignment vertical="center"/>
      <protection locked="0"/>
    </xf>
    <xf numFmtId="38" fontId="0" fillId="3" borderId="1" xfId="2" applyFont="1" applyFill="1" applyBorder="1" applyProtection="1">
      <alignment vertical="center"/>
      <protection locked="0"/>
    </xf>
    <xf numFmtId="38" fontId="0" fillId="3" borderId="16" xfId="2" applyFont="1" applyFill="1" applyBorder="1" applyProtection="1">
      <alignment vertical="center"/>
      <protection locked="0"/>
    </xf>
    <xf numFmtId="38" fontId="0" fillId="3" borderId="32" xfId="2" applyFont="1" applyFill="1" applyBorder="1" applyProtection="1">
      <alignment vertical="center"/>
      <protection locked="0"/>
    </xf>
    <xf numFmtId="38" fontId="0" fillId="3" borderId="10" xfId="2" applyFont="1" applyFill="1" applyBorder="1" applyProtection="1">
      <alignment vertical="center"/>
      <protection locked="0"/>
    </xf>
    <xf numFmtId="38" fontId="0" fillId="3" borderId="5" xfId="2" applyFont="1" applyFill="1" applyBorder="1" applyProtection="1">
      <alignment vertical="center"/>
      <protection locked="0"/>
    </xf>
    <xf numFmtId="0" fontId="29" fillId="5" borderId="138" xfId="0" applyFont="1" applyFill="1" applyBorder="1" applyAlignment="1" applyProtection="1">
      <alignment horizontal="left" vertical="center"/>
      <protection locked="0"/>
    </xf>
    <xf numFmtId="38" fontId="1" fillId="0" borderId="62" xfId="2" applyFont="1" applyFill="1" applyBorder="1" applyAlignment="1" applyProtection="1">
      <alignment horizontal="center" vertical="center"/>
    </xf>
    <xf numFmtId="38" fontId="1" fillId="0" borderId="0" xfId="2" applyFont="1" applyFill="1" applyBorder="1" applyAlignment="1" applyProtection="1">
      <alignment horizontal="center" vertical="center"/>
    </xf>
    <xf numFmtId="0" fontId="0" fillId="0" borderId="36" xfId="0" applyBorder="1" applyAlignment="1">
      <alignment horizontal="distributed" vertical="distributed" indent="1"/>
    </xf>
    <xf numFmtId="0" fontId="0" fillId="0" borderId="38" xfId="0" applyBorder="1" applyAlignment="1">
      <alignment horizontal="distributed" vertical="center" indent="1"/>
    </xf>
    <xf numFmtId="0" fontId="0" fillId="0" borderId="36" xfId="0" applyBorder="1" applyAlignment="1">
      <alignment horizontal="distributed" vertical="center" indent="1"/>
    </xf>
    <xf numFmtId="0" fontId="0" fillId="0" borderId="8" xfId="0" applyBorder="1">
      <alignment vertical="center"/>
    </xf>
    <xf numFmtId="0" fontId="0" fillId="0" borderId="22" xfId="0" applyBorder="1">
      <alignment vertical="center"/>
    </xf>
    <xf numFmtId="0" fontId="0" fillId="3" borderId="6" xfId="0" applyFill="1" applyBorder="1" applyAlignment="1" applyProtection="1">
      <alignment horizontal="left" vertical="center" shrinkToFit="1"/>
      <protection locked="0"/>
    </xf>
    <xf numFmtId="188" fontId="0" fillId="3" borderId="5" xfId="0" applyNumberFormat="1" applyFill="1" applyBorder="1" applyProtection="1">
      <alignment vertical="center"/>
      <protection locked="0"/>
    </xf>
    <xf numFmtId="0" fontId="0" fillId="3" borderId="54" xfId="0" applyFill="1" applyBorder="1" applyAlignment="1" applyProtection="1">
      <alignment horizontal="left" vertical="center"/>
      <protection locked="0"/>
    </xf>
    <xf numFmtId="0" fontId="0" fillId="3" borderId="4"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2" xfId="0" applyFill="1" applyBorder="1" applyAlignment="1" applyProtection="1">
      <alignment horizontal="left" vertical="center"/>
      <protection locked="0"/>
    </xf>
    <xf numFmtId="188" fontId="0" fillId="3" borderId="10" xfId="0" applyNumberFormat="1" applyFill="1" applyBorder="1" applyProtection="1">
      <alignment vertical="center"/>
      <protection locked="0"/>
    </xf>
    <xf numFmtId="0" fontId="0" fillId="3" borderId="30" xfId="0" applyFill="1" applyBorder="1" applyAlignment="1" applyProtection="1">
      <alignment horizontal="left" vertical="center"/>
      <protection locked="0"/>
    </xf>
    <xf numFmtId="188" fontId="0" fillId="3" borderId="1" xfId="0" applyNumberFormat="1" applyFill="1" applyBorder="1" applyProtection="1">
      <alignment vertical="center"/>
      <protection locked="0"/>
    </xf>
    <xf numFmtId="0" fontId="0" fillId="3" borderId="1" xfId="0" applyFill="1" applyBorder="1" applyProtection="1">
      <alignment vertical="center"/>
      <protection locked="0"/>
    </xf>
    <xf numFmtId="0" fontId="0" fillId="3" borderId="20" xfId="0" applyFill="1" applyBorder="1" applyAlignment="1" applyProtection="1">
      <alignment horizontal="center" vertical="center"/>
      <protection locked="0"/>
    </xf>
    <xf numFmtId="0" fontId="0" fillId="0" borderId="14" xfId="0" applyBorder="1" applyAlignment="1">
      <alignment horizontal="center" vertical="center"/>
    </xf>
    <xf numFmtId="0" fontId="0" fillId="3" borderId="29" xfId="0" applyFill="1" applyBorder="1" applyAlignment="1" applyProtection="1">
      <alignment horizontal="left" vertical="center"/>
      <protection locked="0"/>
    </xf>
    <xf numFmtId="188" fontId="0" fillId="3" borderId="32" xfId="0" applyNumberFormat="1" applyFill="1" applyBorder="1" applyProtection="1">
      <alignment vertical="center"/>
      <protection locked="0"/>
    </xf>
    <xf numFmtId="188" fontId="0" fillId="3" borderId="26" xfId="0" applyNumberForma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Alignment="1" applyProtection="1">
      <alignment horizontal="center" vertical="center"/>
      <protection locked="0"/>
    </xf>
    <xf numFmtId="0" fontId="0" fillId="3" borderId="21" xfId="0" applyFill="1" applyBorder="1" applyAlignment="1" applyProtection="1">
      <alignment horizontal="left" vertical="center"/>
      <protection locked="0"/>
    </xf>
    <xf numFmtId="188" fontId="0" fillId="3" borderId="3" xfId="0" applyNumberFormat="1" applyFill="1" applyBorder="1" applyProtection="1">
      <alignment vertical="center"/>
      <protection locked="0"/>
    </xf>
    <xf numFmtId="188" fontId="0" fillId="3" borderId="16" xfId="0" applyNumberFormat="1" applyFill="1" applyBorder="1" applyProtection="1">
      <alignment vertical="center"/>
      <protection locked="0"/>
    </xf>
    <xf numFmtId="0" fontId="0" fillId="3" borderId="16" xfId="0" applyFill="1" applyBorder="1" applyProtection="1">
      <alignment vertical="center"/>
      <protection locked="0"/>
    </xf>
    <xf numFmtId="0" fontId="0" fillId="3" borderId="25"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86" fontId="0" fillId="0" borderId="11" xfId="0" applyNumberFormat="1" applyBorder="1" applyAlignment="1">
      <alignment horizontal="center" vertical="center"/>
    </xf>
    <xf numFmtId="0" fontId="5" fillId="0" borderId="65" xfId="0" applyFont="1" applyBorder="1">
      <alignment vertical="center"/>
    </xf>
    <xf numFmtId="58" fontId="5" fillId="0" borderId="11" xfId="0" applyNumberFormat="1" applyFont="1" applyBorder="1">
      <alignment vertical="center"/>
    </xf>
    <xf numFmtId="0" fontId="5" fillId="0" borderId="11" xfId="0" applyFont="1" applyBorder="1">
      <alignment vertical="center"/>
    </xf>
    <xf numFmtId="0" fontId="5" fillId="0" borderId="137" xfId="0" applyFont="1" applyBorder="1">
      <alignment vertical="center"/>
    </xf>
    <xf numFmtId="4" fontId="5" fillId="0" borderId="11" xfId="0" applyNumberFormat="1" applyFont="1" applyBorder="1">
      <alignment vertical="center"/>
    </xf>
    <xf numFmtId="0" fontId="5" fillId="0" borderId="53" xfId="0" applyFont="1" applyBorder="1">
      <alignment vertical="center"/>
    </xf>
    <xf numFmtId="0" fontId="5" fillId="0" borderId="1" xfId="0" applyFont="1" applyBorder="1" applyAlignment="1">
      <alignment horizontal="center" vertical="center"/>
    </xf>
    <xf numFmtId="0" fontId="56" fillId="0" borderId="1" xfId="0" applyFont="1" applyBorder="1" applyAlignment="1">
      <alignment horizontal="center" vertical="center" wrapText="1"/>
    </xf>
    <xf numFmtId="0" fontId="5" fillId="0" borderId="1" xfId="0" applyFont="1" applyBorder="1" applyAlignment="1">
      <alignment horizontal="right" vertical="center"/>
    </xf>
    <xf numFmtId="0" fontId="5" fillId="0" borderId="23" xfId="0" applyFont="1" applyBorder="1" applyAlignment="1">
      <alignment horizontal="right" vertical="center"/>
    </xf>
    <xf numFmtId="0" fontId="6" fillId="0" borderId="62"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47" xfId="0" applyFont="1" applyBorder="1" applyAlignment="1">
      <alignment horizontal="left" vertical="center"/>
    </xf>
    <xf numFmtId="0" fontId="6" fillId="0" borderId="0" xfId="0" applyFont="1">
      <alignment vertical="center"/>
    </xf>
    <xf numFmtId="0" fontId="1" fillId="0" borderId="47" xfId="0" applyFont="1" applyBorder="1" applyAlignment="1">
      <alignment horizontal="left" vertical="center"/>
    </xf>
    <xf numFmtId="0" fontId="1" fillId="0" borderId="0" xfId="0" applyFont="1">
      <alignment vertical="center"/>
    </xf>
    <xf numFmtId="0" fontId="6" fillId="0" borderId="62" xfId="0" applyFont="1" applyBorder="1">
      <alignment vertical="center"/>
    </xf>
    <xf numFmtId="0" fontId="6" fillId="0" borderId="68" xfId="0" applyFont="1" applyBorder="1" applyAlignment="1">
      <alignment horizontal="center" vertical="center"/>
    </xf>
    <xf numFmtId="0" fontId="5" fillId="0" borderId="68" xfId="0" applyFont="1" applyBorder="1" applyAlignment="1">
      <alignment horizontal="left" vertical="center"/>
    </xf>
    <xf numFmtId="0" fontId="5" fillId="0" borderId="68" xfId="0" applyFont="1" applyBorder="1" applyAlignment="1">
      <alignment horizontal="center" vertical="center"/>
    </xf>
    <xf numFmtId="0" fontId="5" fillId="0" borderId="46" xfId="0" applyFont="1" applyBorder="1" applyAlignment="1">
      <alignment horizontal="left" vertical="center"/>
    </xf>
    <xf numFmtId="0" fontId="5" fillId="0" borderId="11" xfId="0" applyFont="1" applyBorder="1" applyAlignment="1">
      <alignment vertical="center" wrapText="1"/>
    </xf>
    <xf numFmtId="0" fontId="5" fillId="0" borderId="65" xfId="0" applyFont="1" applyBorder="1" applyAlignment="1">
      <alignment vertical="center" wrapText="1"/>
    </xf>
    <xf numFmtId="186" fontId="0" fillId="5" borderId="11" xfId="0" applyNumberFormat="1" applyFill="1" applyBorder="1" applyAlignment="1" applyProtection="1">
      <alignment horizontal="center" vertical="center"/>
      <protection locked="0"/>
    </xf>
    <xf numFmtId="186" fontId="0" fillId="5" borderId="12" xfId="0" applyNumberFormat="1" applyFill="1" applyBorder="1" applyAlignment="1" applyProtection="1">
      <alignment horizontal="center" vertical="center"/>
      <protection locked="0"/>
    </xf>
    <xf numFmtId="4" fontId="5" fillId="5" borderId="11" xfId="0" applyNumberFormat="1" applyFont="1" applyFill="1" applyBorder="1" applyProtection="1">
      <alignment vertical="center"/>
      <protection locked="0"/>
    </xf>
    <xf numFmtId="2" fontId="5" fillId="5" borderId="11" xfId="0" applyNumberFormat="1" applyFont="1" applyFill="1" applyBorder="1" applyProtection="1">
      <alignment vertical="center"/>
      <protection locked="0"/>
    </xf>
    <xf numFmtId="0" fontId="6" fillId="0" borderId="68" xfId="0" applyFont="1" applyBorder="1" applyAlignment="1">
      <alignment horizontal="left" vertical="center"/>
    </xf>
    <xf numFmtId="0" fontId="6" fillId="0" borderId="46" xfId="0" applyFont="1" applyBorder="1" applyAlignment="1">
      <alignment horizontal="left" vertical="center"/>
    </xf>
    <xf numFmtId="186" fontId="0" fillId="3" borderId="11" xfId="0" applyNumberFormat="1" applyFill="1" applyBorder="1" applyAlignment="1" applyProtection="1">
      <alignment horizontal="center" vertical="center"/>
      <protection locked="0"/>
    </xf>
    <xf numFmtId="186" fontId="0" fillId="3" borderId="12" xfId="0" applyNumberFormat="1" applyFill="1" applyBorder="1" applyAlignment="1" applyProtection="1">
      <alignment horizontal="center" vertical="center"/>
      <protection locked="0"/>
    </xf>
    <xf numFmtId="4" fontId="5" fillId="3" borderId="11" xfId="0" applyNumberFormat="1" applyFont="1" applyFill="1" applyBorder="1" applyProtection="1">
      <alignment vertical="center"/>
      <protection locked="0"/>
    </xf>
    <xf numFmtId="2" fontId="5" fillId="3" borderId="11" xfId="0" applyNumberFormat="1" applyFont="1" applyFill="1" applyBorder="1" applyProtection="1">
      <alignment vertical="center"/>
      <protection locked="0"/>
    </xf>
    <xf numFmtId="40" fontId="0" fillId="0" borderId="1" xfId="2" applyNumberFormat="1" applyFont="1" applyFill="1" applyBorder="1" applyAlignment="1">
      <alignment horizontal="right" vertical="center"/>
    </xf>
    <xf numFmtId="40" fontId="0" fillId="0" borderId="10" xfId="2" applyNumberFormat="1" applyFont="1" applyFill="1" applyBorder="1" applyAlignment="1">
      <alignment horizontal="right" vertical="center"/>
    </xf>
    <xf numFmtId="38" fontId="16" fillId="0" borderId="0" xfId="2" applyFont="1" applyAlignment="1" applyProtection="1">
      <alignment horizontal="center" vertical="distributed" wrapText="1"/>
    </xf>
    <xf numFmtId="0" fontId="16" fillId="0" borderId="0" xfId="0" applyFont="1" applyAlignment="1">
      <alignment horizontal="center" vertical="distributed" wrapText="1"/>
    </xf>
    <xf numFmtId="0" fontId="9" fillId="0" borderId="0" xfId="0" applyFont="1" applyAlignment="1">
      <alignment horizontal="center" vertical="center"/>
    </xf>
    <xf numFmtId="0" fontId="16" fillId="0" borderId="0" xfId="0" applyFont="1" applyAlignment="1">
      <alignment horizontal="left" vertical="center" shrinkToFit="1"/>
    </xf>
    <xf numFmtId="0" fontId="16" fillId="0" borderId="0" xfId="0" applyFont="1" applyAlignment="1">
      <alignment horizontal="left" vertical="center"/>
    </xf>
    <xf numFmtId="177" fontId="16" fillId="0" borderId="0" xfId="0" applyNumberFormat="1" applyFont="1" applyAlignment="1">
      <alignment horizontal="distributed" vertical="justify"/>
    </xf>
    <xf numFmtId="184" fontId="16" fillId="0" borderId="0" xfId="0" applyNumberFormat="1" applyFont="1" applyAlignment="1">
      <alignment horizontal="center" vertical="distributed" wrapText="1"/>
    </xf>
    <xf numFmtId="49" fontId="16" fillId="0" borderId="0" xfId="0" applyNumberFormat="1" applyFont="1" applyAlignment="1">
      <alignment horizontal="center" vertical="distributed" wrapText="1"/>
    </xf>
    <xf numFmtId="0" fontId="16" fillId="0" borderId="0" xfId="0" applyFont="1" applyAlignment="1">
      <alignment horizontal="center"/>
    </xf>
    <xf numFmtId="0" fontId="16" fillId="0" borderId="0" xfId="0" applyFont="1" applyAlignment="1">
      <alignment horizontal="left" vertical="distributed" wrapText="1"/>
    </xf>
    <xf numFmtId="0" fontId="16" fillId="0" borderId="0" xfId="0" applyFont="1" applyAlignment="1"/>
    <xf numFmtId="177" fontId="16" fillId="0" borderId="0" xfId="0" applyNumberFormat="1" applyFont="1" applyAlignment="1">
      <alignment horizontal="left"/>
    </xf>
    <xf numFmtId="0" fontId="22" fillId="0" borderId="0" xfId="0" applyFont="1" applyAlignment="1">
      <alignment horizontal="center" vertical="center"/>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6" fillId="0" borderId="54" xfId="0" applyFont="1" applyBorder="1" applyAlignment="1">
      <alignment horizontal="center" vertical="center"/>
    </xf>
    <xf numFmtId="0" fontId="16" fillId="0" borderId="30" xfId="0" applyFont="1" applyBorder="1" applyAlignment="1">
      <alignment horizontal="center" vertical="center"/>
    </xf>
    <xf numFmtId="182" fontId="16" fillId="0" borderId="9" xfId="0" applyNumberFormat="1" applyFont="1" applyBorder="1" applyAlignment="1">
      <alignment horizontal="right" vertical="center"/>
    </xf>
    <xf numFmtId="182" fontId="16" fillId="0" borderId="5" xfId="0" applyNumberFormat="1" applyFont="1" applyBorder="1" applyAlignment="1">
      <alignment horizontal="righ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19" xfId="0" applyFont="1" applyBorder="1" applyAlignment="1">
      <alignment horizontal="left" vertical="center" shrinkToFit="1"/>
    </xf>
    <xf numFmtId="0" fontId="16" fillId="0" borderId="20" xfId="0" applyFont="1" applyBorder="1" applyAlignment="1">
      <alignment horizontal="left" vertical="center" shrinkToFit="1"/>
    </xf>
    <xf numFmtId="182" fontId="16" fillId="0" borderId="3" xfId="0" applyNumberFormat="1" applyFont="1" applyBorder="1" applyAlignment="1">
      <alignment horizontal="right" vertical="center"/>
    </xf>
    <xf numFmtId="0" fontId="16" fillId="0" borderId="7" xfId="0" applyFont="1" applyBorder="1" applyAlignment="1">
      <alignment horizontal="center" vertical="center"/>
    </xf>
    <xf numFmtId="0" fontId="18" fillId="0" borderId="20" xfId="0" applyFont="1" applyBorder="1" applyAlignment="1">
      <alignment horizontal="left" vertical="center" wrapText="1"/>
    </xf>
    <xf numFmtId="0" fontId="18" fillId="0" borderId="20" xfId="0" applyFont="1" applyBorder="1" applyAlignment="1">
      <alignment horizontal="left" vertical="center"/>
    </xf>
    <xf numFmtId="0" fontId="16" fillId="0" borderId="20" xfId="0" applyFont="1" applyBorder="1" applyAlignment="1">
      <alignment horizontal="left" vertical="center"/>
    </xf>
    <xf numFmtId="0" fontId="16" fillId="0" borderId="95" xfId="0" applyFont="1" applyBorder="1" applyAlignment="1">
      <alignment horizontal="center" vertical="center"/>
    </xf>
    <xf numFmtId="182" fontId="16" fillId="0" borderId="67" xfId="0" applyNumberFormat="1" applyFont="1" applyBorder="1">
      <alignment vertical="center"/>
    </xf>
    <xf numFmtId="182" fontId="16" fillId="0" borderId="5" xfId="0" applyNumberFormat="1" applyFont="1" applyBorder="1">
      <alignment vertical="center"/>
    </xf>
    <xf numFmtId="0" fontId="16" fillId="0" borderId="8" xfId="0" applyFont="1" applyBorder="1" applyAlignment="1">
      <alignment horizontal="distributed" vertical="center" indent="1"/>
    </xf>
    <xf numFmtId="0" fontId="16" fillId="0" borderId="19" xfId="0" applyFont="1" applyBorder="1" applyAlignment="1">
      <alignment horizontal="left" vertical="center"/>
    </xf>
    <xf numFmtId="0" fontId="16" fillId="0" borderId="21" xfId="0" applyFont="1" applyBorder="1" applyAlignment="1">
      <alignment horizontal="center" vertical="center"/>
    </xf>
    <xf numFmtId="0" fontId="16" fillId="0" borderId="25" xfId="0" applyFont="1" applyBorder="1" applyAlignment="1">
      <alignment horizontal="left" vertical="center"/>
    </xf>
    <xf numFmtId="0" fontId="16" fillId="0" borderId="29" xfId="0" applyFont="1" applyBorder="1" applyAlignment="1">
      <alignment horizontal="center" vertical="center"/>
    </xf>
    <xf numFmtId="0" fontId="16" fillId="0" borderId="31" xfId="0" applyFont="1" applyBorder="1" applyAlignment="1">
      <alignment horizontal="center" vertical="center"/>
    </xf>
    <xf numFmtId="182" fontId="16" fillId="0" borderId="67" xfId="0" applyNumberFormat="1" applyFont="1" applyBorder="1" applyAlignment="1">
      <alignment horizontal="right" vertical="center"/>
    </xf>
    <xf numFmtId="182" fontId="16" fillId="0" borderId="37" xfId="0" applyNumberFormat="1" applyFont="1" applyBorder="1" applyAlignment="1">
      <alignment horizontal="right" vertical="center"/>
    </xf>
    <xf numFmtId="0" fontId="16" fillId="0" borderId="59" xfId="0" applyFont="1" applyBorder="1" applyAlignment="1">
      <alignment horizontal="center" vertical="center"/>
    </xf>
    <xf numFmtId="0" fontId="16" fillId="0" borderId="36" xfId="0" applyFont="1" applyBorder="1" applyAlignment="1">
      <alignment horizontal="center" vertical="center"/>
    </xf>
    <xf numFmtId="0" fontId="16" fillId="0" borderId="27" xfId="0" applyFont="1" applyBorder="1" applyAlignment="1">
      <alignment horizontal="left" vertical="center"/>
    </xf>
    <xf numFmtId="0" fontId="16" fillId="0" borderId="24" xfId="0" applyFont="1" applyBorder="1" applyAlignment="1">
      <alignment horizontal="left" vertical="center"/>
    </xf>
    <xf numFmtId="0" fontId="10" fillId="0" borderId="0" xfId="0" applyFont="1">
      <alignment vertical="center"/>
    </xf>
    <xf numFmtId="0" fontId="10" fillId="0" borderId="94" xfId="0" applyFont="1" applyBorder="1" applyAlignment="1">
      <alignment horizontal="right" vertical="center"/>
    </xf>
    <xf numFmtId="0" fontId="10" fillId="0" borderId="96" xfId="0" applyFont="1" applyBorder="1" applyAlignment="1">
      <alignment horizontal="justify" vertical="center" wrapText="1"/>
    </xf>
    <xf numFmtId="0" fontId="3" fillId="0" borderId="0" xfId="0" applyFont="1" applyAlignment="1">
      <alignment horizontal="center" vertical="center"/>
    </xf>
    <xf numFmtId="184" fontId="0" fillId="0" borderId="13" xfId="0" applyNumberFormat="1" applyBorder="1" applyAlignment="1">
      <alignment horizontal="center" vertical="center"/>
    </xf>
    <xf numFmtId="184" fontId="0" fillId="0" borderId="50" xfId="0" applyNumberForma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49" fontId="5" fillId="0" borderId="13" xfId="0" applyNumberFormat="1" applyFont="1" applyBorder="1" applyAlignment="1">
      <alignment horizontal="left" vertical="center"/>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134" xfId="0" applyFont="1" applyBorder="1" applyAlignment="1">
      <alignment horizontal="left" vertical="center"/>
    </xf>
    <xf numFmtId="0" fontId="5" fillId="0" borderId="53" xfId="0" applyFont="1" applyBorder="1" applyAlignment="1">
      <alignment horizontal="left" vertical="center"/>
    </xf>
    <xf numFmtId="0" fontId="5" fillId="0" borderId="34"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69" xfId="0" applyFont="1" applyBorder="1" applyAlignment="1">
      <alignment horizontal="left" vertical="center" wrapText="1"/>
    </xf>
    <xf numFmtId="0" fontId="5" fillId="0" borderId="52" xfId="0" applyFont="1" applyBorder="1" applyAlignment="1">
      <alignment horizontal="left" vertical="center" wrapText="1"/>
    </xf>
    <xf numFmtId="0" fontId="5" fillId="0" borderId="66" xfId="0" applyFont="1" applyBorder="1" applyAlignment="1">
      <alignment horizontal="left" vertical="center" wrapText="1"/>
    </xf>
    <xf numFmtId="0" fontId="5" fillId="0" borderId="3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0" xfId="0" applyFont="1" applyBorder="1" applyAlignment="1">
      <alignment horizontal="center" vertical="center"/>
    </xf>
    <xf numFmtId="0" fontId="5" fillId="0" borderId="53" xfId="0" applyFont="1" applyBorder="1" applyAlignment="1">
      <alignment horizontal="center" vertical="center"/>
    </xf>
    <xf numFmtId="0" fontId="5" fillId="0" borderId="61" xfId="0" applyFont="1" applyBorder="1" applyAlignment="1">
      <alignment horizontal="center" vertical="center"/>
    </xf>
    <xf numFmtId="0" fontId="5" fillId="0" borderId="30"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36" xfId="0" applyFont="1" applyBorder="1" applyAlignment="1">
      <alignment horizontal="center" vertical="center"/>
    </xf>
    <xf numFmtId="58" fontId="5" fillId="0" borderId="10" xfId="0" applyNumberFormat="1" applyFont="1" applyBorder="1" applyAlignment="1">
      <alignment horizontal="center" vertical="center"/>
    </xf>
    <xf numFmtId="58"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31" xfId="0" applyFont="1" applyBorder="1" applyAlignment="1">
      <alignment horizontal="center" vertical="center"/>
    </xf>
    <xf numFmtId="0" fontId="5" fillId="0" borderId="23" xfId="0" applyFont="1" applyBorder="1" applyAlignment="1">
      <alignment horizontal="center" vertical="center"/>
    </xf>
    <xf numFmtId="0" fontId="5" fillId="0" borderId="69" xfId="0" applyFont="1" applyBorder="1" applyAlignment="1">
      <alignment horizontal="left" vertical="center"/>
    </xf>
    <xf numFmtId="0" fontId="5" fillId="0" borderId="52" xfId="0" applyFont="1" applyBorder="1" applyAlignment="1">
      <alignment horizontal="left" vertical="center"/>
    </xf>
    <xf numFmtId="0" fontId="5" fillId="0" borderId="66" xfId="0" applyFont="1" applyBorder="1" applyAlignment="1">
      <alignment horizontal="lef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5" fillId="0" borderId="60" xfId="0" applyFont="1" applyBorder="1" applyAlignment="1">
      <alignment horizontal="right" vertical="center"/>
    </xf>
    <xf numFmtId="2" fontId="5" fillId="5" borderId="64" xfId="0" applyNumberFormat="1" applyFont="1" applyFill="1" applyBorder="1" applyAlignment="1" applyProtection="1">
      <alignment horizontal="right" vertical="center"/>
      <protection locked="0"/>
    </xf>
    <xf numFmtId="2" fontId="5" fillId="5" borderId="36" xfId="0" applyNumberFormat="1" applyFont="1" applyFill="1" applyBorder="1" applyAlignment="1" applyProtection="1">
      <alignment horizontal="right" vertical="center"/>
      <protection locked="0"/>
    </xf>
    <xf numFmtId="0" fontId="5" fillId="0" borderId="37" xfId="0" applyFont="1" applyBorder="1" applyAlignment="1">
      <alignment horizontal="center" vertical="center"/>
    </xf>
    <xf numFmtId="0" fontId="5" fillId="0" borderId="36" xfId="0" applyFont="1" applyBorder="1" applyAlignment="1">
      <alignment horizontal="center" vertical="center"/>
    </xf>
    <xf numFmtId="2" fontId="5" fillId="5" borderId="37" xfId="0" applyNumberFormat="1" applyFont="1" applyFill="1" applyBorder="1" applyAlignment="1" applyProtection="1">
      <alignment horizontal="right" vertical="center"/>
      <protection locked="0"/>
    </xf>
    <xf numFmtId="2" fontId="5" fillId="0" borderId="37" xfId="0" applyNumberFormat="1" applyFont="1" applyBorder="1" applyAlignment="1">
      <alignment horizontal="right" vertical="center"/>
    </xf>
    <xf numFmtId="2" fontId="5" fillId="0" borderId="46" xfId="0" applyNumberFormat="1" applyFont="1" applyBorder="1" applyAlignment="1">
      <alignment horizontal="right" vertical="center"/>
    </xf>
    <xf numFmtId="0" fontId="5" fillId="0" borderId="70" xfId="0" applyFont="1" applyBorder="1" applyAlignment="1">
      <alignment horizontal="right" vertical="center"/>
    </xf>
    <xf numFmtId="0" fontId="5" fillId="0" borderId="135" xfId="0" applyFont="1" applyBorder="1" applyAlignment="1">
      <alignment horizontal="center" vertical="center"/>
    </xf>
    <xf numFmtId="0" fontId="5" fillId="0" borderId="12" xfId="0" applyFont="1" applyBorder="1" applyAlignment="1">
      <alignment horizontal="center" vertical="center"/>
    </xf>
    <xf numFmtId="0" fontId="5" fillId="5" borderId="3" xfId="0" applyFont="1" applyFill="1" applyBorder="1" applyAlignment="1" applyProtection="1">
      <alignment horizontal="center" vertical="center"/>
      <protection locked="0"/>
    </xf>
    <xf numFmtId="0" fontId="5" fillId="5" borderId="51" xfId="0" applyFont="1" applyFill="1" applyBorder="1" applyAlignment="1" applyProtection="1">
      <alignment horizontal="center" vertical="center"/>
      <protection locked="0"/>
    </xf>
    <xf numFmtId="0" fontId="5" fillId="5" borderId="60" xfId="0" applyFont="1" applyFill="1" applyBorder="1" applyAlignment="1" applyProtection="1">
      <alignment horizontal="center" vertical="center"/>
      <protection locked="0"/>
    </xf>
    <xf numFmtId="0" fontId="5" fillId="5" borderId="37" xfId="0" applyFont="1" applyFill="1" applyBorder="1" applyAlignment="1" applyProtection="1">
      <alignment horizontal="center" vertical="center"/>
      <protection locked="0"/>
    </xf>
    <xf numFmtId="0" fontId="5" fillId="5" borderId="68" xfId="0" applyFont="1" applyFill="1" applyBorder="1" applyAlignment="1" applyProtection="1">
      <alignment horizontal="center" vertical="center"/>
      <protection locked="0"/>
    </xf>
    <xf numFmtId="0" fontId="5" fillId="5" borderId="46" xfId="0" applyFont="1" applyFill="1" applyBorder="1" applyAlignment="1" applyProtection="1">
      <alignment horizontal="center" vertical="center"/>
      <protection locked="0"/>
    </xf>
    <xf numFmtId="0" fontId="5" fillId="5" borderId="134" xfId="0" applyFont="1" applyFill="1" applyBorder="1" applyAlignment="1" applyProtection="1">
      <alignment horizontal="center" vertical="center"/>
      <protection locked="0"/>
    </xf>
    <xf numFmtId="0" fontId="5" fillId="5" borderId="34" xfId="0" applyFont="1" applyFill="1" applyBorder="1" applyAlignment="1" applyProtection="1">
      <alignment horizontal="center" vertical="center"/>
      <protection locked="0"/>
    </xf>
    <xf numFmtId="189" fontId="1" fillId="0" borderId="0" xfId="2" applyNumberFormat="1" applyFont="1" applyFill="1" applyBorder="1" applyAlignment="1" applyProtection="1">
      <alignment horizontal="center" vertical="center"/>
    </xf>
    <xf numFmtId="187" fontId="1" fillId="0" borderId="0" xfId="2" applyNumberFormat="1" applyFont="1" applyFill="1" applyBorder="1" applyAlignment="1" applyProtection="1">
      <alignment horizontal="center" vertical="center"/>
    </xf>
    <xf numFmtId="40" fontId="1" fillId="0" borderId="0" xfId="2" applyNumberFormat="1" applyFont="1" applyFill="1" applyBorder="1" applyAlignment="1" applyProtection="1">
      <alignment horizontal="center" vertical="center"/>
    </xf>
    <xf numFmtId="0" fontId="5" fillId="0" borderId="13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5" xfId="0" applyFont="1" applyBorder="1" applyAlignment="1">
      <alignment horizontal="center" vertical="center" wrapText="1"/>
    </xf>
    <xf numFmtId="0" fontId="0" fillId="5" borderId="17" xfId="0" applyFill="1" applyBorder="1" applyAlignment="1" applyProtection="1">
      <alignment horizontal="center" vertical="center" wrapText="1"/>
      <protection locked="0"/>
    </xf>
    <xf numFmtId="0" fontId="0" fillId="5" borderId="34" xfId="0"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7" fillId="0" borderId="64" xfId="0" applyFont="1" applyBorder="1" applyAlignment="1">
      <alignment horizontal="center" vertical="center"/>
    </xf>
    <xf numFmtId="0" fontId="57" fillId="0" borderId="68" xfId="0" applyFont="1" applyBorder="1" applyAlignment="1">
      <alignment horizontal="center" vertical="center"/>
    </xf>
    <xf numFmtId="38" fontId="6" fillId="0" borderId="0" xfId="0" applyNumberFormat="1" applyFont="1" applyAlignment="1">
      <alignment horizontal="center" vertical="center"/>
    </xf>
    <xf numFmtId="0" fontId="6" fillId="0" borderId="0" xfId="0" applyFont="1" applyAlignment="1">
      <alignment horizontal="center" vertical="center"/>
    </xf>
    <xf numFmtId="0" fontId="5" fillId="5" borderId="31"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xf numFmtId="187" fontId="1" fillId="0" borderId="0" xfId="2" applyNumberFormat="1" applyFont="1" applyBorder="1" applyAlignment="1" applyProtection="1">
      <alignment horizontal="center" vertical="center"/>
    </xf>
    <xf numFmtId="0" fontId="57" fillId="0" borderId="51" xfId="0" applyFont="1" applyBorder="1" applyAlignment="1">
      <alignment horizontal="center" vertical="center"/>
    </xf>
    <xf numFmtId="0" fontId="5" fillId="0" borderId="135" xfId="0" applyFont="1" applyBorder="1" applyAlignment="1">
      <alignment horizontal="left" vertical="center" wrapText="1"/>
    </xf>
    <xf numFmtId="0" fontId="5" fillId="0" borderId="11" xfId="0" applyFont="1" applyBorder="1" applyAlignment="1">
      <alignment horizontal="left" vertical="center" wrapText="1"/>
    </xf>
    <xf numFmtId="0" fontId="5" fillId="0" borderId="68" xfId="0" applyFont="1" applyBorder="1" applyAlignment="1">
      <alignment horizontal="center" vertical="center"/>
    </xf>
    <xf numFmtId="0" fontId="0" fillId="0" borderId="34" xfId="0" applyBorder="1" applyAlignment="1">
      <alignment horizontal="left" vertical="center"/>
    </xf>
    <xf numFmtId="0" fontId="0" fillId="0" borderId="23" xfId="0" applyBorder="1" applyAlignment="1">
      <alignment horizontal="left" vertical="center"/>
    </xf>
    <xf numFmtId="0" fontId="0" fillId="0" borderId="33" xfId="0" applyBorder="1" applyAlignment="1">
      <alignment horizontal="distributed" vertical="distributed" indent="1"/>
    </xf>
    <xf numFmtId="0" fontId="0" fillId="0" borderId="32" xfId="0" applyBorder="1" applyAlignment="1">
      <alignment horizontal="distributed" vertical="distributed" indent="1"/>
    </xf>
    <xf numFmtId="0" fontId="0" fillId="0" borderId="29" xfId="0" applyBorder="1" applyAlignment="1">
      <alignment horizontal="distributed" vertical="distributed" indent="1"/>
    </xf>
    <xf numFmtId="0" fontId="0" fillId="0" borderId="26" xfId="0" applyBorder="1" applyAlignment="1">
      <alignment horizontal="distributed" vertical="distributed" indent="1"/>
    </xf>
    <xf numFmtId="0" fontId="0" fillId="0" borderId="27" xfId="0" applyBorder="1" applyAlignment="1">
      <alignment horizontal="distributed" vertical="distributed" indent="1"/>
    </xf>
    <xf numFmtId="0" fontId="0" fillId="0" borderId="40" xfId="0" applyBorder="1" applyAlignment="1">
      <alignment horizontal="center" vertical="center" textRotation="255"/>
    </xf>
    <xf numFmtId="0" fontId="0" fillId="0" borderId="42" xfId="0" applyBorder="1" applyAlignment="1">
      <alignment horizontal="center" vertical="center" textRotation="255"/>
    </xf>
    <xf numFmtId="0" fontId="0" fillId="0" borderId="41" xfId="0" applyBorder="1" applyAlignment="1">
      <alignment horizontal="center" vertical="center" textRotation="255"/>
    </xf>
    <xf numFmtId="0" fontId="0" fillId="0" borderId="29" xfId="0" applyBorder="1" applyAlignment="1">
      <alignment horizontal="left" vertical="center"/>
    </xf>
    <xf numFmtId="0" fontId="0" fillId="0" borderId="26" xfId="0" applyBorder="1" applyAlignment="1">
      <alignment horizontal="left" vertical="center"/>
    </xf>
    <xf numFmtId="0" fontId="0" fillId="0" borderId="31" xfId="0" applyBorder="1" applyAlignment="1">
      <alignment horizontal="left" vertical="center"/>
    </xf>
    <xf numFmtId="0" fontId="0" fillId="0" borderId="33" xfId="0" applyBorder="1" applyAlignment="1">
      <alignment horizontal="left" vertical="center"/>
    </xf>
    <xf numFmtId="0" fontId="0" fillId="5" borderId="42" xfId="0" applyFill="1" applyBorder="1" applyAlignment="1" applyProtection="1">
      <alignment horizontal="center" vertical="center" wrapText="1"/>
      <protection locked="0"/>
    </xf>
    <xf numFmtId="0" fontId="0" fillId="5" borderId="42" xfId="0" applyFill="1" applyBorder="1" applyAlignment="1" applyProtection="1">
      <alignment horizontal="center" vertical="center"/>
      <protection locked="0"/>
    </xf>
    <xf numFmtId="0" fontId="0" fillId="5" borderId="40" xfId="0" applyFill="1" applyBorder="1" applyAlignment="1" applyProtection="1">
      <alignment horizontal="center" vertical="center" wrapText="1"/>
      <protection locked="0"/>
    </xf>
    <xf numFmtId="0" fontId="4" fillId="0" borderId="0" xfId="0" applyFont="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40" xfId="0" applyBorder="1" applyAlignment="1">
      <alignment horizontal="center" vertical="center" wrapText="1"/>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56" xfId="0" applyBorder="1" applyAlignment="1">
      <alignment horizontal="center" vertical="center"/>
    </xf>
    <xf numFmtId="0" fontId="0" fillId="0" borderId="0" xfId="0" applyAlignment="1">
      <alignment horizontal="center" vertical="center"/>
    </xf>
    <xf numFmtId="0" fontId="0" fillId="0" borderId="68" xfId="0" applyBorder="1" applyAlignment="1">
      <alignment horizontal="center" vertical="center"/>
    </xf>
    <xf numFmtId="0" fontId="0" fillId="0" borderId="69" xfId="0" applyBorder="1" applyAlignment="1">
      <alignment horizontal="distributed" vertical="center" indent="1"/>
    </xf>
    <xf numFmtId="0" fontId="0" fillId="0" borderId="52" xfId="0" applyBorder="1" applyAlignment="1">
      <alignment horizontal="distributed" vertical="center" indent="1"/>
    </xf>
    <xf numFmtId="0" fontId="0" fillId="0" borderId="66" xfId="0" applyBorder="1" applyAlignment="1">
      <alignment horizontal="distributed" vertical="center" indent="1"/>
    </xf>
    <xf numFmtId="0" fontId="0" fillId="0" borderId="52" xfId="0" applyBorder="1" applyAlignment="1">
      <alignment horizontal="distributed" vertical="center" indent="2"/>
    </xf>
    <xf numFmtId="0" fontId="0" fillId="0" borderId="40" xfId="0" applyBorder="1" applyAlignment="1">
      <alignment horizontal="center" vertical="center"/>
    </xf>
    <xf numFmtId="188" fontId="0" fillId="0" borderId="21" xfId="0" applyNumberFormat="1" applyBorder="1" applyAlignment="1">
      <alignment horizontal="center" vertical="center"/>
    </xf>
    <xf numFmtId="188" fontId="0" fillId="0" borderId="38" xfId="0" applyNumberFormat="1" applyBorder="1" applyAlignment="1">
      <alignment horizontal="center" vertical="center"/>
    </xf>
    <xf numFmtId="38" fontId="0" fillId="0" borderId="16" xfId="2" applyFont="1" applyBorder="1" applyAlignment="1" applyProtection="1">
      <alignment horizontal="center" vertical="center"/>
    </xf>
    <xf numFmtId="38" fontId="0" fillId="0" borderId="35" xfId="2" applyFont="1" applyBorder="1" applyAlignment="1" applyProtection="1">
      <alignment horizontal="center" vertical="center"/>
    </xf>
    <xf numFmtId="38" fontId="0" fillId="0" borderId="25" xfId="2" applyFont="1" applyBorder="1" applyAlignment="1" applyProtection="1">
      <alignment horizontal="center" vertical="center"/>
    </xf>
    <xf numFmtId="38" fontId="0" fillId="0" borderId="39" xfId="2" applyFont="1" applyBorder="1" applyAlignment="1" applyProtection="1">
      <alignment horizontal="center" vertical="center"/>
    </xf>
    <xf numFmtId="49" fontId="0" fillId="0" borderId="13" xfId="0" applyNumberFormat="1" applyBorder="1" applyAlignment="1">
      <alignment horizontal="center" vertical="center" shrinkToFit="1"/>
    </xf>
    <xf numFmtId="0" fontId="0" fillId="0" borderId="50" xfId="0" applyBorder="1" applyAlignment="1">
      <alignment horizontal="center" vertical="center" shrinkToFit="1"/>
    </xf>
    <xf numFmtId="184" fontId="0" fillId="5" borderId="11" xfId="0" applyNumberFormat="1" applyFill="1" applyBorder="1" applyAlignment="1" applyProtection="1">
      <alignment horizontal="center" vertical="center"/>
      <protection locked="0"/>
    </xf>
    <xf numFmtId="184" fontId="0" fillId="5" borderId="12" xfId="0" applyNumberFormat="1" applyFill="1"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5" xfId="0" applyBorder="1" applyAlignment="1">
      <alignment horizontal="center" vertical="center"/>
    </xf>
    <xf numFmtId="0" fontId="0" fillId="0" borderId="57" xfId="0" applyBorder="1" applyAlignment="1">
      <alignment horizontal="center" vertical="center" textRotation="255"/>
    </xf>
    <xf numFmtId="0" fontId="0" fillId="0" borderId="71" xfId="0" applyBorder="1" applyAlignment="1">
      <alignment horizontal="center" vertical="center" textRotation="255"/>
    </xf>
    <xf numFmtId="0" fontId="0" fillId="0" borderId="58" xfId="0" applyBorder="1" applyAlignment="1">
      <alignment horizontal="center" vertical="center" textRotation="255"/>
    </xf>
    <xf numFmtId="0" fontId="0" fillId="0" borderId="42" xfId="0" applyBorder="1" applyAlignment="1">
      <alignment horizontal="center" vertical="center" wrapText="1"/>
    </xf>
    <xf numFmtId="0" fontId="0" fillId="0" borderId="41" xfId="0" applyBorder="1" applyAlignment="1">
      <alignment horizontal="center" vertical="center" wrapText="1"/>
    </xf>
    <xf numFmtId="0" fontId="0" fillId="0" borderId="49" xfId="0" applyBorder="1" applyAlignment="1">
      <alignment horizontal="center" vertical="center"/>
    </xf>
    <xf numFmtId="0" fontId="0" fillId="0" borderId="72" xfId="0" applyBorder="1" applyAlignment="1">
      <alignment horizontal="center" vertical="center" textRotation="255"/>
    </xf>
    <xf numFmtId="0" fontId="0" fillId="0" borderId="73" xfId="0" applyBorder="1" applyAlignment="1">
      <alignment horizontal="center" vertical="center" textRotation="255"/>
    </xf>
    <xf numFmtId="0" fontId="0" fillId="0" borderId="6" xfId="0" applyBorder="1" applyAlignment="1">
      <alignment horizontal="left"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51" xfId="0" applyBorder="1" applyAlignment="1">
      <alignment horizontal="left" vertical="center"/>
    </xf>
    <xf numFmtId="0" fontId="16" fillId="0" borderId="0" xfId="0" applyFont="1" applyAlignment="1">
      <alignment horizontal="left" vertical="center" wrapText="1"/>
    </xf>
    <xf numFmtId="0" fontId="14" fillId="0" borderId="0" xfId="9" applyFont="1" applyAlignment="1">
      <alignment horizontal="left" vertical="center" wrapText="1"/>
    </xf>
    <xf numFmtId="0" fontId="14" fillId="0" borderId="0" xfId="0" applyFont="1" applyAlignment="1">
      <alignment horizontal="left" vertical="center" wrapText="1"/>
    </xf>
    <xf numFmtId="177" fontId="40" fillId="0" borderId="0" xfId="9" applyNumberFormat="1" applyFont="1" applyAlignment="1">
      <alignment horizontal="left" vertical="center"/>
    </xf>
    <xf numFmtId="185" fontId="16" fillId="0" borderId="0" xfId="0" applyNumberFormat="1" applyFont="1" applyAlignment="1">
      <alignment horizontal="left" vertical="center" wrapText="1"/>
    </xf>
    <xf numFmtId="0" fontId="41" fillId="0" borderId="0" xfId="9" applyFont="1" applyAlignment="1">
      <alignment horizontal="left" vertical="center" wrapText="1"/>
    </xf>
    <xf numFmtId="0" fontId="42" fillId="0" borderId="0" xfId="9" applyFont="1" applyAlignment="1">
      <alignment horizontal="center" vertical="center"/>
    </xf>
    <xf numFmtId="9" fontId="40" fillId="0" borderId="0" xfId="9" applyNumberFormat="1" applyFont="1" applyAlignment="1">
      <alignment horizontal="left" vertical="center" wrapText="1"/>
    </xf>
    <xf numFmtId="9" fontId="40" fillId="0" borderId="0" xfId="9" applyNumberFormat="1" applyFont="1" applyAlignment="1">
      <alignment horizontal="left" vertical="center"/>
    </xf>
    <xf numFmtId="0" fontId="40" fillId="0" borderId="0" xfId="9" applyFont="1" applyAlignment="1">
      <alignment horizontal="center" vertical="center"/>
    </xf>
    <xf numFmtId="0" fontId="45" fillId="0" borderId="0" xfId="0" applyFont="1"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wrapText="1"/>
    </xf>
    <xf numFmtId="0" fontId="41" fillId="0" borderId="48" xfId="8" applyFont="1" applyBorder="1" applyAlignment="1">
      <alignment horizontal="justify" vertical="center" wrapText="1"/>
    </xf>
    <xf numFmtId="0" fontId="41" fillId="0" borderId="49" xfId="8" applyFont="1" applyBorder="1" applyAlignment="1">
      <alignment horizontal="justify" vertical="center" wrapText="1"/>
    </xf>
    <xf numFmtId="0" fontId="41" fillId="0" borderId="50" xfId="8" applyFont="1" applyBorder="1" applyAlignment="1">
      <alignment horizontal="justify" vertical="center" wrapText="1"/>
    </xf>
    <xf numFmtId="0" fontId="41" fillId="0" borderId="63" xfId="8" applyFont="1" applyBorder="1" applyAlignment="1">
      <alignment horizontal="justify" vertical="center" wrapText="1"/>
    </xf>
    <xf numFmtId="0" fontId="41" fillId="0" borderId="56" xfId="8" applyFont="1" applyBorder="1" applyAlignment="1">
      <alignment horizontal="justify" vertical="center" wrapText="1"/>
    </xf>
    <xf numFmtId="0" fontId="41" fillId="0" borderId="45" xfId="8" applyFont="1" applyBorder="1" applyAlignment="1">
      <alignment horizontal="justify" vertical="center" wrapText="1"/>
    </xf>
    <xf numFmtId="0" fontId="41" fillId="0" borderId="62" xfId="8" applyFont="1" applyBorder="1" applyAlignment="1">
      <alignment horizontal="justify" vertical="center" wrapText="1"/>
    </xf>
    <xf numFmtId="0" fontId="41" fillId="0" borderId="0" xfId="8" applyFont="1" applyAlignment="1">
      <alignment horizontal="justify" vertical="center" wrapText="1"/>
    </xf>
    <xf numFmtId="0" fontId="41" fillId="0" borderId="47" xfId="8" applyFont="1" applyBorder="1" applyAlignment="1">
      <alignment horizontal="justify" vertical="center" wrapText="1"/>
    </xf>
    <xf numFmtId="177" fontId="41" fillId="0" borderId="62" xfId="8" applyNumberFormat="1" applyFont="1" applyBorder="1" applyAlignment="1">
      <alignment horizontal="right" vertical="center" wrapText="1"/>
    </xf>
    <xf numFmtId="177" fontId="41" fillId="0" borderId="0" xfId="8" applyNumberFormat="1" applyFont="1" applyAlignment="1">
      <alignment horizontal="right" vertical="center" wrapText="1"/>
    </xf>
    <xf numFmtId="0" fontId="41" fillId="0" borderId="0" xfId="8" applyFont="1" applyAlignment="1">
      <alignment horizontal="center" vertical="center" wrapText="1"/>
    </xf>
    <xf numFmtId="0" fontId="14" fillId="0" borderId="0" xfId="8" applyFont="1" applyAlignment="1">
      <alignment horizontal="left" vertical="center" wrapText="1"/>
    </xf>
    <xf numFmtId="0" fontId="14" fillId="0" borderId="0" xfId="8" applyFont="1" applyAlignment="1">
      <alignment horizontal="left" vertical="center"/>
    </xf>
    <xf numFmtId="0" fontId="41" fillId="0" borderId="64" xfId="8" applyFont="1" applyBorder="1" applyAlignment="1">
      <alignment horizontal="justify" vertical="center" wrapText="1"/>
    </xf>
    <xf numFmtId="0" fontId="41" fillId="0" borderId="68" xfId="8" applyFont="1" applyBorder="1" applyAlignment="1">
      <alignment horizontal="justify" vertical="center" wrapText="1"/>
    </xf>
    <xf numFmtId="0" fontId="41" fillId="0" borderId="46" xfId="8" applyFont="1" applyBorder="1" applyAlignment="1">
      <alignment horizontal="justify" vertical="center" wrapText="1"/>
    </xf>
    <xf numFmtId="0" fontId="49" fillId="0" borderId="40" xfId="8" applyFont="1" applyBorder="1" applyAlignment="1">
      <alignment horizontal="justify" vertical="center" wrapText="1"/>
    </xf>
    <xf numFmtId="0" fontId="49" fillId="0" borderId="42" xfId="8" applyFont="1" applyBorder="1" applyAlignment="1">
      <alignment horizontal="justify" vertical="center" wrapText="1"/>
    </xf>
    <xf numFmtId="0" fontId="49" fillId="0" borderId="41" xfId="8" applyFont="1" applyBorder="1" applyAlignment="1">
      <alignment horizontal="justify" vertical="center" wrapText="1"/>
    </xf>
    <xf numFmtId="0" fontId="41" fillId="0" borderId="48" xfId="8" applyFont="1" applyBorder="1" applyAlignment="1">
      <alignment horizontal="center" vertical="center" wrapText="1"/>
    </xf>
    <xf numFmtId="0" fontId="41" fillId="0" borderId="49" xfId="8" applyFont="1" applyBorder="1" applyAlignment="1">
      <alignment horizontal="center" vertical="center" wrapText="1"/>
    </xf>
    <xf numFmtId="0" fontId="41" fillId="0" borderId="50" xfId="8" applyFont="1" applyBorder="1" applyAlignment="1">
      <alignment horizontal="center" vertical="center" wrapText="1"/>
    </xf>
    <xf numFmtId="0" fontId="51" fillId="0" borderId="110" xfId="8" applyFont="1" applyBorder="1" applyAlignment="1">
      <alignment horizontal="left" vertical="center" wrapText="1"/>
    </xf>
    <xf numFmtId="0" fontId="51" fillId="0" borderId="111" xfId="8" applyFont="1" applyBorder="1" applyAlignment="1">
      <alignment horizontal="left" vertical="center" wrapText="1"/>
    </xf>
    <xf numFmtId="0" fontId="51" fillId="0" borderId="112" xfId="8" applyFont="1" applyBorder="1" applyAlignment="1">
      <alignment horizontal="left" vertical="center" wrapText="1"/>
    </xf>
    <xf numFmtId="0" fontId="41" fillId="0" borderId="107" xfId="8" applyFont="1" applyBorder="1" applyAlignment="1">
      <alignment horizontal="justify" vertical="center" wrapText="1"/>
    </xf>
    <xf numFmtId="0" fontId="41" fillId="0" borderId="108" xfId="8" applyFont="1" applyBorder="1" applyAlignment="1">
      <alignment horizontal="justify" vertical="center" wrapText="1"/>
    </xf>
    <xf numFmtId="0" fontId="41" fillId="0" borderId="109" xfId="8" applyFont="1" applyBorder="1" applyAlignment="1">
      <alignment horizontal="justify" vertical="center" wrapText="1"/>
    </xf>
    <xf numFmtId="0" fontId="51" fillId="0" borderId="110" xfId="8" applyFont="1" applyBorder="1" applyAlignment="1">
      <alignment horizontal="justify" vertical="center" wrapText="1"/>
    </xf>
    <xf numFmtId="0" fontId="51" fillId="0" borderId="111" xfId="8" applyFont="1" applyBorder="1" applyAlignment="1">
      <alignment horizontal="justify" vertical="center" wrapText="1"/>
    </xf>
    <xf numFmtId="0" fontId="51" fillId="0" borderId="112" xfId="8" applyFont="1" applyBorder="1" applyAlignment="1">
      <alignment horizontal="justify" vertical="center" wrapText="1"/>
    </xf>
    <xf numFmtId="0" fontId="51" fillId="0" borderId="107" xfId="8" applyFont="1" applyBorder="1" applyAlignment="1">
      <alignment horizontal="center" vertical="center" wrapText="1"/>
    </xf>
    <xf numFmtId="0" fontId="51" fillId="0" borderId="108" xfId="8" applyFont="1" applyBorder="1" applyAlignment="1">
      <alignment horizontal="center" vertical="center" wrapText="1"/>
    </xf>
    <xf numFmtId="0" fontId="51" fillId="0" borderId="64" xfId="8" applyFont="1" applyBorder="1" applyAlignment="1">
      <alignment horizontal="center" vertical="center" wrapText="1"/>
    </xf>
    <xf numFmtId="0" fontId="51" fillId="0" borderId="68" xfId="8" applyFont="1" applyBorder="1" applyAlignment="1">
      <alignment horizontal="center" vertical="center" wrapText="1"/>
    </xf>
    <xf numFmtId="0" fontId="41" fillId="0" borderId="108" xfId="8" applyFont="1" applyBorder="1" applyAlignment="1">
      <alignment horizontal="center" vertical="center" wrapText="1"/>
    </xf>
    <xf numFmtId="0" fontId="41" fillId="0" borderId="109" xfId="8" applyFont="1" applyBorder="1" applyAlignment="1">
      <alignment horizontal="center" vertical="center" wrapText="1"/>
    </xf>
    <xf numFmtId="0" fontId="41" fillId="0" borderId="68" xfId="8" applyFont="1" applyBorder="1" applyAlignment="1">
      <alignment horizontal="center" vertical="center" wrapText="1"/>
    </xf>
    <xf numFmtId="0" fontId="41" fillId="0" borderId="46" xfId="8" applyFont="1" applyBorder="1" applyAlignment="1">
      <alignment horizontal="center" vertical="center" wrapText="1"/>
    </xf>
    <xf numFmtId="0" fontId="51" fillId="0" borderId="49" xfId="8" applyFont="1" applyBorder="1" applyAlignment="1">
      <alignment horizontal="center" vertical="center" wrapText="1"/>
    </xf>
    <xf numFmtId="0" fontId="51" fillId="0" borderId="50" xfId="8" applyFont="1" applyBorder="1" applyAlignment="1">
      <alignment horizontal="center" vertical="center" wrapText="1"/>
    </xf>
    <xf numFmtId="0" fontId="51" fillId="0" borderId="113" xfId="8" applyFont="1" applyBorder="1" applyAlignment="1">
      <alignment horizontal="justify" vertical="center" wrapText="1"/>
    </xf>
    <xf numFmtId="0" fontId="51" fillId="0" borderId="114" xfId="8" applyFont="1" applyBorder="1" applyAlignment="1">
      <alignment horizontal="justify" vertical="center" wrapText="1"/>
    </xf>
    <xf numFmtId="0" fontId="51" fillId="0" borderId="115" xfId="8" applyFont="1" applyBorder="1" applyAlignment="1">
      <alignment horizontal="justify" vertical="center" wrapText="1"/>
    </xf>
    <xf numFmtId="0" fontId="49" fillId="0" borderId="64" xfId="8" applyFont="1" applyBorder="1" applyAlignment="1">
      <alignment horizontal="left" vertical="center" wrapText="1"/>
    </xf>
    <xf numFmtId="0" fontId="49" fillId="0" borderId="68" xfId="8" applyFont="1" applyBorder="1" applyAlignment="1">
      <alignment horizontal="left" vertical="center" wrapText="1"/>
    </xf>
    <xf numFmtId="0" fontId="49" fillId="0" borderId="46" xfId="8" applyFont="1" applyBorder="1" applyAlignment="1">
      <alignment horizontal="left" vertical="center" wrapText="1"/>
    </xf>
    <xf numFmtId="0" fontId="14" fillId="0" borderId="63" xfId="8" applyFont="1" applyBorder="1" applyAlignment="1">
      <alignment horizontal="center" vertical="center"/>
    </xf>
    <xf numFmtId="0" fontId="14" fillId="0" borderId="56" xfId="8" applyFont="1" applyBorder="1" applyAlignment="1">
      <alignment horizontal="center" vertical="center"/>
    </xf>
    <xf numFmtId="0" fontId="14" fillId="0" borderId="45" xfId="8" applyFont="1" applyBorder="1" applyAlignment="1">
      <alignment horizontal="center" vertical="center"/>
    </xf>
    <xf numFmtId="0" fontId="14" fillId="0" borderId="64" xfId="8" applyFont="1" applyBorder="1" applyAlignment="1">
      <alignment horizontal="center" vertical="center"/>
    </xf>
    <xf numFmtId="0" fontId="14" fillId="0" borderId="68" xfId="8" applyFont="1" applyBorder="1" applyAlignment="1">
      <alignment horizontal="center" vertical="center"/>
    </xf>
    <xf numFmtId="0" fontId="14" fillId="0" borderId="46" xfId="8" applyFont="1" applyBorder="1" applyAlignment="1">
      <alignment horizontal="center" vertical="center"/>
    </xf>
    <xf numFmtId="0" fontId="41" fillId="0" borderId="63" xfId="8" applyFont="1" applyBorder="1" applyAlignment="1" applyProtection="1">
      <alignment horizontal="center" vertical="center" wrapText="1"/>
      <protection locked="0"/>
    </xf>
    <xf numFmtId="0" fontId="41" fillId="0" borderId="56" xfId="8" applyFont="1" applyBorder="1" applyAlignment="1" applyProtection="1">
      <alignment horizontal="center" vertical="center" wrapText="1"/>
      <protection locked="0"/>
    </xf>
    <xf numFmtId="0" fontId="41" fillId="0" borderId="45" xfId="8" applyFont="1" applyBorder="1" applyAlignment="1" applyProtection="1">
      <alignment horizontal="center" vertical="center" wrapText="1"/>
      <protection locked="0"/>
    </xf>
    <xf numFmtId="0" fontId="41" fillId="0" borderId="64" xfId="8" applyFont="1" applyBorder="1" applyAlignment="1" applyProtection="1">
      <alignment horizontal="center" vertical="center" wrapText="1"/>
      <protection locked="0"/>
    </xf>
    <xf numFmtId="0" fontId="41" fillId="0" borderId="68" xfId="8" applyFont="1" applyBorder="1" applyAlignment="1" applyProtection="1">
      <alignment horizontal="center" vertical="center" wrapText="1"/>
      <protection locked="0"/>
    </xf>
    <xf numFmtId="0" fontId="41" fillId="0" borderId="46" xfId="8" applyFont="1" applyBorder="1" applyAlignment="1" applyProtection="1">
      <alignment horizontal="center" vertical="center" wrapText="1"/>
      <protection locked="0"/>
    </xf>
    <xf numFmtId="0" fontId="51" fillId="5" borderId="110" xfId="8" applyFont="1" applyFill="1" applyBorder="1" applyAlignment="1" applyProtection="1">
      <alignment horizontal="center" vertical="center" wrapText="1"/>
      <protection locked="0"/>
    </xf>
    <xf numFmtId="0" fontId="51" fillId="5" borderId="111" xfId="8" applyFont="1" applyFill="1" applyBorder="1" applyAlignment="1" applyProtection="1">
      <alignment horizontal="center" vertical="center" wrapText="1"/>
      <protection locked="0"/>
    </xf>
    <xf numFmtId="0" fontId="51" fillId="5" borderId="112" xfId="8" applyFont="1" applyFill="1" applyBorder="1" applyAlignment="1" applyProtection="1">
      <alignment horizontal="center" vertical="center" wrapText="1"/>
      <protection locked="0"/>
    </xf>
    <xf numFmtId="0" fontId="49" fillId="0" borderId="40" xfId="8" applyFont="1" applyBorder="1" applyAlignment="1">
      <alignment horizontal="center" vertical="center" wrapText="1"/>
    </xf>
    <xf numFmtId="0" fontId="49" fillId="0" borderId="42" xfId="8" applyFont="1" applyBorder="1" applyAlignment="1">
      <alignment horizontal="center" vertical="center" wrapText="1"/>
    </xf>
    <xf numFmtId="0" fontId="49" fillId="0" borderId="41" xfId="8" applyFont="1" applyBorder="1" applyAlignment="1">
      <alignment horizontal="center" vertical="center" wrapText="1"/>
    </xf>
    <xf numFmtId="0" fontId="41" fillId="0" borderId="62" xfId="8" applyFont="1" applyBorder="1" applyAlignment="1">
      <alignment horizontal="center" vertical="center" wrapText="1"/>
    </xf>
    <xf numFmtId="0" fontId="49" fillId="0" borderId="62" xfId="8" applyFont="1" applyBorder="1" applyAlignment="1">
      <alignment horizontal="center" vertical="center" wrapText="1"/>
    </xf>
    <xf numFmtId="0" fontId="49" fillId="0" borderId="0" xfId="8" applyFont="1" applyAlignment="1">
      <alignment horizontal="center" vertical="center" wrapText="1"/>
    </xf>
    <xf numFmtId="0" fontId="49" fillId="0" borderId="64" xfId="8" applyFont="1" applyBorder="1" applyAlignment="1">
      <alignment horizontal="center" vertical="center" wrapText="1"/>
    </xf>
    <xf numFmtId="0" fontId="49" fillId="0" borderId="68" xfId="8" applyFont="1" applyBorder="1" applyAlignment="1">
      <alignment horizontal="center" vertical="center" wrapText="1"/>
    </xf>
    <xf numFmtId="0" fontId="49" fillId="0" borderId="108" xfId="8" applyFont="1" applyBorder="1" applyAlignment="1">
      <alignment horizontal="center" vertical="center" wrapText="1"/>
    </xf>
    <xf numFmtId="0" fontId="49" fillId="0" borderId="109" xfId="8" applyFont="1" applyBorder="1" applyAlignment="1">
      <alignment horizontal="center" vertical="center" wrapText="1"/>
    </xf>
    <xf numFmtId="0" fontId="49" fillId="0" borderId="46" xfId="8" applyFont="1" applyBorder="1" applyAlignment="1">
      <alignment horizontal="center" vertical="center" wrapText="1"/>
    </xf>
    <xf numFmtId="0" fontId="41" fillId="0" borderId="40" xfId="8" applyFont="1" applyBorder="1" applyAlignment="1">
      <alignment horizontal="center" vertical="center" wrapText="1"/>
    </xf>
    <xf numFmtId="0" fontId="41" fillId="0" borderId="41" xfId="8" applyFont="1" applyBorder="1" applyAlignment="1">
      <alignment horizontal="center" vertical="center" wrapText="1"/>
    </xf>
    <xf numFmtId="0" fontId="41" fillId="0" borderId="63" xfId="8" applyFont="1" applyBorder="1" applyAlignment="1">
      <alignment horizontal="center" vertical="center" wrapText="1"/>
    </xf>
    <xf numFmtId="0" fontId="41" fillId="0" borderId="56"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4" xfId="8" applyFont="1" applyBorder="1" applyAlignment="1">
      <alignment horizontal="center" vertical="center" wrapText="1"/>
    </xf>
    <xf numFmtId="0" fontId="41" fillId="5" borderId="48" xfId="8" applyFont="1" applyFill="1" applyBorder="1" applyAlignment="1" applyProtection="1">
      <alignment horizontal="center" vertical="center" wrapText="1"/>
      <protection locked="0"/>
    </xf>
    <xf numFmtId="0" fontId="41" fillId="5" borderId="49" xfId="8" applyFont="1" applyFill="1" applyBorder="1" applyAlignment="1" applyProtection="1">
      <alignment horizontal="center" vertical="center" wrapText="1"/>
      <protection locked="0"/>
    </xf>
    <xf numFmtId="0" fontId="41" fillId="5" borderId="50" xfId="8" applyFont="1" applyFill="1" applyBorder="1" applyAlignment="1" applyProtection="1">
      <alignment horizontal="center" vertical="center" wrapText="1"/>
      <protection locked="0"/>
    </xf>
    <xf numFmtId="0" fontId="52" fillId="0" borderId="42" xfId="8" applyFont="1" applyBorder="1" applyAlignment="1">
      <alignment horizontal="center" vertical="center" wrapText="1"/>
    </xf>
    <xf numFmtId="0" fontId="52" fillId="0" borderId="41" xfId="8" applyFont="1" applyBorder="1" applyAlignment="1">
      <alignment horizontal="center" vertical="center" wrapText="1"/>
    </xf>
    <xf numFmtId="0" fontId="46" fillId="0" borderId="0" xfId="8" applyFont="1" applyAlignment="1">
      <alignment horizontal="left" vertical="center"/>
    </xf>
    <xf numFmtId="0" fontId="41" fillId="0" borderId="10" xfId="8" applyFont="1" applyBorder="1" applyAlignment="1">
      <alignment horizontal="center" vertical="center"/>
    </xf>
    <xf numFmtId="0" fontId="41" fillId="0" borderId="11" xfId="8" applyFont="1" applyBorder="1" applyAlignment="1">
      <alignment horizontal="center" vertical="center"/>
    </xf>
    <xf numFmtId="0" fontId="41" fillId="0" borderId="12" xfId="8" applyFont="1" applyBorder="1" applyAlignment="1">
      <alignment horizontal="center" vertical="center"/>
    </xf>
    <xf numFmtId="0" fontId="48" fillId="0" borderId="0" xfId="8" applyFont="1" applyAlignment="1">
      <alignment horizontal="center" vertical="center"/>
    </xf>
    <xf numFmtId="0" fontId="49" fillId="0" borderId="0" xfId="8" applyFont="1" applyAlignment="1">
      <alignment horizontal="right" vertical="center"/>
    </xf>
    <xf numFmtId="0" fontId="10" fillId="0" borderId="63" xfId="0" applyFont="1" applyBorder="1" applyAlignment="1">
      <alignment horizontal="left" vertical="center" wrapText="1"/>
    </xf>
    <xf numFmtId="0" fontId="10" fillId="0" borderId="56" xfId="0" applyFont="1" applyBorder="1" applyAlignment="1">
      <alignment horizontal="left" vertical="center" wrapText="1"/>
    </xf>
    <xf numFmtId="0" fontId="10" fillId="0" borderId="45" xfId="0" applyFont="1" applyBorder="1" applyAlignment="1">
      <alignment horizontal="left" vertical="center" wrapText="1"/>
    </xf>
    <xf numFmtId="0" fontId="50" fillId="5" borderId="62" xfId="0" applyFont="1" applyFill="1" applyBorder="1" applyAlignment="1" applyProtection="1">
      <alignment horizontal="left" vertical="center" wrapText="1"/>
      <protection locked="0"/>
    </xf>
    <xf numFmtId="0" fontId="50" fillId="5" borderId="0" xfId="0" applyFont="1" applyFill="1" applyAlignment="1" applyProtection="1">
      <alignment horizontal="left" vertical="center" wrapText="1"/>
      <protection locked="0"/>
    </xf>
    <xf numFmtId="0" fontId="50" fillId="5" borderId="47" xfId="0" applyFont="1" applyFill="1" applyBorder="1" applyAlignment="1" applyProtection="1">
      <alignment horizontal="left" vertical="center" wrapText="1"/>
      <protection locked="0"/>
    </xf>
    <xf numFmtId="0" fontId="10" fillId="0" borderId="64" xfId="0" applyFont="1" applyBorder="1" applyAlignment="1">
      <alignment horizontal="left" vertical="center" wrapText="1"/>
    </xf>
    <xf numFmtId="0" fontId="10" fillId="0" borderId="68" xfId="0" applyFont="1" applyBorder="1" applyAlignment="1">
      <alignment horizontal="left" vertical="center" wrapText="1"/>
    </xf>
    <xf numFmtId="0" fontId="10" fillId="0" borderId="46" xfId="0" applyFont="1" applyBorder="1" applyAlignment="1">
      <alignment horizontal="left" vertical="center" wrapText="1"/>
    </xf>
    <xf numFmtId="0" fontId="51" fillId="5" borderId="104" xfId="8" applyFont="1" applyFill="1" applyBorder="1" applyAlignment="1" applyProtection="1">
      <alignment horizontal="justify" vertical="center" wrapText="1"/>
      <protection locked="0"/>
    </xf>
    <xf numFmtId="0" fontId="51" fillId="5" borderId="105" xfId="8" applyFont="1" applyFill="1" applyBorder="1" applyAlignment="1" applyProtection="1">
      <alignment horizontal="justify" vertical="center" wrapText="1"/>
      <protection locked="0"/>
    </xf>
    <xf numFmtId="0" fontId="51" fillId="5" borderId="106" xfId="8" applyFont="1" applyFill="1" applyBorder="1" applyAlignment="1" applyProtection="1">
      <alignment horizontal="justify" vertical="center" wrapText="1"/>
      <protection locked="0"/>
    </xf>
    <xf numFmtId="0" fontId="41" fillId="0" borderId="107" xfId="8" applyFont="1" applyBorder="1" applyAlignment="1">
      <alignment horizontal="left" vertical="center" wrapText="1"/>
    </xf>
    <xf numFmtId="0" fontId="41" fillId="0" borderId="108" xfId="8" applyFont="1" applyBorder="1" applyAlignment="1">
      <alignment horizontal="left" vertical="center" wrapText="1"/>
    </xf>
    <xf numFmtId="0" fontId="41" fillId="0" borderId="109" xfId="8" applyFont="1" applyBorder="1" applyAlignment="1">
      <alignment horizontal="left" vertical="center" wrapText="1"/>
    </xf>
    <xf numFmtId="0" fontId="41" fillId="0" borderId="62" xfId="8" applyFont="1" applyBorder="1" applyAlignment="1">
      <alignment horizontal="left" vertical="center" wrapText="1"/>
    </xf>
    <xf numFmtId="0" fontId="41" fillId="0" borderId="0" xfId="8" applyFont="1" applyAlignment="1">
      <alignment horizontal="left" vertical="center" wrapText="1"/>
    </xf>
    <xf numFmtId="0" fontId="41" fillId="0" borderId="47" xfId="8" applyFont="1" applyBorder="1" applyAlignment="1">
      <alignment horizontal="left" vertical="center" wrapText="1"/>
    </xf>
    <xf numFmtId="0" fontId="41" fillId="0" borderId="64" xfId="8" applyFont="1" applyBorder="1" applyAlignment="1">
      <alignment horizontal="left" vertical="center" wrapText="1"/>
    </xf>
    <xf numFmtId="0" fontId="41" fillId="0" borderId="68" xfId="8" applyFont="1" applyBorder="1" applyAlignment="1">
      <alignment horizontal="left" vertical="center" wrapText="1"/>
    </xf>
    <xf numFmtId="0" fontId="41" fillId="0" borderId="46" xfId="8" applyFont="1" applyBorder="1" applyAlignment="1">
      <alignment horizontal="left" vertical="center" wrapText="1"/>
    </xf>
    <xf numFmtId="0" fontId="51" fillId="5" borderId="110" xfId="8" applyFont="1" applyFill="1" applyBorder="1" applyAlignment="1" applyProtection="1">
      <alignment horizontal="justify" vertical="center" wrapText="1"/>
      <protection locked="0"/>
    </xf>
    <xf numFmtId="0" fontId="51" fillId="5" borderId="111" xfId="8" applyFont="1" applyFill="1" applyBorder="1" applyAlignment="1" applyProtection="1">
      <alignment horizontal="justify" vertical="center" wrapText="1"/>
      <protection locked="0"/>
    </xf>
    <xf numFmtId="0" fontId="51" fillId="5" borderId="112" xfId="8" applyFont="1" applyFill="1" applyBorder="1" applyAlignment="1" applyProtection="1">
      <alignment horizontal="justify" vertical="center" wrapText="1"/>
      <protection locked="0"/>
    </xf>
    <xf numFmtId="177" fontId="16" fillId="0" borderId="0" xfId="0" applyNumberFormat="1" applyFont="1" applyAlignment="1">
      <alignment horizontal="right"/>
    </xf>
    <xf numFmtId="179" fontId="16" fillId="0" borderId="0" xfId="0" applyNumberFormat="1" applyFont="1" applyAlignment="1">
      <alignment horizontal="left"/>
    </xf>
    <xf numFmtId="180" fontId="16" fillId="0" borderId="0" xfId="0" applyNumberFormat="1" applyFont="1" applyAlignment="1">
      <alignment horizontal="left"/>
    </xf>
    <xf numFmtId="0" fontId="11" fillId="0" borderId="0" xfId="0" applyFont="1" applyAlignment="1">
      <alignment horizontal="center" vertical="center"/>
    </xf>
    <xf numFmtId="2" fontId="5" fillId="3" borderId="64" xfId="0" applyNumberFormat="1" applyFont="1" applyFill="1" applyBorder="1" applyAlignment="1" applyProtection="1">
      <alignment horizontal="right" vertical="center"/>
      <protection locked="0"/>
    </xf>
    <xf numFmtId="2" fontId="5" fillId="3" borderId="36" xfId="0" applyNumberFormat="1" applyFont="1" applyFill="1" applyBorder="1" applyAlignment="1" applyProtection="1">
      <alignment horizontal="right" vertical="center"/>
      <protection locked="0"/>
    </xf>
    <xf numFmtId="2" fontId="5" fillId="3" borderId="37" xfId="0" applyNumberFormat="1" applyFont="1" applyFill="1" applyBorder="1" applyAlignment="1" applyProtection="1">
      <alignment horizontal="right" vertical="center"/>
      <protection locked="0"/>
    </xf>
    <xf numFmtId="0" fontId="5" fillId="3" borderId="3" xfId="0" applyFont="1" applyFill="1" applyBorder="1" applyAlignment="1" applyProtection="1">
      <alignment horizontal="center" vertical="center"/>
      <protection locked="0"/>
    </xf>
    <xf numFmtId="0" fontId="5" fillId="3" borderId="51" xfId="0" applyFont="1" applyFill="1" applyBorder="1" applyAlignment="1" applyProtection="1">
      <alignment horizontal="center" vertical="center"/>
      <protection locked="0"/>
    </xf>
    <xf numFmtId="0" fontId="5" fillId="3" borderId="60" xfId="0" applyFont="1" applyFill="1" applyBorder="1" applyAlignment="1" applyProtection="1">
      <alignment horizontal="center" vertical="center"/>
      <protection locked="0"/>
    </xf>
    <xf numFmtId="0" fontId="5" fillId="3" borderId="37" xfId="0" applyFont="1" applyFill="1" applyBorder="1" applyAlignment="1" applyProtection="1">
      <alignment horizontal="center" vertical="center"/>
      <protection locked="0"/>
    </xf>
    <xf numFmtId="0" fontId="5" fillId="3" borderId="68" xfId="0" applyFont="1" applyFill="1" applyBorder="1" applyAlignment="1" applyProtection="1">
      <alignment horizontal="center" vertical="center"/>
      <protection locked="0"/>
    </xf>
    <xf numFmtId="0" fontId="5" fillId="3" borderId="46" xfId="0" applyFont="1" applyFill="1" applyBorder="1" applyAlignment="1" applyProtection="1">
      <alignment horizontal="center" vertical="center"/>
      <protection locked="0"/>
    </xf>
    <xf numFmtId="0" fontId="5" fillId="3" borderId="134" xfId="0" applyFont="1" applyFill="1" applyBorder="1" applyAlignment="1" applyProtection="1">
      <alignment horizontal="center" vertical="center"/>
      <protection locked="0"/>
    </xf>
    <xf numFmtId="0" fontId="5" fillId="3" borderId="34" xfId="0" applyFont="1" applyFill="1" applyBorder="1" applyAlignment="1" applyProtection="1">
      <alignment horizontal="center" vertical="center"/>
      <protection locked="0"/>
    </xf>
    <xf numFmtId="0" fontId="0" fillId="3" borderId="17" xfId="0" applyFill="1" applyBorder="1" applyAlignment="1" applyProtection="1">
      <alignment horizontal="center" vertical="top" wrapText="1"/>
      <protection locked="0"/>
    </xf>
    <xf numFmtId="0" fontId="0" fillId="3" borderId="34" xfId="0" applyFill="1" applyBorder="1" applyAlignment="1" applyProtection="1">
      <alignment horizontal="center" vertical="top" wrapText="1"/>
      <protection locked="0"/>
    </xf>
    <xf numFmtId="0" fontId="6" fillId="0" borderId="68" xfId="0" applyFont="1" applyBorder="1" applyAlignment="1">
      <alignment horizontal="center" vertical="center"/>
    </xf>
    <xf numFmtId="0" fontId="5" fillId="3" borderId="31"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24" xfId="0" applyFont="1" applyFill="1" applyBorder="1" applyAlignment="1" applyProtection="1">
      <alignment horizontal="left" vertical="center" wrapText="1"/>
      <protection locked="0"/>
    </xf>
    <xf numFmtId="0" fontId="5" fillId="3" borderId="11" xfId="0" applyFont="1" applyFill="1" applyBorder="1" applyAlignment="1" applyProtection="1">
      <alignment horizontal="center" vertical="center" wrapText="1"/>
      <protection locked="0"/>
    </xf>
    <xf numFmtId="0" fontId="0" fillId="3" borderId="42" xfId="0" applyFill="1" applyBorder="1" applyAlignment="1" applyProtection="1">
      <alignment horizontal="center" vertical="center" wrapText="1"/>
      <protection locked="0"/>
    </xf>
    <xf numFmtId="0" fontId="0" fillId="3" borderId="42" xfId="0" applyFill="1" applyBorder="1" applyAlignment="1" applyProtection="1">
      <alignment horizontal="center" vertical="center"/>
      <protection locked="0"/>
    </xf>
    <xf numFmtId="0" fontId="0" fillId="3" borderId="40" xfId="0" applyFill="1" applyBorder="1" applyAlignment="1" applyProtection="1">
      <alignment horizontal="center" vertical="center" wrapText="1"/>
      <protection locked="0"/>
    </xf>
    <xf numFmtId="184" fontId="0" fillId="3" borderId="11" xfId="0" applyNumberFormat="1" applyFill="1" applyBorder="1" applyAlignment="1" applyProtection="1">
      <alignment horizontal="center" vertical="center"/>
      <protection locked="0"/>
    </xf>
    <xf numFmtId="184" fontId="0" fillId="3" borderId="12" xfId="0" applyNumberFormat="1" applyFill="1" applyBorder="1" applyAlignment="1" applyProtection="1">
      <alignment horizontal="center" vertical="center"/>
      <protection locked="0"/>
    </xf>
    <xf numFmtId="0" fontId="0" fillId="0" borderId="10" xfId="0" applyBorder="1" applyAlignment="1">
      <alignment horizontal="right" vertical="center"/>
    </xf>
    <xf numFmtId="0" fontId="0" fillId="0" borderId="11" xfId="0" applyBorder="1" applyAlignment="1">
      <alignment horizontal="right" vertical="center"/>
    </xf>
    <xf numFmtId="38" fontId="0" fillId="0" borderId="16" xfId="2" applyFont="1" applyBorder="1" applyAlignment="1">
      <alignment horizontal="center" vertical="center"/>
    </xf>
    <xf numFmtId="38" fontId="0" fillId="0" borderId="35" xfId="2" applyFont="1" applyBorder="1" applyAlignment="1">
      <alignment horizontal="center" vertical="center"/>
    </xf>
    <xf numFmtId="38" fontId="1" fillId="0" borderId="25" xfId="2" applyBorder="1" applyAlignment="1">
      <alignment horizontal="center" vertical="center"/>
    </xf>
    <xf numFmtId="38" fontId="1" fillId="0" borderId="39" xfId="2" applyBorder="1" applyAlignment="1">
      <alignment horizontal="center" vertical="center"/>
    </xf>
    <xf numFmtId="38" fontId="0" fillId="4" borderId="72" xfId="2" applyFont="1" applyFill="1" applyBorder="1" applyAlignment="1">
      <alignment horizontal="right" vertical="center"/>
    </xf>
    <xf numFmtId="38" fontId="0" fillId="4" borderId="73" xfId="2" applyFont="1" applyFill="1" applyBorder="1" applyAlignment="1">
      <alignment horizontal="righ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right" vertical="center"/>
    </xf>
  </cellXfs>
  <cellStyles count="10">
    <cellStyle name="ハイパーリンク" xfId="1" builtinId="8"/>
    <cellStyle name="桁区切り" xfId="2" builtinId="6"/>
    <cellStyle name="桁区切り [0.00]" xfId="3" builtinId="3"/>
    <cellStyle name="桁区切り 3" xfId="6" xr:uid="{BD36C79C-F926-44D5-9C14-B45544D4FD52}"/>
    <cellStyle name="標準" xfId="0" builtinId="0"/>
    <cellStyle name="標準 2" xfId="4" xr:uid="{00000000-0005-0000-0000-000004000000}"/>
    <cellStyle name="標準 2 2" xfId="7" xr:uid="{38E220C6-C4DA-44C3-9026-84DD93CF3A0F}"/>
    <cellStyle name="標準 3" xfId="8" xr:uid="{D23DC6F0-7E0F-4E26-BFCE-140FCD1F4EB7}"/>
    <cellStyle name="標準 3 2" xfId="9" xr:uid="{6AF8D456-88B6-46D6-9D5E-621656E35D40}"/>
    <cellStyle name="標準_19.9.14提出申請書" xfId="5" xr:uid="{00000000-0005-0000-0000-000005000000}"/>
  </cellStyles>
  <dxfs count="0"/>
  <tableStyles count="0" defaultTableStyle="TableStyleMedium2" defaultPivotStyle="PivotStyleLight16"/>
  <colors>
    <mruColors>
      <color rgb="FFFDE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47625</xdr:colOff>
      <xdr:row>0</xdr:row>
      <xdr:rowOff>47625</xdr:rowOff>
    </xdr:from>
    <xdr:to>
      <xdr:col>13</xdr:col>
      <xdr:colOff>647701</xdr:colOff>
      <xdr:row>3</xdr:row>
      <xdr:rowOff>209550</xdr:rowOff>
    </xdr:to>
    <xdr:sp macro="" textlink="">
      <xdr:nvSpPr>
        <xdr:cNvPr id="3" name="テキスト ボックス 2">
          <a:extLst>
            <a:ext uri="{FF2B5EF4-FFF2-40B4-BE49-F238E27FC236}">
              <a16:creationId xmlns:a16="http://schemas.microsoft.com/office/drawing/2014/main" id="{00D05DBA-5D16-4EC5-953A-710EBAE2FACC}"/>
            </a:ext>
          </a:extLst>
        </xdr:cNvPr>
        <xdr:cNvSpPr txBox="1"/>
      </xdr:nvSpPr>
      <xdr:spPr>
        <a:xfrm>
          <a:off x="6124575" y="47625"/>
          <a:ext cx="6772276"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＜記入方法＞</a:t>
          </a:r>
          <a:endParaRPr kumimoji="1" lang="en-US" altLang="ja-JP" sz="1100"/>
        </a:p>
        <a:p>
          <a:r>
            <a:rPr kumimoji="1" lang="ja-JP" altLang="en-US" sz="1100"/>
            <a:t>交付申請時：青色シートの青色セルに入力してください。</a:t>
          </a:r>
          <a:endParaRPr kumimoji="1" lang="en-US" altLang="ja-JP" sz="1100"/>
        </a:p>
        <a:p>
          <a:r>
            <a:rPr kumimoji="1" lang="ja-JP" altLang="en-US" sz="1100"/>
            <a:t>実績報告時：赤色シートの赤色セルに入力してください。</a:t>
          </a:r>
          <a:endParaRPr kumimoji="1" lang="en-US" altLang="ja-JP" sz="1100"/>
        </a:p>
        <a:p>
          <a:r>
            <a:rPr kumimoji="1" lang="en-US" altLang="ja-JP" sz="1100"/>
            <a:t>※</a:t>
          </a:r>
          <a:r>
            <a:rPr kumimoji="1" lang="ja-JP" altLang="en-US" sz="1100"/>
            <a:t>はじめは記載例を入力しておりますので、提出の際は申請内容に合わせて上書きしてください。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21</xdr:row>
      <xdr:rowOff>9525</xdr:rowOff>
    </xdr:from>
    <xdr:to>
      <xdr:col>10</xdr:col>
      <xdr:colOff>0</xdr:colOff>
      <xdr:row>22</xdr:row>
      <xdr:rowOff>238125</xdr:rowOff>
    </xdr:to>
    <xdr:sp macro="" textlink="">
      <xdr:nvSpPr>
        <xdr:cNvPr id="2" name="Line 12">
          <a:extLst>
            <a:ext uri="{FF2B5EF4-FFF2-40B4-BE49-F238E27FC236}">
              <a16:creationId xmlns:a16="http://schemas.microsoft.com/office/drawing/2014/main" id="{DD0AF17F-DAB6-4A36-91D3-D600ABE7CDB6}"/>
            </a:ext>
          </a:extLst>
        </xdr:cNvPr>
        <xdr:cNvSpPr>
          <a:spLocks noChangeShapeType="1"/>
        </xdr:cNvSpPr>
      </xdr:nvSpPr>
      <xdr:spPr bwMode="auto">
        <a:xfrm>
          <a:off x="1209675" y="4857750"/>
          <a:ext cx="4667250" cy="476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40823</xdr:colOff>
      <xdr:row>19</xdr:row>
      <xdr:rowOff>0</xdr:rowOff>
    </xdr:from>
    <xdr:to>
      <xdr:col>9</xdr:col>
      <xdr:colOff>176894</xdr:colOff>
      <xdr:row>19</xdr:row>
      <xdr:rowOff>2326821</xdr:rowOff>
    </xdr:to>
    <xdr:sp macro="" textlink="">
      <xdr:nvSpPr>
        <xdr:cNvPr id="2" name="大かっこ 1">
          <a:extLst>
            <a:ext uri="{FF2B5EF4-FFF2-40B4-BE49-F238E27FC236}">
              <a16:creationId xmlns:a16="http://schemas.microsoft.com/office/drawing/2014/main" id="{6569033C-09AF-4ECE-8477-7B91A1628D40}"/>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21</xdr:row>
      <xdr:rowOff>1</xdr:rowOff>
    </xdr:from>
    <xdr:to>
      <xdr:col>9</xdr:col>
      <xdr:colOff>179615</xdr:colOff>
      <xdr:row>21</xdr:row>
      <xdr:rowOff>762001</xdr:rowOff>
    </xdr:to>
    <xdr:sp macro="" textlink="">
      <xdr:nvSpPr>
        <xdr:cNvPr id="3" name="大かっこ 2">
          <a:extLst>
            <a:ext uri="{FF2B5EF4-FFF2-40B4-BE49-F238E27FC236}">
              <a16:creationId xmlns:a16="http://schemas.microsoft.com/office/drawing/2014/main" id="{9FDA27F7-BA40-4DF1-96E6-29430EB80BE3}"/>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FB26F0DE-B670-4D93-9C09-B89F9E747E18}"/>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twoCellAnchor>
    <xdr:from>
      <xdr:col>2</xdr:col>
      <xdr:colOff>0</xdr:colOff>
      <xdr:row>19</xdr:row>
      <xdr:rowOff>171450</xdr:rowOff>
    </xdr:from>
    <xdr:to>
      <xdr:col>2</xdr:col>
      <xdr:colOff>246529</xdr:colOff>
      <xdr:row>20</xdr:row>
      <xdr:rowOff>141754</xdr:rowOff>
    </xdr:to>
    <xdr:sp macro="" textlink="">
      <xdr:nvSpPr>
        <xdr:cNvPr id="3" name="楕円 2">
          <a:extLst>
            <a:ext uri="{FF2B5EF4-FFF2-40B4-BE49-F238E27FC236}">
              <a16:creationId xmlns:a16="http://schemas.microsoft.com/office/drawing/2014/main" id="{E4A3FCE8-ADAE-4818-8737-C4C107A2BFF7}"/>
            </a:ext>
          </a:extLst>
        </xdr:cNvPr>
        <xdr:cNvSpPr/>
      </xdr:nvSpPr>
      <xdr:spPr>
        <a:xfrm>
          <a:off x="2181225" y="4838700"/>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21</xdr:row>
      <xdr:rowOff>9525</xdr:rowOff>
    </xdr:from>
    <xdr:to>
      <xdr:col>10</xdr:col>
      <xdr:colOff>0</xdr:colOff>
      <xdr:row>22</xdr:row>
      <xdr:rowOff>238125</xdr:rowOff>
    </xdr:to>
    <xdr:sp macro="" textlink="">
      <xdr:nvSpPr>
        <xdr:cNvPr id="2" name="Line 12">
          <a:extLst>
            <a:ext uri="{FF2B5EF4-FFF2-40B4-BE49-F238E27FC236}">
              <a16:creationId xmlns:a16="http://schemas.microsoft.com/office/drawing/2014/main" id="{4BAF12EB-6664-4AB5-ABF1-A4173A7478FD}"/>
            </a:ext>
          </a:extLst>
        </xdr:cNvPr>
        <xdr:cNvSpPr>
          <a:spLocks noChangeShapeType="1"/>
        </xdr:cNvSpPr>
      </xdr:nvSpPr>
      <xdr:spPr bwMode="auto">
        <a:xfrm>
          <a:off x="1209675" y="4857750"/>
          <a:ext cx="5991225" cy="476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mple@pref.hyogo.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C46"/>
  <sheetViews>
    <sheetView tabSelected="1" view="pageBreakPreview" zoomScaleNormal="100" zoomScaleSheetLayoutView="100" workbookViewId="0">
      <selection activeCell="C9" sqref="C9"/>
    </sheetView>
  </sheetViews>
  <sheetFormatPr defaultColWidth="9" defaultRowHeight="13"/>
  <cols>
    <col min="1" max="1" width="2.453125" style="254" customWidth="1"/>
    <col min="2" max="2" width="28" style="255" customWidth="1"/>
    <col min="3" max="3" width="47.26953125" style="254" customWidth="1"/>
    <col min="4" max="4" width="2" style="254" customWidth="1"/>
    <col min="5" max="16384" width="9" style="254"/>
  </cols>
  <sheetData>
    <row r="1" spans="1:3">
      <c r="A1" s="254" t="s">
        <v>94</v>
      </c>
    </row>
    <row r="2" spans="1:3" ht="20.149999999999999" customHeight="1"/>
    <row r="3" spans="1:3" ht="20.149999999999999" customHeight="1" thickBot="1">
      <c r="B3" s="256" t="s">
        <v>95</v>
      </c>
      <c r="C3" s="257"/>
    </row>
    <row r="4" spans="1:3" ht="20.149999999999999" customHeight="1" thickBot="1">
      <c r="B4" s="258" t="s">
        <v>96</v>
      </c>
      <c r="C4" s="259" t="s">
        <v>407</v>
      </c>
    </row>
    <row r="5" spans="1:3" ht="20.149999999999999" customHeight="1"/>
    <row r="6" spans="1:3" ht="20.149999999999999" customHeight="1" thickBot="1">
      <c r="B6" s="256" t="s">
        <v>97</v>
      </c>
      <c r="C6" s="257"/>
    </row>
    <row r="7" spans="1:3" ht="20.149999999999999" customHeight="1" thickBot="1">
      <c r="B7" s="258" t="s">
        <v>239</v>
      </c>
      <c r="C7" s="260">
        <v>8</v>
      </c>
    </row>
    <row r="8" spans="1:3" ht="20.149999999999999" customHeight="1">
      <c r="B8" s="261" t="s">
        <v>333</v>
      </c>
      <c r="C8" s="117">
        <v>46113</v>
      </c>
    </row>
    <row r="9" spans="1:3" ht="20.149999999999999" customHeight="1" thickBot="1">
      <c r="B9" s="262" t="s">
        <v>260</v>
      </c>
      <c r="C9" s="154">
        <v>46487</v>
      </c>
    </row>
    <row r="10" spans="1:3" ht="20.149999999999999" customHeight="1">
      <c r="B10" s="261" t="s">
        <v>336</v>
      </c>
      <c r="C10" s="160" t="s">
        <v>250</v>
      </c>
    </row>
    <row r="11" spans="1:3" ht="20.149999999999999" customHeight="1">
      <c r="B11" s="262" t="s">
        <v>339</v>
      </c>
      <c r="C11" s="159" t="s">
        <v>405</v>
      </c>
    </row>
    <row r="12" spans="1:3" ht="20.149999999999999" customHeight="1">
      <c r="B12" s="263" t="s">
        <v>337</v>
      </c>
      <c r="C12" s="155" t="s">
        <v>406</v>
      </c>
    </row>
    <row r="13" spans="1:3" ht="20.149999999999999" customHeight="1" thickBot="1">
      <c r="B13" s="264" t="s">
        <v>237</v>
      </c>
      <c r="C13" s="158" t="s">
        <v>406</v>
      </c>
    </row>
    <row r="14" spans="1:3" ht="20.149999999999999" customHeight="1">
      <c r="B14" s="265" t="s">
        <v>103</v>
      </c>
      <c r="C14" s="157" t="s">
        <v>251</v>
      </c>
    </row>
    <row r="15" spans="1:3" ht="20.149999999999999" customHeight="1">
      <c r="B15" s="265" t="s">
        <v>102</v>
      </c>
      <c r="C15" s="156" t="s">
        <v>404</v>
      </c>
    </row>
    <row r="16" spans="1:3" ht="20.149999999999999" customHeight="1" thickBot="1">
      <c r="B16" s="265" t="s">
        <v>238</v>
      </c>
      <c r="C16" s="116" t="s">
        <v>406</v>
      </c>
    </row>
    <row r="17" spans="2:3" ht="20.149999999999999" customHeight="1">
      <c r="B17" s="261" t="s">
        <v>104</v>
      </c>
      <c r="C17" s="117">
        <v>46113</v>
      </c>
    </row>
    <row r="18" spans="2:3" ht="20.149999999999999" customHeight="1" thickBot="1">
      <c r="B18" s="264" t="s">
        <v>105</v>
      </c>
      <c r="C18" s="118">
        <v>46477</v>
      </c>
    </row>
    <row r="19" spans="2:3" ht="20.149999999999999" customHeight="1">
      <c r="B19" s="261" t="s">
        <v>106</v>
      </c>
      <c r="C19" s="119">
        <v>46143</v>
      </c>
    </row>
    <row r="20" spans="2:3" ht="20.149999999999999" customHeight="1" thickBot="1">
      <c r="B20" s="264" t="s">
        <v>107</v>
      </c>
      <c r="C20" s="120">
        <v>46446</v>
      </c>
    </row>
    <row r="21" spans="2:3" ht="20.149999999999999" customHeight="1">
      <c r="B21" s="266" t="s">
        <v>108</v>
      </c>
      <c r="C21" s="121" t="s">
        <v>338</v>
      </c>
    </row>
    <row r="22" spans="2:3" ht="20.149999999999999" customHeight="1">
      <c r="B22" s="267" t="s">
        <v>109</v>
      </c>
      <c r="C22" s="122">
        <v>46143</v>
      </c>
    </row>
    <row r="23" spans="2:3" ht="20.149999999999999" customHeight="1" thickBot="1">
      <c r="B23" s="268" t="s">
        <v>110</v>
      </c>
      <c r="C23" s="406">
        <f>収支予算書!C8</f>
        <v>495000</v>
      </c>
    </row>
    <row r="24" spans="2:3" ht="20.149999999999999" customHeight="1">
      <c r="B24" s="261" t="s">
        <v>371</v>
      </c>
      <c r="C24" s="249" t="s">
        <v>372</v>
      </c>
    </row>
    <row r="25" spans="2:3" ht="20.149999999999999" customHeight="1">
      <c r="B25" s="265" t="s">
        <v>335</v>
      </c>
      <c r="C25" s="248" t="s">
        <v>249</v>
      </c>
    </row>
    <row r="26" spans="2:3" ht="20.149999999999999" customHeight="1" thickBot="1">
      <c r="B26" s="264" t="s">
        <v>334</v>
      </c>
      <c r="C26" s="113" t="s">
        <v>252</v>
      </c>
    </row>
    <row r="27" spans="2:3" ht="20.149999999999999" customHeight="1">
      <c r="B27" s="269" t="s">
        <v>98</v>
      </c>
      <c r="C27" s="279" t="s">
        <v>248</v>
      </c>
    </row>
    <row r="28" spans="2:3" ht="20.149999999999999" customHeight="1">
      <c r="B28" s="270" t="s">
        <v>100</v>
      </c>
      <c r="C28" s="280" t="s">
        <v>99</v>
      </c>
    </row>
    <row r="29" spans="2:3" ht="20.149999999999999" customHeight="1">
      <c r="B29" s="271" t="s">
        <v>101</v>
      </c>
      <c r="C29" s="444" t="s">
        <v>246</v>
      </c>
    </row>
    <row r="30" spans="2:3" ht="20.149999999999999" customHeight="1" thickBot="1">
      <c r="B30" s="272" t="s">
        <v>411</v>
      </c>
      <c r="C30" s="396" t="s">
        <v>410</v>
      </c>
    </row>
    <row r="31" spans="2:3" ht="24" customHeight="1"/>
    <row r="32" spans="2:3" ht="24" customHeight="1" thickBot="1">
      <c r="B32" s="256" t="s">
        <v>111</v>
      </c>
    </row>
    <row r="33" spans="2:3" ht="27" customHeight="1">
      <c r="B33" s="273" t="s">
        <v>112</v>
      </c>
      <c r="C33" s="392" t="s">
        <v>253</v>
      </c>
    </row>
    <row r="34" spans="2:3" ht="27" customHeight="1">
      <c r="B34" s="274" t="s">
        <v>240</v>
      </c>
      <c r="C34" s="393" t="s">
        <v>254</v>
      </c>
    </row>
    <row r="35" spans="2:3" ht="27" customHeight="1">
      <c r="B35" s="275" t="s">
        <v>113</v>
      </c>
      <c r="C35" s="393" t="s">
        <v>255</v>
      </c>
    </row>
    <row r="36" spans="2:3" ht="27" customHeight="1">
      <c r="B36" s="275" t="s">
        <v>114</v>
      </c>
      <c r="C36" s="394" t="s">
        <v>256</v>
      </c>
    </row>
    <row r="37" spans="2:3" ht="27" customHeight="1">
      <c r="B37" s="276" t="s">
        <v>115</v>
      </c>
      <c r="C37" s="395" t="s">
        <v>257</v>
      </c>
    </row>
    <row r="38" spans="2:3" ht="27" customHeight="1" thickBot="1">
      <c r="B38" s="277" t="s">
        <v>116</v>
      </c>
      <c r="C38" s="396" t="s">
        <v>373</v>
      </c>
    </row>
    <row r="39" spans="2:3" ht="19.5" customHeight="1">
      <c r="B39" s="278" t="s">
        <v>117</v>
      </c>
    </row>
    <row r="40" spans="2:3" ht="19.5" customHeight="1">
      <c r="B40" s="278" t="s">
        <v>118</v>
      </c>
    </row>
    <row r="41" spans="2:3" ht="19.5" customHeight="1"/>
    <row r="42" spans="2:3" ht="19.5" customHeight="1">
      <c r="B42" s="256"/>
    </row>
    <row r="43" spans="2:3" ht="19.5" customHeight="1"/>
    <row r="44" spans="2:3" ht="19.5" customHeight="1"/>
    <row r="45" spans="2:3" ht="19.5" customHeight="1"/>
    <row r="46" spans="2:3" ht="19.5" customHeight="1"/>
  </sheetData>
  <sheetProtection algorithmName="SHA-512" hashValue="6F3rE7jZkO21OsXZ6hM+uwFnSGt0/fzAng1m5yN3lgpJYWt/Wo8MdJJ9eD8pllXSBpOUqOWNhnzwkRDbGnTtAg==" saltValue="wnRZlC3xuq7aSus4cdVnvA==" spinCount="100000" sheet="1" selectLockedCells="1"/>
  <dataConsolidate/>
  <phoneticPr fontId="2"/>
  <dataValidations count="5">
    <dataValidation type="list" allowBlank="1" showInputMessage="1" showErrorMessage="1" sqref="C28" xr:uid="{00000000-0002-0000-0000-000002000000}">
      <formula1>"自己所有地,借地,自己所有地"</formula1>
    </dataValidation>
    <dataValidation type="list" allowBlank="1" showInputMessage="1" showErrorMessage="1" sqref="C27" xr:uid="{00000000-0002-0000-0000-000003000000}">
      <formula1>"新築,増築,改築（改修）,"</formula1>
    </dataValidation>
    <dataValidation type="list" allowBlank="1" showInputMessage="1" showErrorMessage="1" sqref="C11" xr:uid="{CBFB4834-A1AF-4ADD-8196-151DBDCC9F42}">
      <formula1>"都道府県,市町村,社会福祉法人,公益法人,医療法人,個人,その他"</formula1>
    </dataValidation>
    <dataValidation type="list" allowBlank="1" showInputMessage="1" showErrorMessage="1" sqref="C30" xr:uid="{00000000-0002-0000-0000-000001000000}">
      <formula1>"院内助産所,助産師外来,助産所"</formula1>
    </dataValidation>
    <dataValidation type="date" operator="greaterThan" allowBlank="1" showInputMessage="1" showErrorMessage="1" sqref="C8 C9 C17 C18 C19 C20 C22" xr:uid="{12CBC600-B61F-4457-B085-7BBDCE37F226}">
      <formula1>1</formula1>
    </dataValidation>
  </dataValidations>
  <hyperlinks>
    <hyperlink ref="C26" r:id="rId1" xr:uid="{83CEDED5-DEDC-487B-B0C0-13D0B080C380}"/>
  </hyperlinks>
  <printOptions horizontalCentered="1" verticalCentered="1"/>
  <pageMargins left="0.62992125984251968" right="0.43307086614173229" top="0.98425196850393704" bottom="0.98425196850393704" header="0.51181102362204722" footer="0.51181102362204722"/>
  <pageSetup paperSize="9" scale="85" orientation="portrait" blackAndWhite="1" r:id="rId2"/>
  <headerFooter alignWithMargins="0"/>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8C16041-09BC-48CF-916C-4684EA17373B}">
          <x14:formula1>
            <xm:f>基準額!$A$14:$A$16</xm:f>
          </x14:formula1>
          <xm:sqref>C29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9" tint="0.59999389629810485"/>
  </sheetPr>
  <dimension ref="A1:M55"/>
  <sheetViews>
    <sheetView view="pageBreakPreview" zoomScale="60" zoomScaleNormal="70" workbookViewId="0"/>
  </sheetViews>
  <sheetFormatPr defaultRowHeight="13"/>
  <cols>
    <col min="1" max="2" width="2.7265625" customWidth="1"/>
    <col min="3" max="3" width="3.6328125" customWidth="1"/>
    <col min="4" max="4" width="15.453125" customWidth="1"/>
    <col min="5" max="5" width="7" customWidth="1"/>
    <col min="6" max="6" width="19.26953125" customWidth="1"/>
    <col min="7" max="7" width="16" customWidth="1"/>
    <col min="8" max="8" width="5.7265625" customWidth="1"/>
    <col min="9" max="9" width="14" customWidth="1"/>
    <col min="10" max="10" width="39.90625" customWidth="1"/>
    <col min="11" max="11" width="5.90625" customWidth="1"/>
  </cols>
  <sheetData>
    <row r="1" spans="1:11" ht="14">
      <c r="A1" s="48"/>
      <c r="B1" s="48"/>
      <c r="C1" s="48"/>
      <c r="D1" s="48"/>
      <c r="E1" s="48"/>
      <c r="F1" s="48"/>
      <c r="G1" s="48"/>
      <c r="H1" s="48"/>
      <c r="I1" s="49" t="s">
        <v>119</v>
      </c>
      <c r="J1" s="50"/>
      <c r="K1" s="50"/>
    </row>
    <row r="2" spans="1:11" ht="14">
      <c r="A2" s="48"/>
      <c r="B2" s="48" t="s">
        <v>120</v>
      </c>
      <c r="C2" s="48"/>
      <c r="D2" s="48"/>
      <c r="E2" s="48"/>
      <c r="F2" s="48"/>
      <c r="G2" s="48"/>
      <c r="H2" s="48"/>
      <c r="I2" s="48"/>
      <c r="J2" s="48"/>
      <c r="K2" s="50"/>
    </row>
    <row r="3" spans="1:11" ht="14">
      <c r="A3" s="48"/>
      <c r="B3" s="48"/>
      <c r="C3" s="48"/>
      <c r="D3" s="48"/>
      <c r="E3" s="48"/>
      <c r="F3" s="48"/>
      <c r="G3" s="48"/>
      <c r="H3" s="48"/>
      <c r="I3" s="48"/>
      <c r="J3" s="48"/>
      <c r="K3" s="50"/>
    </row>
    <row r="4" spans="1:11" ht="14">
      <c r="A4" s="48"/>
      <c r="B4" s="48"/>
      <c r="C4" s="48"/>
      <c r="D4" s="48"/>
      <c r="E4" s="48"/>
      <c r="F4" s="48"/>
      <c r="G4" s="48"/>
      <c r="H4" s="48"/>
      <c r="I4" s="48"/>
      <c r="J4" s="48"/>
      <c r="K4" s="50"/>
    </row>
    <row r="5" spans="1:11" ht="27" customHeight="1">
      <c r="A5" s="521" t="s">
        <v>121</v>
      </c>
      <c r="B5" s="521"/>
      <c r="C5" s="521"/>
      <c r="D5" s="521"/>
      <c r="E5" s="521"/>
      <c r="F5" s="521"/>
      <c r="G5" s="521"/>
      <c r="H5" s="521"/>
      <c r="I5" s="521"/>
      <c r="J5" s="521"/>
      <c r="K5" s="30"/>
    </row>
    <row r="6" spans="1:11" ht="13.5" customHeight="1">
      <c r="A6" s="51"/>
      <c r="B6" s="51"/>
      <c r="C6" s="51"/>
      <c r="D6" s="51"/>
      <c r="E6" s="51"/>
      <c r="F6" s="51"/>
      <c r="G6" s="51"/>
      <c r="H6" s="51"/>
      <c r="I6" s="51"/>
      <c r="J6" s="51"/>
      <c r="K6" s="51"/>
    </row>
    <row r="7" spans="1:11" ht="14">
      <c r="A7" s="48"/>
      <c r="B7" s="48"/>
      <c r="C7" s="48"/>
      <c r="D7" s="52"/>
      <c r="E7" s="48"/>
      <c r="F7" s="48"/>
      <c r="G7" s="48"/>
      <c r="H7" s="48"/>
      <c r="I7" s="48"/>
      <c r="J7" s="48"/>
      <c r="K7" s="50"/>
    </row>
    <row r="8" spans="1:11" ht="18" customHeight="1">
      <c r="A8" s="48"/>
      <c r="B8" s="48"/>
      <c r="C8" s="48"/>
      <c r="D8" s="48"/>
      <c r="E8" s="48"/>
      <c r="F8" s="48"/>
      <c r="G8" s="48"/>
      <c r="H8" s="48"/>
      <c r="I8" s="48"/>
      <c r="J8" s="413">
        <f>基本情報!C9</f>
        <v>46487</v>
      </c>
      <c r="K8" s="50"/>
    </row>
    <row r="9" spans="1:11" ht="14.25" customHeight="1">
      <c r="A9" s="48"/>
      <c r="B9" s="48"/>
      <c r="C9" s="48"/>
      <c r="D9" s="48"/>
      <c r="E9" s="48"/>
      <c r="F9" s="48"/>
      <c r="G9" s="48"/>
      <c r="H9" s="48"/>
      <c r="I9" s="413"/>
      <c r="J9" s="413"/>
      <c r="K9" s="52"/>
    </row>
    <row r="10" spans="1:11" ht="14">
      <c r="A10" s="48"/>
      <c r="B10" s="48"/>
      <c r="C10" s="48"/>
      <c r="D10" s="48"/>
      <c r="E10" s="48"/>
      <c r="F10" s="48"/>
      <c r="G10" s="48"/>
      <c r="H10" s="48"/>
      <c r="I10" s="53"/>
      <c r="J10" s="54"/>
      <c r="K10" s="50"/>
    </row>
    <row r="11" spans="1:11" ht="14">
      <c r="A11" s="48"/>
      <c r="B11" s="48"/>
      <c r="C11" s="48"/>
      <c r="D11" s="48"/>
      <c r="E11" s="48"/>
      <c r="F11" s="48"/>
      <c r="G11" s="48"/>
      <c r="H11" s="48"/>
      <c r="I11" s="55"/>
      <c r="J11" s="55"/>
      <c r="K11" s="50"/>
    </row>
    <row r="12" spans="1:11" ht="14">
      <c r="A12" s="48"/>
      <c r="B12" s="48" t="s">
        <v>122</v>
      </c>
      <c r="C12" s="48"/>
      <c r="D12" s="48"/>
      <c r="E12" s="48"/>
      <c r="F12" s="48"/>
      <c r="G12" s="48"/>
      <c r="H12" s="48"/>
      <c r="I12" s="48"/>
      <c r="J12" s="48"/>
      <c r="K12" s="50"/>
    </row>
    <row r="13" spans="1:11" ht="14">
      <c r="A13" s="48"/>
      <c r="B13" s="48"/>
      <c r="C13" s="48"/>
      <c r="D13" s="48"/>
      <c r="E13" s="48"/>
      <c r="F13" s="48"/>
      <c r="G13" s="48"/>
      <c r="H13" s="48"/>
      <c r="I13" s="48"/>
      <c r="J13" s="48"/>
      <c r="K13" s="50"/>
    </row>
    <row r="14" spans="1:11" ht="23.25" customHeight="1">
      <c r="A14" s="48"/>
      <c r="B14" s="48"/>
      <c r="C14" s="48"/>
      <c r="D14" s="48"/>
      <c r="E14" s="48"/>
      <c r="F14" s="48"/>
      <c r="G14" s="48"/>
      <c r="H14" s="48"/>
      <c r="I14" s="48"/>
      <c r="J14" s="48"/>
      <c r="K14" s="50"/>
    </row>
    <row r="15" spans="1:11" ht="29.25" customHeight="1">
      <c r="A15" s="48"/>
      <c r="B15" s="48"/>
      <c r="C15" s="48"/>
      <c r="D15" s="48"/>
      <c r="E15" s="48"/>
      <c r="F15" s="48"/>
      <c r="G15" s="56" t="s">
        <v>123</v>
      </c>
      <c r="H15" s="48"/>
      <c r="I15" s="522" t="str">
        <f>基本情報!C14</f>
        <v>兵庫県神戸市○○</v>
      </c>
      <c r="J15" s="522"/>
      <c r="K15" s="57"/>
    </row>
    <row r="16" spans="1:11" ht="29.25" customHeight="1">
      <c r="A16" s="48"/>
      <c r="B16" s="48"/>
      <c r="C16" s="48"/>
      <c r="D16" s="48"/>
      <c r="E16" s="48"/>
      <c r="F16" s="48"/>
      <c r="G16" s="56" t="s">
        <v>124</v>
      </c>
      <c r="H16" s="48"/>
      <c r="I16" s="522" t="str">
        <f>基本情報!C12</f>
        <v>兵庫　太郎</v>
      </c>
      <c r="J16" s="522"/>
      <c r="K16" s="57"/>
    </row>
    <row r="17" spans="1:13" ht="29.25" customHeight="1">
      <c r="A17" s="48"/>
      <c r="B17" s="48"/>
      <c r="C17" s="48"/>
      <c r="D17" s="48"/>
      <c r="E17" s="48"/>
      <c r="F17" s="48"/>
      <c r="G17" s="56"/>
      <c r="H17" s="48"/>
      <c r="I17" s="522" t="str">
        <f>基本情報!C15</f>
        <v>○○助産所</v>
      </c>
      <c r="J17" s="522"/>
      <c r="K17" s="57"/>
    </row>
    <row r="18" spans="1:13" ht="29.25" customHeight="1">
      <c r="A18" s="48"/>
      <c r="B18" s="48"/>
      <c r="C18" s="48"/>
      <c r="D18" s="48"/>
      <c r="E18" s="48"/>
      <c r="F18" s="48"/>
      <c r="G18" s="56" t="s">
        <v>125</v>
      </c>
      <c r="H18" s="48"/>
      <c r="I18" s="523" t="str">
        <f>基本情報!C13</f>
        <v>兵庫　太郎</v>
      </c>
      <c r="J18" s="523"/>
      <c r="K18" s="59"/>
    </row>
    <row r="19" spans="1:13" ht="29.25" customHeight="1">
      <c r="A19" s="48"/>
      <c r="B19" s="48"/>
      <c r="C19" s="48"/>
      <c r="D19" s="48"/>
      <c r="E19" s="48"/>
      <c r="F19" s="48"/>
      <c r="G19" s="56" t="s">
        <v>258</v>
      </c>
      <c r="H19" s="48"/>
      <c r="I19" s="523" t="str">
        <f>基本情報!C25</f>
        <v>0123-456-789</v>
      </c>
      <c r="J19" s="523"/>
      <c r="K19" s="59"/>
    </row>
    <row r="20" spans="1:13" ht="29.25" customHeight="1">
      <c r="A20" s="48"/>
      <c r="B20" s="48"/>
      <c r="C20" s="48"/>
      <c r="D20" s="48"/>
      <c r="E20" s="48"/>
      <c r="F20" s="48"/>
      <c r="G20" s="56" t="s">
        <v>184</v>
      </c>
      <c r="H20" s="48"/>
      <c r="I20" s="523" t="str">
        <f>基本情報!C26</f>
        <v>sample@pref.hyogo.lg.jp</v>
      </c>
      <c r="J20" s="523"/>
      <c r="K20" s="59"/>
    </row>
    <row r="21" spans="1:13" ht="24" customHeight="1">
      <c r="A21" s="48"/>
      <c r="B21" s="48"/>
      <c r="C21" s="48"/>
      <c r="D21" s="48"/>
      <c r="E21" s="48"/>
      <c r="F21" s="48"/>
      <c r="G21" s="48"/>
      <c r="H21" s="48"/>
      <c r="I21" s="48"/>
      <c r="J21" s="48"/>
      <c r="K21" s="50"/>
    </row>
    <row r="22" spans="1:13" ht="14">
      <c r="A22" s="48"/>
      <c r="B22" s="48"/>
      <c r="C22" s="48"/>
      <c r="D22" s="48"/>
      <c r="E22" s="48"/>
      <c r="F22" s="48"/>
      <c r="G22" s="48"/>
      <c r="H22" s="48"/>
      <c r="I22" s="48"/>
      <c r="J22" s="48"/>
      <c r="K22" s="50"/>
    </row>
    <row r="23" spans="1:13" ht="18" customHeight="1">
      <c r="A23" s="48"/>
      <c r="B23" s="60"/>
      <c r="C23" s="831">
        <f>基本情報!C22</f>
        <v>46143</v>
      </c>
      <c r="D23" s="831"/>
      <c r="E23" s="52" t="s">
        <v>127</v>
      </c>
      <c r="F23" s="61" t="str">
        <f>基本情報!C21</f>
        <v>医第○○○○号</v>
      </c>
      <c r="G23" s="60" t="s">
        <v>128</v>
      </c>
      <c r="H23" s="62"/>
      <c r="I23" s="414">
        <f>基本情報!C7</f>
        <v>8</v>
      </c>
      <c r="J23" s="415" t="str">
        <f>基本情報!C4</f>
        <v>助産所等施設整備事業</v>
      </c>
      <c r="K23" s="50"/>
    </row>
    <row r="24" spans="1:13" ht="7.5" customHeight="1">
      <c r="A24" s="48"/>
      <c r="B24" s="48"/>
      <c r="C24" s="48"/>
      <c r="D24" s="48"/>
      <c r="E24" s="48"/>
      <c r="F24" s="416"/>
      <c r="G24" s="416"/>
      <c r="H24" s="416"/>
      <c r="I24" s="416"/>
      <c r="J24" s="416"/>
      <c r="K24" s="50"/>
    </row>
    <row r="25" spans="1:13" ht="18" customHeight="1">
      <c r="A25" s="48"/>
      <c r="B25" s="416"/>
      <c r="C25" s="416" t="s">
        <v>129</v>
      </c>
      <c r="D25" s="416"/>
      <c r="E25" s="416"/>
      <c r="F25" s="416"/>
      <c r="G25" s="417"/>
      <c r="H25" s="48"/>
      <c r="I25" s="48"/>
      <c r="J25" s="48"/>
      <c r="M25" s="63"/>
    </row>
    <row r="26" spans="1:13" ht="8.25" customHeight="1">
      <c r="A26" s="48"/>
      <c r="B26" s="48"/>
      <c r="C26" s="48"/>
      <c r="D26" s="418"/>
      <c r="E26" s="48"/>
      <c r="F26" s="48"/>
      <c r="G26" s="48"/>
      <c r="H26" s="48"/>
      <c r="I26" s="48"/>
      <c r="J26" s="48"/>
      <c r="K26" s="50"/>
    </row>
    <row r="27" spans="1:13" ht="14">
      <c r="A27" s="48"/>
      <c r="B27" s="60"/>
      <c r="C27" s="60"/>
      <c r="D27" s="60"/>
      <c r="E27" s="60"/>
      <c r="F27" s="60"/>
      <c r="G27" s="60"/>
      <c r="H27" s="60"/>
      <c r="I27" s="60"/>
      <c r="J27" s="60"/>
      <c r="K27" s="50"/>
    </row>
    <row r="28" spans="1:13" ht="14">
      <c r="A28" s="48"/>
      <c r="B28" s="62"/>
      <c r="C28" s="62"/>
      <c r="D28" s="62"/>
      <c r="E28" s="62"/>
      <c r="F28" s="62"/>
      <c r="G28" s="62"/>
      <c r="H28" s="62"/>
      <c r="I28" s="62"/>
      <c r="J28" s="62"/>
      <c r="K28" s="50"/>
    </row>
    <row r="29" spans="1:13" ht="14">
      <c r="A29" s="48"/>
      <c r="B29" s="527" t="s">
        <v>130</v>
      </c>
      <c r="C29" s="527"/>
      <c r="D29" s="527"/>
      <c r="E29" s="527"/>
      <c r="F29" s="527"/>
      <c r="G29" s="527"/>
      <c r="H29" s="527"/>
      <c r="I29" s="527"/>
      <c r="J29" s="527"/>
      <c r="K29" s="527"/>
    </row>
    <row r="30" spans="1:13" ht="14">
      <c r="A30" s="48"/>
      <c r="B30" s="48"/>
      <c r="C30" s="48"/>
      <c r="D30" s="48"/>
      <c r="E30" s="48"/>
      <c r="F30" s="48"/>
      <c r="G30" s="48"/>
      <c r="H30" s="48"/>
      <c r="I30" s="48"/>
      <c r="J30" s="48"/>
      <c r="K30" s="50"/>
    </row>
    <row r="31" spans="1:13" ht="14">
      <c r="A31" s="48"/>
      <c r="B31" s="48"/>
      <c r="C31" s="48"/>
      <c r="D31" s="48"/>
      <c r="E31" s="48"/>
      <c r="F31" s="48"/>
      <c r="G31" s="48"/>
      <c r="H31" s="48"/>
      <c r="I31" s="48"/>
      <c r="J31" s="48"/>
      <c r="K31" s="50"/>
    </row>
    <row r="32" spans="1:13" ht="14">
      <c r="A32" s="48"/>
      <c r="B32" s="60" t="s">
        <v>131</v>
      </c>
      <c r="C32" s="60" t="s">
        <v>132</v>
      </c>
      <c r="D32" s="60"/>
      <c r="E32" s="60"/>
      <c r="F32" s="60"/>
      <c r="G32" s="60"/>
      <c r="H32" s="60"/>
      <c r="I32" s="60"/>
      <c r="J32" s="60"/>
      <c r="K32" s="50"/>
    </row>
    <row r="33" spans="1:12" ht="14">
      <c r="A33" s="48"/>
      <c r="B33" s="48"/>
      <c r="C33" s="48"/>
      <c r="D33" s="48"/>
      <c r="E33" s="48"/>
      <c r="F33" s="48"/>
      <c r="G33" s="48"/>
      <c r="H33" s="48"/>
      <c r="I33" s="48"/>
      <c r="J33" s="48"/>
      <c r="K33" s="50"/>
    </row>
    <row r="34" spans="1:12" ht="14">
      <c r="A34" s="48"/>
      <c r="B34" s="60" t="s">
        <v>133</v>
      </c>
      <c r="C34" s="60" t="s">
        <v>134</v>
      </c>
      <c r="D34" s="60"/>
      <c r="E34" s="60"/>
      <c r="F34" s="60"/>
      <c r="G34" s="832" t="str">
        <f>"（"&amp;TEXT(基本情報!C17, "ggge年m月d日")&amp;"）"</f>
        <v>（令和8年4月1日）</v>
      </c>
      <c r="H34" s="832"/>
      <c r="I34" s="832"/>
      <c r="J34" s="58"/>
      <c r="K34" s="50"/>
      <c r="L34" t="s">
        <v>135</v>
      </c>
    </row>
    <row r="35" spans="1:12" ht="14">
      <c r="A35" s="48"/>
      <c r="B35" s="48"/>
      <c r="C35" s="48"/>
      <c r="D35" s="60"/>
      <c r="E35" s="48"/>
      <c r="F35" s="48"/>
      <c r="G35" s="530">
        <f>基本情報!C19</f>
        <v>46143</v>
      </c>
      <c r="H35" s="530"/>
      <c r="I35" s="530"/>
      <c r="J35" s="48"/>
      <c r="K35" s="50"/>
    </row>
    <row r="36" spans="1:12" ht="4.5" customHeight="1">
      <c r="A36" s="48"/>
      <c r="B36" s="48"/>
      <c r="C36" s="48"/>
      <c r="D36" s="48"/>
      <c r="E36" s="48"/>
      <c r="F36" s="48"/>
      <c r="G36" s="58"/>
      <c r="H36" s="58"/>
      <c r="I36" s="58"/>
      <c r="J36" s="48"/>
      <c r="K36" s="50"/>
    </row>
    <row r="37" spans="1:12" ht="14">
      <c r="A37" s="48"/>
      <c r="B37" s="48" t="s">
        <v>136</v>
      </c>
      <c r="C37" s="48"/>
      <c r="D37" s="48"/>
      <c r="E37" s="48"/>
      <c r="F37" s="48"/>
      <c r="G37" s="833" t="str">
        <f>"（"&amp;TEXT(基本情報!C18, "ggge年m月d日")&amp;")"</f>
        <v>（令和9年3月31日)</v>
      </c>
      <c r="H37" s="833"/>
      <c r="I37" s="833"/>
      <c r="J37" s="58"/>
      <c r="K37" s="50"/>
    </row>
    <row r="38" spans="1:12" ht="14">
      <c r="A38" s="48"/>
      <c r="B38" s="48"/>
      <c r="C38" s="48"/>
      <c r="D38" s="48"/>
      <c r="E38" s="48"/>
      <c r="F38" s="48"/>
      <c r="G38" s="530">
        <f>基本情報!C20</f>
        <v>46446</v>
      </c>
      <c r="H38" s="530"/>
      <c r="I38" s="530"/>
      <c r="J38" s="48"/>
      <c r="K38" s="50"/>
    </row>
    <row r="39" spans="1:12" ht="14">
      <c r="A39" s="48"/>
      <c r="B39" s="48"/>
      <c r="C39" s="48"/>
      <c r="D39" s="48"/>
      <c r="E39" s="48"/>
      <c r="F39" s="48"/>
      <c r="G39" s="419"/>
      <c r="H39" s="419"/>
      <c r="I39" s="48"/>
      <c r="J39" s="48"/>
      <c r="K39" s="50"/>
    </row>
    <row r="40" spans="1:12" ht="14">
      <c r="A40" s="48"/>
      <c r="B40" s="48" t="s">
        <v>137</v>
      </c>
      <c r="C40" s="48" t="s">
        <v>138</v>
      </c>
      <c r="D40" s="48"/>
      <c r="E40" s="48"/>
      <c r="F40" s="48"/>
      <c r="G40" s="48"/>
      <c r="H40" s="48"/>
      <c r="I40" s="48"/>
      <c r="J40" s="48"/>
      <c r="K40" s="50"/>
    </row>
    <row r="41" spans="1:12" ht="14">
      <c r="A41" s="48"/>
      <c r="B41" s="48"/>
      <c r="C41" s="48"/>
      <c r="D41" s="48"/>
      <c r="E41" s="48"/>
      <c r="F41" s="48"/>
      <c r="G41" s="48"/>
      <c r="H41" s="48"/>
      <c r="I41" s="48"/>
      <c r="J41" s="48"/>
      <c r="K41" s="50"/>
    </row>
    <row r="42" spans="1:12" ht="23.25" customHeight="1">
      <c r="A42" s="48"/>
      <c r="B42" s="48"/>
      <c r="C42" s="48" t="s">
        <v>139</v>
      </c>
      <c r="D42" s="48"/>
      <c r="E42" s="48"/>
      <c r="F42" s="48"/>
      <c r="G42" s="48"/>
      <c r="H42" s="48"/>
      <c r="I42" s="48"/>
      <c r="J42" s="48"/>
      <c r="K42" s="50"/>
    </row>
    <row r="43" spans="1:12" ht="23.25" customHeight="1">
      <c r="A43" s="48"/>
      <c r="B43" s="48"/>
      <c r="C43" s="48" t="s">
        <v>140</v>
      </c>
      <c r="D43" s="60"/>
      <c r="E43" s="48"/>
      <c r="F43" s="48"/>
      <c r="G43" s="48"/>
      <c r="H43" s="48"/>
      <c r="I43" s="48"/>
      <c r="J43" s="48"/>
      <c r="K43" s="50"/>
    </row>
    <row r="44" spans="1:12" ht="23.25" customHeight="1">
      <c r="A44" s="48"/>
      <c r="B44" s="48"/>
      <c r="C44" s="48" t="s">
        <v>141</v>
      </c>
      <c r="D44" s="48"/>
      <c r="E44" s="48"/>
      <c r="F44" s="48"/>
      <c r="G44" s="48"/>
      <c r="H44" s="48"/>
      <c r="I44" s="48"/>
      <c r="J44" s="48"/>
      <c r="K44" s="50"/>
    </row>
    <row r="45" spans="1:12" ht="23.25" customHeight="1">
      <c r="A45" s="48"/>
      <c r="B45" s="48"/>
      <c r="C45" s="48" t="s">
        <v>159</v>
      </c>
      <c r="D45" s="48"/>
      <c r="E45" s="48"/>
      <c r="F45" s="48"/>
      <c r="G45" s="48"/>
      <c r="H45" s="48"/>
      <c r="I45" s="48"/>
      <c r="J45" s="48"/>
      <c r="K45" s="50"/>
    </row>
    <row r="46" spans="1:12" ht="23.25" customHeight="1">
      <c r="A46" s="48"/>
      <c r="B46" s="48"/>
      <c r="C46" s="48" t="s">
        <v>158</v>
      </c>
      <c r="D46" s="48"/>
      <c r="E46" s="48"/>
      <c r="F46" s="48"/>
      <c r="G46" s="48"/>
      <c r="H46" s="48"/>
      <c r="I46" s="48"/>
      <c r="J46" s="48"/>
      <c r="K46" s="50"/>
    </row>
    <row r="47" spans="1:12" ht="14">
      <c r="A47" s="48"/>
      <c r="B47" s="48"/>
      <c r="C47" s="48"/>
      <c r="D47" s="60"/>
      <c r="E47" s="48"/>
      <c r="F47" s="48"/>
      <c r="G47" s="48"/>
      <c r="H47" s="48"/>
      <c r="I47" s="48"/>
      <c r="J47" s="48"/>
      <c r="K47" s="50"/>
    </row>
    <row r="48" spans="1:12" ht="14">
      <c r="A48" s="48"/>
      <c r="B48" s="48"/>
      <c r="C48" s="48"/>
      <c r="D48" s="60"/>
      <c r="E48" s="48"/>
      <c r="F48" s="48"/>
      <c r="G48" s="48"/>
      <c r="H48" s="48"/>
      <c r="I48" s="48"/>
      <c r="J48" s="48"/>
      <c r="K48" s="50"/>
    </row>
    <row r="49" spans="1:11" ht="14">
      <c r="A49" s="48"/>
      <c r="B49" s="48"/>
      <c r="C49" s="48"/>
      <c r="D49" s="60"/>
      <c r="E49" s="48"/>
      <c r="F49" s="48"/>
      <c r="G49" s="48"/>
      <c r="H49" s="48"/>
      <c r="I49" s="48"/>
      <c r="J49" s="48"/>
      <c r="K49" s="50"/>
    </row>
    <row r="50" spans="1:11" ht="14">
      <c r="A50" s="48"/>
      <c r="B50" s="48"/>
      <c r="C50" s="48"/>
      <c r="D50" s="60"/>
      <c r="E50" s="48"/>
      <c r="F50" s="48"/>
      <c r="G50" s="48"/>
      <c r="H50" s="48"/>
      <c r="I50" s="48"/>
      <c r="J50" s="48"/>
      <c r="K50" s="50"/>
    </row>
    <row r="51" spans="1:11" ht="14">
      <c r="A51" s="48"/>
      <c r="B51" s="48"/>
      <c r="C51" s="48"/>
      <c r="D51" s="60"/>
      <c r="E51" s="48"/>
      <c r="F51" s="48"/>
      <c r="G51" s="48"/>
      <c r="H51" s="48"/>
      <c r="I51" s="48"/>
      <c r="J51" s="48"/>
      <c r="K51" s="50"/>
    </row>
    <row r="52" spans="1:11" ht="14">
      <c r="A52" s="48"/>
      <c r="B52" s="48"/>
      <c r="C52" s="50"/>
      <c r="D52" s="60"/>
      <c r="E52" s="48"/>
      <c r="F52" s="48"/>
      <c r="G52" s="48"/>
      <c r="H52" s="48"/>
      <c r="I52" s="48"/>
      <c r="J52" s="48"/>
      <c r="K52" s="50"/>
    </row>
    <row r="53" spans="1:11" ht="14">
      <c r="A53" s="63"/>
      <c r="B53" s="63"/>
      <c r="C53" s="63"/>
      <c r="D53" s="63"/>
      <c r="E53" s="63"/>
      <c r="F53" s="63"/>
      <c r="G53" s="63"/>
      <c r="H53" s="63"/>
      <c r="I53" s="63"/>
      <c r="J53" s="63"/>
    </row>
    <row r="54" spans="1:11" ht="14">
      <c r="A54" s="63"/>
      <c r="B54" s="63"/>
      <c r="C54" s="63"/>
      <c r="D54" s="63"/>
      <c r="E54" s="63"/>
      <c r="F54" s="63"/>
      <c r="G54" s="63"/>
      <c r="H54" s="63"/>
      <c r="I54" s="63"/>
      <c r="J54" s="63"/>
    </row>
    <row r="55" spans="1:11">
      <c r="D55" t="s">
        <v>135</v>
      </c>
    </row>
  </sheetData>
  <sheetProtection sheet="1" objects="1" scenarios="1" selectLockedCells="1"/>
  <mergeCells count="13">
    <mergeCell ref="G34:I34"/>
    <mergeCell ref="G35:I35"/>
    <mergeCell ref="G37:I37"/>
    <mergeCell ref="G38:I38"/>
    <mergeCell ref="I20:J20"/>
    <mergeCell ref="C23:D23"/>
    <mergeCell ref="B29:K29"/>
    <mergeCell ref="A5:J5"/>
    <mergeCell ref="I15:J15"/>
    <mergeCell ref="I16:J16"/>
    <mergeCell ref="I18:J18"/>
    <mergeCell ref="I19:J19"/>
    <mergeCell ref="I17:J17"/>
  </mergeCells>
  <phoneticPr fontId="2"/>
  <printOptions horizontalCentered="1" verticalCentered="1"/>
  <pageMargins left="0.62992125984251968" right="0.43307086614173229" top="0.98425196850393704" bottom="0.98425196850393704" header="0.51181102362204722" footer="0.51181102362204722"/>
  <pageSetup paperSize="9" scale="74" orientation="portrait" blackAndWhite="1" r:id="rId1"/>
  <headerFooter alignWithMargins="0"/>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59999389629810485"/>
  </sheetPr>
  <dimension ref="A1:E38"/>
  <sheetViews>
    <sheetView view="pageBreakPreview" zoomScale="85" zoomScaleNormal="100" zoomScaleSheetLayoutView="85" workbookViewId="0"/>
  </sheetViews>
  <sheetFormatPr defaultColWidth="9" defaultRowHeight="13"/>
  <cols>
    <col min="1" max="1" width="4.26953125" style="50" customWidth="1"/>
    <col min="2" max="2" width="25.36328125" style="50" customWidth="1"/>
    <col min="3" max="3" width="28.36328125" style="50" customWidth="1"/>
    <col min="4" max="4" width="4" style="50" customWidth="1"/>
    <col min="5" max="5" width="21.36328125" style="50" customWidth="1"/>
    <col min="6" max="6" width="5" style="50" customWidth="1"/>
    <col min="7" max="16384" width="9" style="50"/>
  </cols>
  <sheetData>
    <row r="1" spans="1:5" ht="17.25" customHeight="1">
      <c r="A1" s="64" t="s">
        <v>142</v>
      </c>
      <c r="E1" s="65" t="s">
        <v>143</v>
      </c>
    </row>
    <row r="3" spans="1:5" ht="21">
      <c r="A3" s="531" t="s">
        <v>144</v>
      </c>
      <c r="B3" s="531"/>
      <c r="C3" s="531"/>
      <c r="D3" s="531"/>
      <c r="E3" s="531"/>
    </row>
    <row r="5" spans="1:5" s="48" customFormat="1" ht="14">
      <c r="A5" s="48" t="s">
        <v>145</v>
      </c>
    </row>
    <row r="6" spans="1:5" s="48" customFormat="1" ht="14.5" thickBot="1"/>
    <row r="7" spans="1:5" s="48" customFormat="1" ht="40" customHeight="1" thickBot="1">
      <c r="B7" s="66" t="s">
        <v>146</v>
      </c>
      <c r="C7" s="532" t="s">
        <v>147</v>
      </c>
      <c r="D7" s="533"/>
      <c r="E7" s="67" t="s">
        <v>148</v>
      </c>
    </row>
    <row r="8" spans="1:5" s="48" customFormat="1" ht="20.149999999999999" customHeight="1">
      <c r="B8" s="534" t="s">
        <v>149</v>
      </c>
      <c r="C8" s="420">
        <f>収支予算書!C8:C9</f>
        <v>495000</v>
      </c>
      <c r="D8" s="538" t="s">
        <v>150</v>
      </c>
      <c r="E8" s="551"/>
    </row>
    <row r="9" spans="1:5" s="48" customFormat="1" ht="20.149999999999999" customHeight="1">
      <c r="B9" s="535"/>
      <c r="C9" s="411">
        <f>様式3!K10</f>
        <v>495000</v>
      </c>
      <c r="D9" s="539"/>
      <c r="E9" s="546"/>
    </row>
    <row r="10" spans="1:5" s="48" customFormat="1" ht="20.149999999999999" customHeight="1">
      <c r="B10" s="535" t="s">
        <v>151</v>
      </c>
      <c r="C10" s="420">
        <f>収支予算書!C10:C11</f>
        <v>0</v>
      </c>
      <c r="D10" s="543" t="s">
        <v>150</v>
      </c>
      <c r="E10" s="544"/>
    </row>
    <row r="11" spans="1:5" s="48" customFormat="1" ht="20.149999999999999" customHeight="1">
      <c r="B11" s="535"/>
      <c r="C11" s="411">
        <f>様式3!C10</f>
        <v>0</v>
      </c>
      <c r="D11" s="539"/>
      <c r="E11" s="545"/>
    </row>
    <row r="12" spans="1:5" s="48" customFormat="1" ht="20.149999999999999" customHeight="1">
      <c r="B12" s="535" t="s">
        <v>152</v>
      </c>
      <c r="C12" s="420">
        <f>収支予算書!C12:C13</f>
        <v>4505000</v>
      </c>
      <c r="D12" s="543" t="s">
        <v>150</v>
      </c>
      <c r="E12" s="546"/>
    </row>
    <row r="13" spans="1:5" s="48" customFormat="1" ht="20.149999999999999" customHeight="1">
      <c r="B13" s="535"/>
      <c r="C13" s="411">
        <f>C17-C9-C11</f>
        <v>4505000</v>
      </c>
      <c r="D13" s="539"/>
      <c r="E13" s="546"/>
    </row>
    <row r="14" spans="1:5" s="48" customFormat="1" ht="20.149999999999999" customHeight="1">
      <c r="B14" s="535"/>
      <c r="C14" s="410"/>
      <c r="D14" s="543" t="s">
        <v>150</v>
      </c>
      <c r="E14" s="546"/>
    </row>
    <row r="15" spans="1:5" s="48" customFormat="1" ht="20.149999999999999" customHeight="1" thickBot="1">
      <c r="B15" s="552"/>
      <c r="C15" s="412"/>
      <c r="D15" s="538"/>
      <c r="E15" s="553"/>
    </row>
    <row r="16" spans="1:5" s="48" customFormat="1" ht="20.149999999999999" customHeight="1">
      <c r="B16" s="554" t="s">
        <v>153</v>
      </c>
      <c r="C16" s="421">
        <f>収支予算書!C16:C17</f>
        <v>5000000</v>
      </c>
      <c r="D16" s="558" t="s">
        <v>150</v>
      </c>
      <c r="E16" s="560"/>
    </row>
    <row r="17" spans="1:5" s="48" customFormat="1" ht="20.149999999999999" customHeight="1" thickBot="1">
      <c r="B17" s="555"/>
      <c r="C17" s="409">
        <f>様式3!B10</f>
        <v>5000000</v>
      </c>
      <c r="D17" s="559"/>
      <c r="E17" s="561"/>
    </row>
    <row r="18" spans="1:5" s="48" customFormat="1" ht="14"/>
    <row r="19" spans="1:5" s="48" customFormat="1" ht="14"/>
    <row r="20" spans="1:5" s="48" customFormat="1" ht="14">
      <c r="A20" s="48" t="s">
        <v>154</v>
      </c>
    </row>
    <row r="21" spans="1:5" s="48" customFormat="1" ht="14.5" thickBot="1"/>
    <row r="22" spans="1:5" s="48" customFormat="1" ht="40" customHeight="1" thickBot="1">
      <c r="B22" s="66" t="s">
        <v>146</v>
      </c>
      <c r="C22" s="532" t="s">
        <v>147</v>
      </c>
      <c r="D22" s="533"/>
      <c r="E22" s="67" t="s">
        <v>148</v>
      </c>
    </row>
    <row r="23" spans="1:5" s="48" customFormat="1" ht="20.149999999999999" customHeight="1">
      <c r="B23" s="534" t="s">
        <v>155</v>
      </c>
      <c r="C23" s="422">
        <f>収支予算書!C23:C24</f>
        <v>5000000</v>
      </c>
      <c r="D23" s="538" t="s">
        <v>150</v>
      </c>
      <c r="E23" s="551"/>
    </row>
    <row r="24" spans="1:5" s="48" customFormat="1" ht="20.149999999999999" customHeight="1">
      <c r="B24" s="535"/>
      <c r="C24" s="411">
        <f>様式3!E10</f>
        <v>5000000</v>
      </c>
      <c r="D24" s="539"/>
      <c r="E24" s="546"/>
    </row>
    <row r="25" spans="1:5" s="48" customFormat="1" ht="20.149999999999999" customHeight="1">
      <c r="B25" s="535" t="s">
        <v>156</v>
      </c>
      <c r="C25" s="420">
        <f>収支予算書!C25:C26</f>
        <v>0</v>
      </c>
      <c r="D25" s="543" t="s">
        <v>150</v>
      </c>
      <c r="E25" s="546"/>
    </row>
    <row r="26" spans="1:5" s="48" customFormat="1" ht="20.149999999999999" customHeight="1">
      <c r="B26" s="535"/>
      <c r="C26" s="411">
        <f>C32-C24</f>
        <v>0</v>
      </c>
      <c r="D26" s="539"/>
      <c r="E26" s="546"/>
    </row>
    <row r="27" spans="1:5" s="48" customFormat="1" ht="20.149999999999999" customHeight="1">
      <c r="B27" s="535"/>
      <c r="C27" s="420"/>
      <c r="D27" s="543" t="s">
        <v>150</v>
      </c>
      <c r="E27" s="546"/>
    </row>
    <row r="28" spans="1:5" s="48" customFormat="1" ht="20.149999999999999" customHeight="1">
      <c r="B28" s="535"/>
      <c r="C28" s="411"/>
      <c r="D28" s="539"/>
      <c r="E28" s="546"/>
    </row>
    <row r="29" spans="1:5" s="48" customFormat="1" ht="20.149999999999999" customHeight="1">
      <c r="B29" s="535"/>
      <c r="C29" s="420"/>
      <c r="D29" s="543" t="s">
        <v>150</v>
      </c>
      <c r="E29" s="546"/>
    </row>
    <row r="30" spans="1:5" s="48" customFormat="1" ht="20.149999999999999" customHeight="1" thickBot="1">
      <c r="B30" s="552"/>
      <c r="C30" s="412"/>
      <c r="D30" s="538"/>
      <c r="E30" s="553"/>
    </row>
    <row r="31" spans="1:5" s="48" customFormat="1" ht="20.149999999999999" customHeight="1">
      <c r="B31" s="554" t="s">
        <v>153</v>
      </c>
      <c r="C31" s="421">
        <f>収支予算書!C31:C32</f>
        <v>5000000</v>
      </c>
      <c r="D31" s="558" t="s">
        <v>150</v>
      </c>
      <c r="E31" s="560"/>
    </row>
    <row r="32" spans="1:5" s="48" customFormat="1" ht="20.149999999999999" customHeight="1" thickBot="1">
      <c r="B32" s="555"/>
      <c r="C32" s="409">
        <f>様式3!B10</f>
        <v>5000000</v>
      </c>
      <c r="D32" s="559"/>
      <c r="E32" s="561"/>
    </row>
    <row r="33" spans="1:2" s="48" customFormat="1" ht="14"/>
    <row r="34" spans="1:2" s="48" customFormat="1" ht="14">
      <c r="A34" s="48" t="s">
        <v>157</v>
      </c>
    </row>
    <row r="36" spans="1:2" ht="22.5" customHeight="1">
      <c r="B36" s="68" t="str">
        <f>IF(C16=C31,"","収支の計が一致していません")</f>
        <v/>
      </c>
    </row>
    <row r="37" spans="1:2" ht="7.5" customHeight="1"/>
    <row r="38" spans="1:2" ht="16.5">
      <c r="B38" s="68"/>
    </row>
  </sheetData>
  <sheetProtection sheet="1" objects="1" scenarios="1" selectLockedCells="1"/>
  <mergeCells count="33">
    <mergeCell ref="B31:B32"/>
    <mergeCell ref="D31:D32"/>
    <mergeCell ref="E31:E32"/>
    <mergeCell ref="B27:B28"/>
    <mergeCell ref="D27:D28"/>
    <mergeCell ref="E27:E28"/>
    <mergeCell ref="B29:B30"/>
    <mergeCell ref="D29:D30"/>
    <mergeCell ref="E29:E30"/>
    <mergeCell ref="C22:D22"/>
    <mergeCell ref="B23:B24"/>
    <mergeCell ref="D23:D24"/>
    <mergeCell ref="E23:E24"/>
    <mergeCell ref="B25:B26"/>
    <mergeCell ref="D25:D26"/>
    <mergeCell ref="E25:E26"/>
    <mergeCell ref="B14:B15"/>
    <mergeCell ref="D14:D15"/>
    <mergeCell ref="E14:E15"/>
    <mergeCell ref="B16:B17"/>
    <mergeCell ref="D16:D17"/>
    <mergeCell ref="E16:E17"/>
    <mergeCell ref="B10:B11"/>
    <mergeCell ref="D10:D11"/>
    <mergeCell ref="E10:E11"/>
    <mergeCell ref="B12:B13"/>
    <mergeCell ref="D12:D13"/>
    <mergeCell ref="E12:E13"/>
    <mergeCell ref="A3:E3"/>
    <mergeCell ref="C7:D7"/>
    <mergeCell ref="B8:B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9" tint="0.59999389629810485"/>
  </sheetPr>
  <dimension ref="A1:K16"/>
  <sheetViews>
    <sheetView view="pageBreakPreview" zoomScale="130" zoomScaleNormal="100" zoomScaleSheetLayoutView="130" workbookViewId="0"/>
  </sheetViews>
  <sheetFormatPr defaultRowHeight="13"/>
  <cols>
    <col min="1" max="11" width="12.08984375" customWidth="1"/>
  </cols>
  <sheetData>
    <row r="1" spans="1:11">
      <c r="A1" t="s">
        <v>58</v>
      </c>
    </row>
    <row r="3" spans="1:11" ht="16.5">
      <c r="A3" s="834" t="s">
        <v>59</v>
      </c>
      <c r="B3" s="834"/>
      <c r="C3" s="834"/>
      <c r="D3" s="834"/>
      <c r="E3" s="834"/>
      <c r="F3" s="834"/>
      <c r="G3" s="834"/>
      <c r="H3" s="834"/>
      <c r="I3" s="834"/>
      <c r="J3" s="834"/>
      <c r="K3" s="834"/>
    </row>
    <row r="4" spans="1:11">
      <c r="A4" s="37"/>
    </row>
    <row r="5" spans="1:11" ht="13.5" thickBot="1">
      <c r="A5" s="563" t="str">
        <f>"（補助事業者名"&amp;基本情報!C12&amp;"）"</f>
        <v>（補助事業者名兵庫　太郎）</v>
      </c>
      <c r="B5" s="563"/>
      <c r="C5" s="563"/>
      <c r="D5" s="563"/>
      <c r="E5" s="563"/>
      <c r="F5" s="563"/>
      <c r="G5" s="563"/>
      <c r="H5" s="563"/>
      <c r="I5" s="563"/>
      <c r="J5" s="563"/>
      <c r="K5" s="563"/>
    </row>
    <row r="6" spans="1:11" ht="26.25" customHeight="1" thickTop="1">
      <c r="A6" s="38"/>
      <c r="B6" s="39" t="s">
        <v>60</v>
      </c>
      <c r="C6" s="39" t="s">
        <v>61</v>
      </c>
      <c r="D6" s="39" t="s">
        <v>62</v>
      </c>
      <c r="E6" s="39" t="s">
        <v>63</v>
      </c>
      <c r="F6" s="39" t="s">
        <v>64</v>
      </c>
      <c r="G6" s="39" t="s">
        <v>65</v>
      </c>
      <c r="H6" s="39" t="s">
        <v>66</v>
      </c>
      <c r="I6" s="39" t="s">
        <v>67</v>
      </c>
      <c r="J6" s="39" t="s">
        <v>68</v>
      </c>
      <c r="K6" s="40" t="s">
        <v>69</v>
      </c>
    </row>
    <row r="7" spans="1:11" ht="26.25" customHeight="1">
      <c r="A7" s="31" t="s">
        <v>70</v>
      </c>
      <c r="B7" s="32" t="s">
        <v>51</v>
      </c>
      <c r="C7" s="32" t="s">
        <v>88</v>
      </c>
      <c r="D7" s="32" t="s">
        <v>52</v>
      </c>
      <c r="E7" s="32" t="s">
        <v>53</v>
      </c>
      <c r="F7" s="32" t="s">
        <v>71</v>
      </c>
      <c r="G7" s="32" t="s">
        <v>72</v>
      </c>
      <c r="H7" s="32" t="s">
        <v>73</v>
      </c>
      <c r="I7" s="32" t="s">
        <v>74</v>
      </c>
      <c r="J7" s="32" t="s">
        <v>54</v>
      </c>
      <c r="K7" s="33" t="s">
        <v>75</v>
      </c>
    </row>
    <row r="8" spans="1:11" ht="26.25" customHeight="1" thickBot="1">
      <c r="A8" s="41"/>
      <c r="B8" s="42"/>
      <c r="C8" s="34" t="s">
        <v>76</v>
      </c>
      <c r="D8" s="34" t="s">
        <v>77</v>
      </c>
      <c r="E8" s="34" t="s">
        <v>78</v>
      </c>
      <c r="F8" s="42"/>
      <c r="G8" s="42"/>
      <c r="H8" s="34" t="s">
        <v>79</v>
      </c>
      <c r="I8" s="34" t="s">
        <v>80</v>
      </c>
      <c r="J8" s="34" t="s">
        <v>81</v>
      </c>
      <c r="K8" s="43"/>
    </row>
    <row r="9" spans="1:11" ht="26.25" customHeight="1">
      <c r="A9" s="44"/>
      <c r="B9" s="35" t="s">
        <v>82</v>
      </c>
      <c r="C9" s="36" t="s">
        <v>83</v>
      </c>
      <c r="D9" s="36" t="s">
        <v>82</v>
      </c>
      <c r="E9" s="36" t="s">
        <v>83</v>
      </c>
      <c r="F9" s="35" t="s">
        <v>82</v>
      </c>
      <c r="G9" s="35" t="s">
        <v>82</v>
      </c>
      <c r="H9" s="36" t="s">
        <v>82</v>
      </c>
      <c r="I9" s="36" t="s">
        <v>82</v>
      </c>
      <c r="J9" s="36" t="s">
        <v>83</v>
      </c>
      <c r="K9" s="45" t="s">
        <v>55</v>
      </c>
    </row>
    <row r="10" spans="1:11" ht="90.75" customHeight="1" thickBot="1">
      <c r="A10" s="149" t="str">
        <f>基本情報!C4</f>
        <v>助産所等施設整備事業</v>
      </c>
      <c r="B10" s="101">
        <f>'様式4-3'!I43</f>
        <v>5000000</v>
      </c>
      <c r="C10" s="102">
        <v>0</v>
      </c>
      <c r="D10" s="101">
        <f>SUM(B10-C10)</f>
        <v>5000000</v>
      </c>
      <c r="E10" s="101">
        <f>'様式4-3'!I23</f>
        <v>5000000</v>
      </c>
      <c r="F10" s="114">
        <f>基準額!E26</f>
        <v>1500000</v>
      </c>
      <c r="G10" s="101">
        <f>MIN(E10:F10)</f>
        <v>1500000</v>
      </c>
      <c r="H10" s="101">
        <f>ROUNDDOWN(MIN(D10,G10)*基準額!B49,-3)</f>
        <v>495000</v>
      </c>
      <c r="I10" s="114">
        <f>様式1!H10</f>
        <v>495000</v>
      </c>
      <c r="J10" s="102">
        <v>0</v>
      </c>
      <c r="K10" s="115">
        <f>MIN(H10-J10,I10-J10)</f>
        <v>495000</v>
      </c>
    </row>
    <row r="11" spans="1:11" ht="13.5" thickTop="1">
      <c r="A11" s="37"/>
    </row>
    <row r="12" spans="1:11">
      <c r="A12" s="562" t="s">
        <v>56</v>
      </c>
      <c r="B12" s="562"/>
      <c r="C12" s="562"/>
      <c r="D12" s="562"/>
      <c r="E12" s="562"/>
      <c r="F12" s="562"/>
      <c r="G12" s="562"/>
      <c r="H12" s="562"/>
      <c r="I12" s="562"/>
      <c r="J12" s="562"/>
      <c r="K12" s="562"/>
    </row>
    <row r="13" spans="1:11">
      <c r="A13" s="562" t="s">
        <v>57</v>
      </c>
      <c r="B13" s="562"/>
      <c r="C13" s="562"/>
      <c r="D13" s="562"/>
      <c r="E13" s="562"/>
      <c r="F13" s="562"/>
      <c r="G13" s="562"/>
      <c r="H13" s="562"/>
      <c r="I13" s="562"/>
      <c r="J13" s="562"/>
      <c r="K13" s="562"/>
    </row>
    <row r="14" spans="1:11">
      <c r="A14" s="562"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562"/>
      <c r="C14" s="562"/>
      <c r="D14" s="562"/>
      <c r="E14" s="562"/>
      <c r="F14" s="562"/>
      <c r="G14" s="562"/>
      <c r="H14" s="562"/>
      <c r="I14" s="562"/>
      <c r="J14" s="562"/>
      <c r="K14" s="562"/>
    </row>
    <row r="15" spans="1:11">
      <c r="A15" s="562" t="s">
        <v>84</v>
      </c>
      <c r="B15" s="562"/>
      <c r="C15" s="562"/>
      <c r="D15" s="562"/>
      <c r="E15" s="562"/>
      <c r="F15" s="562"/>
      <c r="G15" s="562"/>
      <c r="H15" s="562"/>
      <c r="I15" s="562"/>
      <c r="J15" s="562"/>
      <c r="K15" s="562"/>
    </row>
    <row r="16" spans="1:11">
      <c r="A16" s="46" t="s">
        <v>87</v>
      </c>
    </row>
  </sheetData>
  <sheetProtection sheet="1" objects="1" scenarios="1" selectLockedCells="1"/>
  <mergeCells count="6">
    <mergeCell ref="A15:K15"/>
    <mergeCell ref="A3:K3"/>
    <mergeCell ref="A5:K5"/>
    <mergeCell ref="A12:K12"/>
    <mergeCell ref="A13:K13"/>
    <mergeCell ref="A14:K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8D67A-30C5-4773-B8CE-256F358D4BA3}">
  <sheetPr>
    <tabColor theme="9" tint="0.59999389629810485"/>
  </sheetPr>
  <dimension ref="A1:N40"/>
  <sheetViews>
    <sheetView zoomScaleNormal="100" workbookViewId="0">
      <selection activeCell="A30" sqref="A30:N30"/>
    </sheetView>
  </sheetViews>
  <sheetFormatPr defaultRowHeight="13"/>
  <cols>
    <col min="1" max="1" width="7.6328125" customWidth="1"/>
    <col min="2" max="2" width="8.26953125" customWidth="1"/>
    <col min="3" max="3" width="6.6328125" customWidth="1"/>
    <col min="4" max="4" width="8.90625" customWidth="1"/>
    <col min="5" max="5" width="12.6328125" customWidth="1"/>
    <col min="6" max="6" width="10" customWidth="1"/>
    <col min="7" max="7" width="7.6328125" customWidth="1"/>
    <col min="8" max="8" width="12.6328125" customWidth="1"/>
    <col min="9" max="9" width="7.6328125" customWidth="1"/>
    <col min="10" max="10" width="12.6328125" customWidth="1"/>
    <col min="11" max="11" width="7.6328125" customWidth="1"/>
    <col min="12" max="12" width="8.6328125" customWidth="1"/>
    <col min="13" max="13" width="12.6328125" customWidth="1"/>
    <col min="14" max="14" width="8.6328125" customWidth="1"/>
    <col min="15" max="256" width="9"/>
    <col min="257" max="257" width="7.6328125" customWidth="1"/>
    <col min="258" max="258" width="8.26953125" customWidth="1"/>
    <col min="259" max="259" width="6.6328125" customWidth="1"/>
    <col min="260" max="260" width="8.90625" customWidth="1"/>
    <col min="261" max="267" width="7.6328125" customWidth="1"/>
    <col min="268" max="270" width="8.6328125" customWidth="1"/>
    <col min="271" max="512" width="9"/>
    <col min="513" max="513" width="7.6328125" customWidth="1"/>
    <col min="514" max="514" width="8.26953125" customWidth="1"/>
    <col min="515" max="515" width="6.6328125" customWidth="1"/>
    <col min="516" max="516" width="8.90625" customWidth="1"/>
    <col min="517" max="523" width="7.6328125" customWidth="1"/>
    <col min="524" max="526" width="8.6328125" customWidth="1"/>
    <col min="527" max="768" width="9"/>
    <col min="769" max="769" width="7.6328125" customWidth="1"/>
    <col min="770" max="770" width="8.26953125" customWidth="1"/>
    <col min="771" max="771" width="6.6328125" customWidth="1"/>
    <col min="772" max="772" width="8.90625" customWidth="1"/>
    <col min="773" max="779" width="7.6328125" customWidth="1"/>
    <col min="780" max="782" width="8.6328125" customWidth="1"/>
    <col min="783" max="1024" width="9"/>
    <col min="1025" max="1025" width="7.6328125" customWidth="1"/>
    <col min="1026" max="1026" width="8.26953125" customWidth="1"/>
    <col min="1027" max="1027" width="6.6328125" customWidth="1"/>
    <col min="1028" max="1028" width="8.90625" customWidth="1"/>
    <col min="1029" max="1035" width="7.6328125" customWidth="1"/>
    <col min="1036" max="1038" width="8.6328125" customWidth="1"/>
    <col min="1039" max="1280" width="9"/>
    <col min="1281" max="1281" width="7.6328125" customWidth="1"/>
    <col min="1282" max="1282" width="8.26953125" customWidth="1"/>
    <col min="1283" max="1283" width="6.6328125" customWidth="1"/>
    <col min="1284" max="1284" width="8.90625" customWidth="1"/>
    <col min="1285" max="1291" width="7.6328125" customWidth="1"/>
    <col min="1292" max="1294" width="8.6328125" customWidth="1"/>
    <col min="1295" max="1536" width="9"/>
    <col min="1537" max="1537" width="7.6328125" customWidth="1"/>
    <col min="1538" max="1538" width="8.26953125" customWidth="1"/>
    <col min="1539" max="1539" width="6.6328125" customWidth="1"/>
    <col min="1540" max="1540" width="8.90625" customWidth="1"/>
    <col min="1541" max="1547" width="7.6328125" customWidth="1"/>
    <col min="1548" max="1550" width="8.6328125" customWidth="1"/>
    <col min="1551" max="1792" width="9"/>
    <col min="1793" max="1793" width="7.6328125" customWidth="1"/>
    <col min="1794" max="1794" width="8.26953125" customWidth="1"/>
    <col min="1795" max="1795" width="6.6328125" customWidth="1"/>
    <col min="1796" max="1796" width="8.90625" customWidth="1"/>
    <col min="1797" max="1803" width="7.6328125" customWidth="1"/>
    <col min="1804" max="1806" width="8.6328125" customWidth="1"/>
    <col min="1807" max="2048" width="9"/>
    <col min="2049" max="2049" width="7.6328125" customWidth="1"/>
    <col min="2050" max="2050" width="8.26953125" customWidth="1"/>
    <col min="2051" max="2051" width="6.6328125" customWidth="1"/>
    <col min="2052" max="2052" width="8.90625" customWidth="1"/>
    <col min="2053" max="2059" width="7.6328125" customWidth="1"/>
    <col min="2060" max="2062" width="8.6328125" customWidth="1"/>
    <col min="2063" max="2304" width="9"/>
    <col min="2305" max="2305" width="7.6328125" customWidth="1"/>
    <col min="2306" max="2306" width="8.26953125" customWidth="1"/>
    <col min="2307" max="2307" width="6.6328125" customWidth="1"/>
    <col min="2308" max="2308" width="8.90625" customWidth="1"/>
    <col min="2309" max="2315" width="7.6328125" customWidth="1"/>
    <col min="2316" max="2318" width="8.6328125" customWidth="1"/>
    <col min="2319" max="2560" width="9"/>
    <col min="2561" max="2561" width="7.6328125" customWidth="1"/>
    <col min="2562" max="2562" width="8.26953125" customWidth="1"/>
    <col min="2563" max="2563" width="6.6328125" customWidth="1"/>
    <col min="2564" max="2564" width="8.90625" customWidth="1"/>
    <col min="2565" max="2571" width="7.6328125" customWidth="1"/>
    <col min="2572" max="2574" width="8.6328125" customWidth="1"/>
    <col min="2575" max="2816" width="9"/>
    <col min="2817" max="2817" width="7.6328125" customWidth="1"/>
    <col min="2818" max="2818" width="8.26953125" customWidth="1"/>
    <col min="2819" max="2819" width="6.6328125" customWidth="1"/>
    <col min="2820" max="2820" width="8.90625" customWidth="1"/>
    <col min="2821" max="2827" width="7.6328125" customWidth="1"/>
    <col min="2828" max="2830" width="8.6328125" customWidth="1"/>
    <col min="2831" max="3072" width="9"/>
    <col min="3073" max="3073" width="7.6328125" customWidth="1"/>
    <col min="3074" max="3074" width="8.26953125" customWidth="1"/>
    <col min="3075" max="3075" width="6.6328125" customWidth="1"/>
    <col min="3076" max="3076" width="8.90625" customWidth="1"/>
    <col min="3077" max="3083" width="7.6328125" customWidth="1"/>
    <col min="3084" max="3086" width="8.6328125" customWidth="1"/>
    <col min="3087" max="3328" width="9"/>
    <col min="3329" max="3329" width="7.6328125" customWidth="1"/>
    <col min="3330" max="3330" width="8.26953125" customWidth="1"/>
    <col min="3331" max="3331" width="6.6328125" customWidth="1"/>
    <col min="3332" max="3332" width="8.90625" customWidth="1"/>
    <col min="3333" max="3339" width="7.6328125" customWidth="1"/>
    <col min="3340" max="3342" width="8.6328125" customWidth="1"/>
    <col min="3343" max="3584" width="9"/>
    <col min="3585" max="3585" width="7.6328125" customWidth="1"/>
    <col min="3586" max="3586" width="8.26953125" customWidth="1"/>
    <col min="3587" max="3587" width="6.6328125" customWidth="1"/>
    <col min="3588" max="3588" width="8.90625" customWidth="1"/>
    <col min="3589" max="3595" width="7.6328125" customWidth="1"/>
    <col min="3596" max="3598" width="8.6328125" customWidth="1"/>
    <col min="3599" max="3840" width="9"/>
    <col min="3841" max="3841" width="7.6328125" customWidth="1"/>
    <col min="3842" max="3842" width="8.26953125" customWidth="1"/>
    <col min="3843" max="3843" width="6.6328125" customWidth="1"/>
    <col min="3844" max="3844" width="8.90625" customWidth="1"/>
    <col min="3845" max="3851" width="7.6328125" customWidth="1"/>
    <col min="3852" max="3854" width="8.6328125" customWidth="1"/>
    <col min="3855" max="4096" width="9"/>
    <col min="4097" max="4097" width="7.6328125" customWidth="1"/>
    <col min="4098" max="4098" width="8.26953125" customWidth="1"/>
    <col min="4099" max="4099" width="6.6328125" customWidth="1"/>
    <col min="4100" max="4100" width="8.90625" customWidth="1"/>
    <col min="4101" max="4107" width="7.6328125" customWidth="1"/>
    <col min="4108" max="4110" width="8.6328125" customWidth="1"/>
    <col min="4111" max="4352" width="9"/>
    <col min="4353" max="4353" width="7.6328125" customWidth="1"/>
    <col min="4354" max="4354" width="8.26953125" customWidth="1"/>
    <col min="4355" max="4355" width="6.6328125" customWidth="1"/>
    <col min="4356" max="4356" width="8.90625" customWidth="1"/>
    <col min="4357" max="4363" width="7.6328125" customWidth="1"/>
    <col min="4364" max="4366" width="8.6328125" customWidth="1"/>
    <col min="4367" max="4608" width="9"/>
    <col min="4609" max="4609" width="7.6328125" customWidth="1"/>
    <col min="4610" max="4610" width="8.26953125" customWidth="1"/>
    <col min="4611" max="4611" width="6.6328125" customWidth="1"/>
    <col min="4612" max="4612" width="8.90625" customWidth="1"/>
    <col min="4613" max="4619" width="7.6328125" customWidth="1"/>
    <col min="4620" max="4622" width="8.6328125" customWidth="1"/>
    <col min="4623" max="4864" width="9"/>
    <col min="4865" max="4865" width="7.6328125" customWidth="1"/>
    <col min="4866" max="4866" width="8.26953125" customWidth="1"/>
    <col min="4867" max="4867" width="6.6328125" customWidth="1"/>
    <col min="4868" max="4868" width="8.90625" customWidth="1"/>
    <col min="4869" max="4875" width="7.6328125" customWidth="1"/>
    <col min="4876" max="4878" width="8.6328125" customWidth="1"/>
    <col min="4879" max="5120" width="9"/>
    <col min="5121" max="5121" width="7.6328125" customWidth="1"/>
    <col min="5122" max="5122" width="8.26953125" customWidth="1"/>
    <col min="5123" max="5123" width="6.6328125" customWidth="1"/>
    <col min="5124" max="5124" width="8.90625" customWidth="1"/>
    <col min="5125" max="5131" width="7.6328125" customWidth="1"/>
    <col min="5132" max="5134" width="8.6328125" customWidth="1"/>
    <col min="5135" max="5376" width="9"/>
    <col min="5377" max="5377" width="7.6328125" customWidth="1"/>
    <col min="5378" max="5378" width="8.26953125" customWidth="1"/>
    <col min="5379" max="5379" width="6.6328125" customWidth="1"/>
    <col min="5380" max="5380" width="8.90625" customWidth="1"/>
    <col min="5381" max="5387" width="7.6328125" customWidth="1"/>
    <col min="5388" max="5390" width="8.6328125" customWidth="1"/>
    <col min="5391" max="5632" width="9"/>
    <col min="5633" max="5633" width="7.6328125" customWidth="1"/>
    <col min="5634" max="5634" width="8.26953125" customWidth="1"/>
    <col min="5635" max="5635" width="6.6328125" customWidth="1"/>
    <col min="5636" max="5636" width="8.90625" customWidth="1"/>
    <col min="5637" max="5643" width="7.6328125" customWidth="1"/>
    <col min="5644" max="5646" width="8.6328125" customWidth="1"/>
    <col min="5647" max="5888" width="9"/>
    <col min="5889" max="5889" width="7.6328125" customWidth="1"/>
    <col min="5890" max="5890" width="8.26953125" customWidth="1"/>
    <col min="5891" max="5891" width="6.6328125" customWidth="1"/>
    <col min="5892" max="5892" width="8.90625" customWidth="1"/>
    <col min="5893" max="5899" width="7.6328125" customWidth="1"/>
    <col min="5900" max="5902" width="8.6328125" customWidth="1"/>
    <col min="5903" max="6144" width="9"/>
    <col min="6145" max="6145" width="7.6328125" customWidth="1"/>
    <col min="6146" max="6146" width="8.26953125" customWidth="1"/>
    <col min="6147" max="6147" width="6.6328125" customWidth="1"/>
    <col min="6148" max="6148" width="8.90625" customWidth="1"/>
    <col min="6149" max="6155" width="7.6328125" customWidth="1"/>
    <col min="6156" max="6158" width="8.6328125" customWidth="1"/>
    <col min="6159" max="6400" width="9"/>
    <col min="6401" max="6401" width="7.6328125" customWidth="1"/>
    <col min="6402" max="6402" width="8.26953125" customWidth="1"/>
    <col min="6403" max="6403" width="6.6328125" customWidth="1"/>
    <col min="6404" max="6404" width="8.90625" customWidth="1"/>
    <col min="6405" max="6411" width="7.6328125" customWidth="1"/>
    <col min="6412" max="6414" width="8.6328125" customWidth="1"/>
    <col min="6415" max="6656" width="9"/>
    <col min="6657" max="6657" width="7.6328125" customWidth="1"/>
    <col min="6658" max="6658" width="8.26953125" customWidth="1"/>
    <col min="6659" max="6659" width="6.6328125" customWidth="1"/>
    <col min="6660" max="6660" width="8.90625" customWidth="1"/>
    <col min="6661" max="6667" width="7.6328125" customWidth="1"/>
    <col min="6668" max="6670" width="8.6328125" customWidth="1"/>
    <col min="6671" max="6912" width="9"/>
    <col min="6913" max="6913" width="7.6328125" customWidth="1"/>
    <col min="6914" max="6914" width="8.26953125" customWidth="1"/>
    <col min="6915" max="6915" width="6.6328125" customWidth="1"/>
    <col min="6916" max="6916" width="8.90625" customWidth="1"/>
    <col min="6917" max="6923" width="7.6328125" customWidth="1"/>
    <col min="6924" max="6926" width="8.6328125" customWidth="1"/>
    <col min="6927" max="7168" width="9"/>
    <col min="7169" max="7169" width="7.6328125" customWidth="1"/>
    <col min="7170" max="7170" width="8.26953125" customWidth="1"/>
    <col min="7171" max="7171" width="6.6328125" customWidth="1"/>
    <col min="7172" max="7172" width="8.90625" customWidth="1"/>
    <col min="7173" max="7179" width="7.6328125" customWidth="1"/>
    <col min="7180" max="7182" width="8.6328125" customWidth="1"/>
    <col min="7183" max="7424" width="9"/>
    <col min="7425" max="7425" width="7.6328125" customWidth="1"/>
    <col min="7426" max="7426" width="8.26953125" customWidth="1"/>
    <col min="7427" max="7427" width="6.6328125" customWidth="1"/>
    <col min="7428" max="7428" width="8.90625" customWidth="1"/>
    <col min="7429" max="7435" width="7.6328125" customWidth="1"/>
    <col min="7436" max="7438" width="8.6328125" customWidth="1"/>
    <col min="7439" max="7680" width="9"/>
    <col min="7681" max="7681" width="7.6328125" customWidth="1"/>
    <col min="7682" max="7682" width="8.26953125" customWidth="1"/>
    <col min="7683" max="7683" width="6.6328125" customWidth="1"/>
    <col min="7684" max="7684" width="8.90625" customWidth="1"/>
    <col min="7685" max="7691" width="7.6328125" customWidth="1"/>
    <col min="7692" max="7694" width="8.6328125" customWidth="1"/>
    <col min="7695" max="7936" width="9"/>
    <col min="7937" max="7937" width="7.6328125" customWidth="1"/>
    <col min="7938" max="7938" width="8.26953125" customWidth="1"/>
    <col min="7939" max="7939" width="6.6328125" customWidth="1"/>
    <col min="7940" max="7940" width="8.90625" customWidth="1"/>
    <col min="7941" max="7947" width="7.6328125" customWidth="1"/>
    <col min="7948" max="7950" width="8.6328125" customWidth="1"/>
    <col min="7951" max="8192" width="9"/>
    <col min="8193" max="8193" width="7.6328125" customWidth="1"/>
    <col min="8194" max="8194" width="8.26953125" customWidth="1"/>
    <col min="8195" max="8195" width="6.6328125" customWidth="1"/>
    <col min="8196" max="8196" width="8.90625" customWidth="1"/>
    <col min="8197" max="8203" width="7.6328125" customWidth="1"/>
    <col min="8204" max="8206" width="8.6328125" customWidth="1"/>
    <col min="8207" max="8448" width="9"/>
    <col min="8449" max="8449" width="7.6328125" customWidth="1"/>
    <col min="8450" max="8450" width="8.26953125" customWidth="1"/>
    <col min="8451" max="8451" width="6.6328125" customWidth="1"/>
    <col min="8452" max="8452" width="8.90625" customWidth="1"/>
    <col min="8453" max="8459" width="7.6328125" customWidth="1"/>
    <col min="8460" max="8462" width="8.6328125" customWidth="1"/>
    <col min="8463" max="8704" width="9"/>
    <col min="8705" max="8705" width="7.6328125" customWidth="1"/>
    <col min="8706" max="8706" width="8.26953125" customWidth="1"/>
    <col min="8707" max="8707" width="6.6328125" customWidth="1"/>
    <col min="8708" max="8708" width="8.90625" customWidth="1"/>
    <col min="8709" max="8715" width="7.6328125" customWidth="1"/>
    <col min="8716" max="8718" width="8.6328125" customWidth="1"/>
    <col min="8719" max="8960" width="9"/>
    <col min="8961" max="8961" width="7.6328125" customWidth="1"/>
    <col min="8962" max="8962" width="8.26953125" customWidth="1"/>
    <col min="8963" max="8963" width="6.6328125" customWidth="1"/>
    <col min="8964" max="8964" width="8.90625" customWidth="1"/>
    <col min="8965" max="8971" width="7.6328125" customWidth="1"/>
    <col min="8972" max="8974" width="8.6328125" customWidth="1"/>
    <col min="8975" max="9216" width="9"/>
    <col min="9217" max="9217" width="7.6328125" customWidth="1"/>
    <col min="9218" max="9218" width="8.26953125" customWidth="1"/>
    <col min="9219" max="9219" width="6.6328125" customWidth="1"/>
    <col min="9220" max="9220" width="8.90625" customWidth="1"/>
    <col min="9221" max="9227" width="7.6328125" customWidth="1"/>
    <col min="9228" max="9230" width="8.6328125" customWidth="1"/>
    <col min="9231" max="9472" width="9"/>
    <col min="9473" max="9473" width="7.6328125" customWidth="1"/>
    <col min="9474" max="9474" width="8.26953125" customWidth="1"/>
    <col min="9475" max="9475" width="6.6328125" customWidth="1"/>
    <col min="9476" max="9476" width="8.90625" customWidth="1"/>
    <col min="9477" max="9483" width="7.6328125" customWidth="1"/>
    <col min="9484" max="9486" width="8.6328125" customWidth="1"/>
    <col min="9487" max="9728" width="9"/>
    <col min="9729" max="9729" width="7.6328125" customWidth="1"/>
    <col min="9730" max="9730" width="8.26953125" customWidth="1"/>
    <col min="9731" max="9731" width="6.6328125" customWidth="1"/>
    <col min="9732" max="9732" width="8.90625" customWidth="1"/>
    <col min="9733" max="9739" width="7.6328125" customWidth="1"/>
    <col min="9740" max="9742" width="8.6328125" customWidth="1"/>
    <col min="9743" max="9984" width="9"/>
    <col min="9985" max="9985" width="7.6328125" customWidth="1"/>
    <col min="9986" max="9986" width="8.26953125" customWidth="1"/>
    <col min="9987" max="9987" width="6.6328125" customWidth="1"/>
    <col min="9988" max="9988" width="8.90625" customWidth="1"/>
    <col min="9989" max="9995" width="7.6328125" customWidth="1"/>
    <col min="9996" max="9998" width="8.6328125" customWidth="1"/>
    <col min="9999" max="10240" width="9"/>
    <col min="10241" max="10241" width="7.6328125" customWidth="1"/>
    <col min="10242" max="10242" width="8.26953125" customWidth="1"/>
    <col min="10243" max="10243" width="6.6328125" customWidth="1"/>
    <col min="10244" max="10244" width="8.90625" customWidth="1"/>
    <col min="10245" max="10251" width="7.6328125" customWidth="1"/>
    <col min="10252" max="10254" width="8.6328125" customWidth="1"/>
    <col min="10255" max="10496" width="9"/>
    <col min="10497" max="10497" width="7.6328125" customWidth="1"/>
    <col min="10498" max="10498" width="8.26953125" customWidth="1"/>
    <col min="10499" max="10499" width="6.6328125" customWidth="1"/>
    <col min="10500" max="10500" width="8.90625" customWidth="1"/>
    <col min="10501" max="10507" width="7.6328125" customWidth="1"/>
    <col min="10508" max="10510" width="8.6328125" customWidth="1"/>
    <col min="10511" max="10752" width="9"/>
    <col min="10753" max="10753" width="7.6328125" customWidth="1"/>
    <col min="10754" max="10754" width="8.26953125" customWidth="1"/>
    <col min="10755" max="10755" width="6.6328125" customWidth="1"/>
    <col min="10756" max="10756" width="8.90625" customWidth="1"/>
    <col min="10757" max="10763" width="7.6328125" customWidth="1"/>
    <col min="10764" max="10766" width="8.6328125" customWidth="1"/>
    <col min="10767" max="11008" width="9"/>
    <col min="11009" max="11009" width="7.6328125" customWidth="1"/>
    <col min="11010" max="11010" width="8.26953125" customWidth="1"/>
    <col min="11011" max="11011" width="6.6328125" customWidth="1"/>
    <col min="11012" max="11012" width="8.90625" customWidth="1"/>
    <col min="11013" max="11019" width="7.6328125" customWidth="1"/>
    <col min="11020" max="11022" width="8.6328125" customWidth="1"/>
    <col min="11023" max="11264" width="9"/>
    <col min="11265" max="11265" width="7.6328125" customWidth="1"/>
    <col min="11266" max="11266" width="8.26953125" customWidth="1"/>
    <col min="11267" max="11267" width="6.6328125" customWidth="1"/>
    <col min="11268" max="11268" width="8.90625" customWidth="1"/>
    <col min="11269" max="11275" width="7.6328125" customWidth="1"/>
    <col min="11276" max="11278" width="8.6328125" customWidth="1"/>
    <col min="11279" max="11520" width="9"/>
    <col min="11521" max="11521" width="7.6328125" customWidth="1"/>
    <col min="11522" max="11522" width="8.26953125" customWidth="1"/>
    <col min="11523" max="11523" width="6.6328125" customWidth="1"/>
    <col min="11524" max="11524" width="8.90625" customWidth="1"/>
    <col min="11525" max="11531" width="7.6328125" customWidth="1"/>
    <col min="11532" max="11534" width="8.6328125" customWidth="1"/>
    <col min="11535" max="11776" width="9"/>
    <col min="11777" max="11777" width="7.6328125" customWidth="1"/>
    <col min="11778" max="11778" width="8.26953125" customWidth="1"/>
    <col min="11779" max="11779" width="6.6328125" customWidth="1"/>
    <col min="11780" max="11780" width="8.90625" customWidth="1"/>
    <col min="11781" max="11787" width="7.6328125" customWidth="1"/>
    <col min="11788" max="11790" width="8.6328125" customWidth="1"/>
    <col min="11791" max="12032" width="9"/>
    <col min="12033" max="12033" width="7.6328125" customWidth="1"/>
    <col min="12034" max="12034" width="8.26953125" customWidth="1"/>
    <col min="12035" max="12035" width="6.6328125" customWidth="1"/>
    <col min="12036" max="12036" width="8.90625" customWidth="1"/>
    <col min="12037" max="12043" width="7.6328125" customWidth="1"/>
    <col min="12044" max="12046" width="8.6328125" customWidth="1"/>
    <col min="12047" max="12288" width="9"/>
    <col min="12289" max="12289" width="7.6328125" customWidth="1"/>
    <col min="12290" max="12290" width="8.26953125" customWidth="1"/>
    <col min="12291" max="12291" width="6.6328125" customWidth="1"/>
    <col min="12292" max="12292" width="8.90625" customWidth="1"/>
    <col min="12293" max="12299" width="7.6328125" customWidth="1"/>
    <col min="12300" max="12302" width="8.6328125" customWidth="1"/>
    <col min="12303" max="12544" width="9"/>
    <col min="12545" max="12545" width="7.6328125" customWidth="1"/>
    <col min="12546" max="12546" width="8.26953125" customWidth="1"/>
    <col min="12547" max="12547" width="6.6328125" customWidth="1"/>
    <col min="12548" max="12548" width="8.90625" customWidth="1"/>
    <col min="12549" max="12555" width="7.6328125" customWidth="1"/>
    <col min="12556" max="12558" width="8.6328125" customWidth="1"/>
    <col min="12559" max="12800" width="9"/>
    <col min="12801" max="12801" width="7.6328125" customWidth="1"/>
    <col min="12802" max="12802" width="8.26953125" customWidth="1"/>
    <col min="12803" max="12803" width="6.6328125" customWidth="1"/>
    <col min="12804" max="12804" width="8.90625" customWidth="1"/>
    <col min="12805" max="12811" width="7.6328125" customWidth="1"/>
    <col min="12812" max="12814" width="8.6328125" customWidth="1"/>
    <col min="12815" max="13056" width="9"/>
    <col min="13057" max="13057" width="7.6328125" customWidth="1"/>
    <col min="13058" max="13058" width="8.26953125" customWidth="1"/>
    <col min="13059" max="13059" width="6.6328125" customWidth="1"/>
    <col min="13060" max="13060" width="8.90625" customWidth="1"/>
    <col min="13061" max="13067" width="7.6328125" customWidth="1"/>
    <col min="13068" max="13070" width="8.6328125" customWidth="1"/>
    <col min="13071" max="13312" width="9"/>
    <col min="13313" max="13313" width="7.6328125" customWidth="1"/>
    <col min="13314" max="13314" width="8.26953125" customWidth="1"/>
    <col min="13315" max="13315" width="6.6328125" customWidth="1"/>
    <col min="13316" max="13316" width="8.90625" customWidth="1"/>
    <col min="13317" max="13323" width="7.6328125" customWidth="1"/>
    <col min="13324" max="13326" width="8.6328125" customWidth="1"/>
    <col min="13327" max="13568" width="9"/>
    <col min="13569" max="13569" width="7.6328125" customWidth="1"/>
    <col min="13570" max="13570" width="8.26953125" customWidth="1"/>
    <col min="13571" max="13571" width="6.6328125" customWidth="1"/>
    <col min="13572" max="13572" width="8.90625" customWidth="1"/>
    <col min="13573" max="13579" width="7.6328125" customWidth="1"/>
    <col min="13580" max="13582" width="8.6328125" customWidth="1"/>
    <col min="13583" max="13824" width="9"/>
    <col min="13825" max="13825" width="7.6328125" customWidth="1"/>
    <col min="13826" max="13826" width="8.26953125" customWidth="1"/>
    <col min="13827" max="13827" width="6.6328125" customWidth="1"/>
    <col min="13828" max="13828" width="8.90625" customWidth="1"/>
    <col min="13829" max="13835" width="7.6328125" customWidth="1"/>
    <col min="13836" max="13838" width="8.6328125" customWidth="1"/>
    <col min="13839" max="14080" width="9"/>
    <col min="14081" max="14081" width="7.6328125" customWidth="1"/>
    <col min="14082" max="14082" width="8.26953125" customWidth="1"/>
    <col min="14083" max="14083" width="6.6328125" customWidth="1"/>
    <col min="14084" max="14084" width="8.90625" customWidth="1"/>
    <col min="14085" max="14091" width="7.6328125" customWidth="1"/>
    <col min="14092" max="14094" width="8.6328125" customWidth="1"/>
    <col min="14095" max="14336" width="9"/>
    <col min="14337" max="14337" width="7.6328125" customWidth="1"/>
    <col min="14338" max="14338" width="8.26953125" customWidth="1"/>
    <col min="14339" max="14339" width="6.6328125" customWidth="1"/>
    <col min="14340" max="14340" width="8.90625" customWidth="1"/>
    <col min="14341" max="14347" width="7.6328125" customWidth="1"/>
    <col min="14348" max="14350" width="8.6328125" customWidth="1"/>
    <col min="14351" max="14592" width="9"/>
    <col min="14593" max="14593" width="7.6328125" customWidth="1"/>
    <col min="14594" max="14594" width="8.26953125" customWidth="1"/>
    <col min="14595" max="14595" width="6.6328125" customWidth="1"/>
    <col min="14596" max="14596" width="8.90625" customWidth="1"/>
    <col min="14597" max="14603" width="7.6328125" customWidth="1"/>
    <col min="14604" max="14606" width="8.6328125" customWidth="1"/>
    <col min="14607" max="14848" width="9"/>
    <col min="14849" max="14849" width="7.6328125" customWidth="1"/>
    <col min="14850" max="14850" width="8.26953125" customWidth="1"/>
    <col min="14851" max="14851" width="6.6328125" customWidth="1"/>
    <col min="14852" max="14852" width="8.90625" customWidth="1"/>
    <col min="14853" max="14859" width="7.6328125" customWidth="1"/>
    <col min="14860" max="14862" width="8.6328125" customWidth="1"/>
    <col min="14863" max="15104" width="9"/>
    <col min="15105" max="15105" width="7.6328125" customWidth="1"/>
    <col min="15106" max="15106" width="8.26953125" customWidth="1"/>
    <col min="15107" max="15107" width="6.6328125" customWidth="1"/>
    <col min="15108" max="15108" width="8.90625" customWidth="1"/>
    <col min="15109" max="15115" width="7.6328125" customWidth="1"/>
    <col min="15116" max="15118" width="8.6328125" customWidth="1"/>
    <col min="15119" max="15360" width="9"/>
    <col min="15361" max="15361" width="7.6328125" customWidth="1"/>
    <col min="15362" max="15362" width="8.26953125" customWidth="1"/>
    <col min="15363" max="15363" width="6.6328125" customWidth="1"/>
    <col min="15364" max="15364" width="8.90625" customWidth="1"/>
    <col min="15365" max="15371" width="7.6328125" customWidth="1"/>
    <col min="15372" max="15374" width="8.6328125" customWidth="1"/>
    <col min="15375" max="15616" width="9"/>
    <col min="15617" max="15617" width="7.6328125" customWidth="1"/>
    <col min="15618" max="15618" width="8.26953125" customWidth="1"/>
    <col min="15619" max="15619" width="6.6328125" customWidth="1"/>
    <col min="15620" max="15620" width="8.90625" customWidth="1"/>
    <col min="15621" max="15627" width="7.6328125" customWidth="1"/>
    <col min="15628" max="15630" width="8.6328125" customWidth="1"/>
    <col min="15631" max="15872" width="9"/>
    <col min="15873" max="15873" width="7.6328125" customWidth="1"/>
    <col min="15874" max="15874" width="8.26953125" customWidth="1"/>
    <col min="15875" max="15875" width="6.6328125" customWidth="1"/>
    <col min="15876" max="15876" width="8.90625" customWidth="1"/>
    <col min="15877" max="15883" width="7.6328125" customWidth="1"/>
    <col min="15884" max="15886" width="8.6328125" customWidth="1"/>
    <col min="15887" max="16128" width="9"/>
    <col min="16129" max="16129" width="7.6328125" customWidth="1"/>
    <col min="16130" max="16130" width="8.26953125" customWidth="1"/>
    <col min="16131" max="16131" width="6.6328125" customWidth="1"/>
    <col min="16132" max="16132" width="8.90625" customWidth="1"/>
    <col min="16133" max="16139" width="7.6328125" customWidth="1"/>
    <col min="16140" max="16142" width="8.6328125" customWidth="1"/>
    <col min="16143" max="16384" width="9"/>
  </cols>
  <sheetData>
    <row r="1" spans="1:14">
      <c r="A1" t="s">
        <v>419</v>
      </c>
    </row>
    <row r="3" spans="1:14" ht="16.5" customHeight="1">
      <c r="L3" s="477"/>
      <c r="M3" s="478"/>
      <c r="N3" s="478"/>
    </row>
    <row r="5" spans="1:14" ht="19">
      <c r="A5" s="565" t="s">
        <v>420</v>
      </c>
      <c r="B5" s="565"/>
      <c r="C5" s="565"/>
      <c r="D5" s="565"/>
      <c r="E5" s="565"/>
      <c r="F5" s="565"/>
      <c r="G5" s="565"/>
      <c r="H5" s="565"/>
      <c r="I5" s="565"/>
      <c r="J5" s="565"/>
      <c r="K5" s="565"/>
      <c r="L5" s="565"/>
      <c r="M5" s="565"/>
      <c r="N5" s="565"/>
    </row>
    <row r="6" spans="1:14" ht="12.75" customHeight="1" thickBot="1">
      <c r="A6" s="479"/>
      <c r="B6" s="479"/>
      <c r="C6" s="479"/>
      <c r="D6" s="479"/>
      <c r="E6" s="479"/>
      <c r="F6" s="479"/>
      <c r="G6" s="479"/>
      <c r="H6" s="479"/>
      <c r="I6" s="479"/>
      <c r="J6" s="479"/>
      <c r="K6" s="479"/>
      <c r="L6" s="479"/>
      <c r="M6" s="479"/>
      <c r="N6" s="479"/>
    </row>
    <row r="7" spans="1:14" ht="21" customHeight="1" thickBot="1">
      <c r="L7" s="463" t="s">
        <v>421</v>
      </c>
      <c r="M7" s="566">
        <f>基本情報!C7</f>
        <v>8</v>
      </c>
      <c r="N7" s="567"/>
    </row>
    <row r="8" spans="1:14" ht="18.75" customHeight="1" thickBot="1">
      <c r="A8" s="568" t="s">
        <v>0</v>
      </c>
      <c r="B8" s="569"/>
      <c r="C8" s="570" t="str">
        <f>基本情報!C4</f>
        <v>助産所等施設整備事業</v>
      </c>
      <c r="D8" s="571"/>
      <c r="E8" s="571"/>
      <c r="F8" s="572"/>
      <c r="G8" s="7"/>
      <c r="H8" s="7"/>
      <c r="I8" s="7"/>
      <c r="J8" s="7"/>
      <c r="K8" s="7"/>
      <c r="L8" s="7"/>
      <c r="M8" s="7"/>
      <c r="N8" s="7"/>
    </row>
    <row r="9" spans="1:14" ht="18" customHeight="1" thickBot="1">
      <c r="A9" s="7"/>
      <c r="B9" s="7"/>
      <c r="C9" s="7"/>
      <c r="D9" s="7"/>
      <c r="E9" s="7"/>
      <c r="F9" s="7"/>
      <c r="G9" s="7"/>
      <c r="H9" s="7"/>
      <c r="I9" s="7"/>
      <c r="J9" s="7"/>
      <c r="K9" s="7"/>
      <c r="L9" s="7"/>
      <c r="M9" s="7"/>
      <c r="N9" s="7"/>
    </row>
    <row r="10" spans="1:14" ht="18" customHeight="1">
      <c r="A10" s="573" t="s">
        <v>378</v>
      </c>
      <c r="B10" s="574"/>
      <c r="C10" s="574"/>
      <c r="D10" s="574"/>
      <c r="E10" s="574" t="s">
        <v>379</v>
      </c>
      <c r="F10" s="574"/>
      <c r="G10" s="574"/>
      <c r="H10" s="574"/>
      <c r="I10" s="574" t="s">
        <v>2</v>
      </c>
      <c r="J10" s="574"/>
      <c r="K10" s="574"/>
      <c r="L10" s="574"/>
      <c r="M10" s="574"/>
      <c r="N10" s="575"/>
    </row>
    <row r="11" spans="1:14" ht="21" customHeight="1" thickBot="1">
      <c r="A11" s="576" t="str">
        <f>基本情報!C12</f>
        <v>兵庫　太郎</v>
      </c>
      <c r="B11" s="577"/>
      <c r="C11" s="577"/>
      <c r="D11" s="578"/>
      <c r="E11" s="579" t="str">
        <f>基本情報!C15</f>
        <v>○○助産所</v>
      </c>
      <c r="F11" s="579"/>
      <c r="G11" s="579"/>
      <c r="H11" s="579"/>
      <c r="I11" s="579" t="str">
        <f>基本情報!C10</f>
        <v>兵庫県神戸市○○</v>
      </c>
      <c r="J11" s="579"/>
      <c r="K11" s="579"/>
      <c r="L11" s="579"/>
      <c r="M11" s="579"/>
      <c r="N11" s="580"/>
    </row>
    <row r="12" spans="1:14" ht="18.75" customHeight="1">
      <c r="A12" s="581" t="s">
        <v>380</v>
      </c>
      <c r="B12" s="582"/>
      <c r="C12" s="582"/>
      <c r="D12" s="582"/>
      <c r="E12" s="582"/>
      <c r="F12" s="582"/>
      <c r="G12" s="582"/>
      <c r="H12" s="582"/>
      <c r="I12" s="582"/>
      <c r="J12" s="582"/>
      <c r="K12" s="582"/>
      <c r="L12" s="582"/>
      <c r="M12" s="582"/>
      <c r="N12" s="583"/>
    </row>
    <row r="13" spans="1:14" ht="19.5" customHeight="1">
      <c r="A13" s="584" t="s">
        <v>381</v>
      </c>
      <c r="B13" s="585"/>
      <c r="C13" s="585"/>
      <c r="D13" s="586" t="s">
        <v>382</v>
      </c>
      <c r="E13" s="586"/>
      <c r="F13" s="586"/>
      <c r="G13" s="586"/>
      <c r="H13" s="586"/>
      <c r="I13" s="586" t="s">
        <v>422</v>
      </c>
      <c r="J13" s="586"/>
      <c r="K13" s="586"/>
      <c r="L13" s="586"/>
      <c r="M13" s="586"/>
      <c r="N13" s="587"/>
    </row>
    <row r="14" spans="1:14" ht="18" customHeight="1">
      <c r="A14" s="584"/>
      <c r="B14" s="585"/>
      <c r="C14" s="585"/>
      <c r="D14" s="480" t="s">
        <v>349</v>
      </c>
      <c r="E14" s="513" t="s">
        <v>428</v>
      </c>
      <c r="F14" s="481" t="s">
        <v>348</v>
      </c>
      <c r="G14" s="481" t="s">
        <v>350</v>
      </c>
      <c r="H14" s="514" t="s">
        <v>429</v>
      </c>
      <c r="I14" s="480" t="s">
        <v>349</v>
      </c>
      <c r="J14" s="482">
        <f>基本情報!C19</f>
        <v>46143</v>
      </c>
      <c r="K14" s="481" t="s">
        <v>348</v>
      </c>
      <c r="L14" s="481" t="s">
        <v>350</v>
      </c>
      <c r="M14" s="482">
        <f>基本情報!C20</f>
        <v>46446</v>
      </c>
      <c r="N14" s="483"/>
    </row>
    <row r="15" spans="1:14" ht="20.25" customHeight="1">
      <c r="A15" s="590" t="s">
        <v>384</v>
      </c>
      <c r="B15" s="586"/>
      <c r="C15" s="586"/>
      <c r="D15" s="594" t="str">
        <f>基本情報!C27</f>
        <v>新築</v>
      </c>
      <c r="E15" s="595"/>
      <c r="F15" s="484"/>
      <c r="G15" s="485"/>
      <c r="H15" s="485"/>
      <c r="I15" s="485"/>
      <c r="J15" s="485"/>
      <c r="K15" s="485"/>
      <c r="L15" s="485"/>
      <c r="M15" s="485"/>
      <c r="N15" s="483"/>
    </row>
    <row r="16" spans="1:14" ht="20.25" customHeight="1">
      <c r="A16" s="590" t="s">
        <v>385</v>
      </c>
      <c r="B16" s="586"/>
      <c r="C16" s="586"/>
      <c r="D16" s="594" t="str">
        <f>基本情報!C30</f>
        <v>助産所</v>
      </c>
      <c r="E16" s="595"/>
      <c r="F16" s="484"/>
      <c r="G16" s="485"/>
      <c r="H16" s="485"/>
      <c r="I16" s="485"/>
      <c r="J16" s="485"/>
      <c r="K16" s="485"/>
      <c r="L16" s="485"/>
      <c r="M16" s="485"/>
      <c r="N16" s="483"/>
    </row>
    <row r="17" spans="1:14" ht="20.25" customHeight="1">
      <c r="A17" s="590" t="s">
        <v>386</v>
      </c>
      <c r="B17" s="586"/>
      <c r="C17" s="586"/>
      <c r="D17" s="591" t="s">
        <v>408</v>
      </c>
      <c r="E17" s="592"/>
      <c r="F17" s="515">
        <v>200</v>
      </c>
      <c r="G17" s="485" t="s">
        <v>85</v>
      </c>
      <c r="H17" s="593" t="s">
        <v>409</v>
      </c>
      <c r="I17" s="592"/>
      <c r="J17" s="516">
        <v>0</v>
      </c>
      <c r="K17" s="486" t="s">
        <v>85</v>
      </c>
      <c r="L17" s="481" t="s">
        <v>153</v>
      </c>
      <c r="M17" s="487">
        <f>F17+J17</f>
        <v>200</v>
      </c>
      <c r="N17" s="483" t="s">
        <v>85</v>
      </c>
    </row>
    <row r="18" spans="1:14" ht="20.25" customHeight="1" thickBot="1">
      <c r="A18" s="597" t="s">
        <v>351</v>
      </c>
      <c r="B18" s="598"/>
      <c r="C18" s="598"/>
      <c r="D18" s="596" t="str">
        <f>基本情報!C29</f>
        <v>木造</v>
      </c>
      <c r="E18" s="588"/>
      <c r="F18" s="488"/>
      <c r="G18" s="488"/>
      <c r="H18" s="488"/>
      <c r="I18" s="488"/>
      <c r="J18" s="488"/>
      <c r="K18" s="488"/>
      <c r="L18" s="588" t="s">
        <v>416</v>
      </c>
      <c r="M18" s="588"/>
      <c r="N18" s="589"/>
    </row>
    <row r="19" spans="1:14" ht="20.25" customHeight="1">
      <c r="A19" s="599" t="s">
        <v>387</v>
      </c>
      <c r="B19" s="600"/>
      <c r="C19" s="600"/>
      <c r="D19" s="600"/>
      <c r="E19" s="600"/>
      <c r="F19" s="600"/>
      <c r="G19" s="600"/>
      <c r="H19" s="600"/>
      <c r="I19" s="600"/>
      <c r="J19" s="600"/>
      <c r="K19" s="600"/>
      <c r="L19" s="600"/>
      <c r="M19" s="600"/>
      <c r="N19" s="601"/>
    </row>
    <row r="20" spans="1:14" ht="15.75" customHeight="1">
      <c r="A20" s="584" t="str">
        <f>基本情報!C30</f>
        <v>助産所</v>
      </c>
      <c r="B20" s="586"/>
      <c r="C20" s="585"/>
      <c r="D20" s="586"/>
      <c r="E20" s="585"/>
      <c r="F20" s="586"/>
      <c r="G20" s="586" t="s">
        <v>388</v>
      </c>
      <c r="H20" s="586"/>
      <c r="I20" s="586"/>
      <c r="J20" s="586"/>
      <c r="K20" s="586" t="s">
        <v>389</v>
      </c>
      <c r="L20" s="586"/>
      <c r="M20" s="586" t="s">
        <v>390</v>
      </c>
      <c r="N20" s="587"/>
    </row>
    <row r="21" spans="1:14" ht="23.25" customHeight="1">
      <c r="A21" s="590"/>
      <c r="B21" s="586"/>
      <c r="C21" s="586"/>
      <c r="D21" s="586"/>
      <c r="E21" s="586"/>
      <c r="F21" s="586"/>
      <c r="G21" s="489" t="s">
        <v>391</v>
      </c>
      <c r="H21" s="490" t="s">
        <v>392</v>
      </c>
      <c r="I21" s="490" t="s">
        <v>393</v>
      </c>
      <c r="J21" s="489" t="s">
        <v>247</v>
      </c>
      <c r="K21" s="586"/>
      <c r="L21" s="586"/>
      <c r="M21" s="586"/>
      <c r="N21" s="587"/>
    </row>
    <row r="22" spans="1:14" ht="19.5" customHeight="1">
      <c r="A22" s="612" t="s">
        <v>3</v>
      </c>
      <c r="B22" s="603"/>
      <c r="C22" s="602" t="s">
        <v>3</v>
      </c>
      <c r="D22" s="603"/>
      <c r="E22" s="602" t="s">
        <v>3</v>
      </c>
      <c r="F22" s="603"/>
      <c r="G22" s="489" t="s">
        <v>394</v>
      </c>
      <c r="H22" s="489" t="s">
        <v>394</v>
      </c>
      <c r="I22" s="489" t="s">
        <v>394</v>
      </c>
      <c r="J22" s="491" t="s">
        <v>3</v>
      </c>
      <c r="K22" s="602" t="s">
        <v>3</v>
      </c>
      <c r="L22" s="603"/>
      <c r="M22" s="602" t="s">
        <v>3</v>
      </c>
      <c r="N22" s="604"/>
    </row>
    <row r="23" spans="1:14" ht="19.5" customHeight="1" thickBot="1">
      <c r="A23" s="835">
        <v>100</v>
      </c>
      <c r="B23" s="836"/>
      <c r="C23" s="607"/>
      <c r="D23" s="608"/>
      <c r="E23" s="607"/>
      <c r="F23" s="608"/>
      <c r="G23" s="492" t="s">
        <v>395</v>
      </c>
      <c r="H23" s="492" t="s">
        <v>395</v>
      </c>
      <c r="I23" s="492" t="s">
        <v>395</v>
      </c>
      <c r="J23" s="492" t="s">
        <v>395</v>
      </c>
      <c r="K23" s="837">
        <v>50</v>
      </c>
      <c r="L23" s="836"/>
      <c r="M23" s="610">
        <f>A23+K23</f>
        <v>150</v>
      </c>
      <c r="N23" s="611"/>
    </row>
    <row r="24" spans="1:14" ht="21" customHeight="1">
      <c r="A24" s="599" t="s">
        <v>396</v>
      </c>
      <c r="B24" s="600"/>
      <c r="C24" s="600"/>
      <c r="D24" s="600"/>
      <c r="E24" s="600"/>
      <c r="F24" s="600"/>
      <c r="G24" s="600"/>
      <c r="H24" s="600"/>
      <c r="I24" s="600"/>
      <c r="J24" s="600"/>
      <c r="K24" s="600"/>
      <c r="L24" s="600"/>
      <c r="M24" s="600"/>
      <c r="N24" s="601"/>
    </row>
    <row r="25" spans="1:14" s="497" customFormat="1" ht="21" customHeight="1">
      <c r="A25" s="493"/>
      <c r="B25" s="494"/>
      <c r="C25" s="494"/>
      <c r="D25" s="494"/>
      <c r="E25" s="642" t="s">
        <v>413</v>
      </c>
      <c r="F25" s="642"/>
      <c r="G25" s="642"/>
      <c r="H25" s="642"/>
      <c r="I25" s="494"/>
      <c r="J25" s="495"/>
      <c r="K25" s="495"/>
      <c r="L25" s="495"/>
      <c r="M25" s="495"/>
      <c r="N25" s="496"/>
    </row>
    <row r="26" spans="1:14" s="499" customFormat="1" ht="21" customHeight="1">
      <c r="A26" s="445"/>
      <c r="B26" s="623">
        <f>基準額!D3</f>
        <v>30</v>
      </c>
      <c r="C26" s="623"/>
      <c r="D26" s="623"/>
      <c r="E26" s="446" t="s">
        <v>352</v>
      </c>
      <c r="F26" s="624">
        <f>基準額!D4</f>
        <v>50000</v>
      </c>
      <c r="G26" s="624"/>
      <c r="H26" s="446" t="s">
        <v>352</v>
      </c>
      <c r="I26" s="625">
        <f>基準額!B49</f>
        <v>0.33</v>
      </c>
      <c r="J26" s="625"/>
      <c r="K26" s="446" t="s">
        <v>415</v>
      </c>
      <c r="L26" s="641">
        <f>ROUNDDOWN(基準額!E26*I26,-3)</f>
        <v>495000</v>
      </c>
      <c r="M26" s="641"/>
      <c r="N26" s="498"/>
    </row>
    <row r="27" spans="1:14" s="497" customFormat="1" ht="21" customHeight="1">
      <c r="A27" s="500"/>
      <c r="B27" s="636" t="str">
        <f>基準額!H26</f>
        <v>実績：100.00㎡&gt;基準：30.00㎡</v>
      </c>
      <c r="C27" s="637"/>
      <c r="D27" s="637"/>
      <c r="E27" s="636" t="str">
        <f>基準額!H27</f>
        <v>実績：50,000円&lt;基準：151,900円</v>
      </c>
      <c r="F27" s="636"/>
      <c r="G27" s="636"/>
      <c r="H27" s="636"/>
      <c r="I27" s="494"/>
      <c r="J27" s="495"/>
      <c r="K27" s="495"/>
      <c r="L27" s="495"/>
      <c r="M27" s="495"/>
      <c r="N27" s="496"/>
    </row>
    <row r="28" spans="1:14" s="497" customFormat="1" ht="21" customHeight="1" thickBot="1">
      <c r="A28" s="634" t="s">
        <v>354</v>
      </c>
      <c r="B28" s="635"/>
      <c r="C28" s="635"/>
      <c r="D28" s="635"/>
      <c r="E28" s="635"/>
      <c r="F28" s="501"/>
      <c r="G28" s="501"/>
      <c r="H28" s="501"/>
      <c r="I28" s="501"/>
      <c r="J28" s="511"/>
      <c r="K28" s="848" t="s">
        <v>412</v>
      </c>
      <c r="L28" s="848"/>
      <c r="M28" s="511" t="str">
        <f>基本情報!C29</f>
        <v>木造</v>
      </c>
      <c r="N28" s="512"/>
    </row>
    <row r="29" spans="1:14" ht="21" customHeight="1">
      <c r="A29" s="581" t="s">
        <v>397</v>
      </c>
      <c r="B29" s="582"/>
      <c r="C29" s="582"/>
      <c r="D29" s="582"/>
      <c r="E29" s="582"/>
      <c r="F29" s="582"/>
      <c r="G29" s="582"/>
      <c r="H29" s="582"/>
      <c r="I29" s="582"/>
      <c r="J29" s="582"/>
      <c r="K29" s="582"/>
      <c r="L29" s="582"/>
      <c r="M29" s="582"/>
      <c r="N29" s="583"/>
    </row>
    <row r="30" spans="1:14" ht="103.5" customHeight="1" thickBot="1">
      <c r="A30" s="849"/>
      <c r="B30" s="850"/>
      <c r="C30" s="850"/>
      <c r="D30" s="850"/>
      <c r="E30" s="850"/>
      <c r="F30" s="850"/>
      <c r="G30" s="850"/>
      <c r="H30" s="850"/>
      <c r="I30" s="850"/>
      <c r="J30" s="850"/>
      <c r="K30" s="850"/>
      <c r="L30" s="850"/>
      <c r="M30" s="850"/>
      <c r="N30" s="851"/>
    </row>
    <row r="31" spans="1:14" ht="20.25" customHeight="1">
      <c r="A31" s="581" t="s">
        <v>398</v>
      </c>
      <c r="B31" s="582"/>
      <c r="C31" s="582"/>
      <c r="D31" s="582"/>
      <c r="E31" s="582"/>
      <c r="F31" s="582"/>
      <c r="G31" s="582"/>
      <c r="H31" s="582"/>
      <c r="I31" s="582"/>
      <c r="J31" s="582"/>
      <c r="K31" s="582"/>
      <c r="L31" s="582"/>
      <c r="M31" s="582"/>
      <c r="N31" s="583"/>
    </row>
    <row r="32" spans="1:14" ht="40.5" customHeight="1">
      <c r="A32" s="643" t="s">
        <v>417</v>
      </c>
      <c r="B32" s="644"/>
      <c r="C32" s="644"/>
      <c r="D32" s="644"/>
      <c r="E32" s="852" t="s">
        <v>418</v>
      </c>
      <c r="F32" s="852"/>
      <c r="G32" s="505"/>
      <c r="H32" s="505"/>
      <c r="I32" s="505"/>
      <c r="J32" s="505"/>
      <c r="K32" s="505"/>
      <c r="L32" s="505"/>
      <c r="M32" s="505"/>
      <c r="N32" s="506"/>
    </row>
    <row r="33" spans="1:14" ht="36.75" customHeight="1">
      <c r="A33" s="626" t="s">
        <v>399</v>
      </c>
      <c r="B33" s="627"/>
      <c r="C33" s="627"/>
      <c r="D33" s="628"/>
      <c r="E33" s="629" t="s">
        <v>400</v>
      </c>
      <c r="F33" s="627"/>
      <c r="G33" s="627"/>
      <c r="H33" s="628"/>
      <c r="I33" s="629" t="s">
        <v>401</v>
      </c>
      <c r="J33" s="627"/>
      <c r="K33" s="627"/>
      <c r="L33" s="627"/>
      <c r="M33" s="627"/>
      <c r="N33" s="630"/>
    </row>
    <row r="34" spans="1:14" ht="23.25" customHeight="1">
      <c r="A34" s="613" t="s">
        <v>402</v>
      </c>
      <c r="B34" s="614"/>
      <c r="C34" s="585" t="s">
        <v>403</v>
      </c>
      <c r="D34" s="585"/>
      <c r="E34" s="586" t="s">
        <v>402</v>
      </c>
      <c r="F34" s="586"/>
      <c r="G34" s="585" t="s">
        <v>403</v>
      </c>
      <c r="H34" s="585"/>
      <c r="I34" s="838"/>
      <c r="J34" s="839"/>
      <c r="K34" s="839"/>
      <c r="L34" s="839"/>
      <c r="M34" s="839"/>
      <c r="N34" s="840"/>
    </row>
    <row r="35" spans="1:14" ht="33" customHeight="1" thickBot="1">
      <c r="A35" s="844"/>
      <c r="B35" s="845"/>
      <c r="C35" s="846"/>
      <c r="D35" s="847"/>
      <c r="E35" s="846"/>
      <c r="F35" s="847"/>
      <c r="G35" s="846"/>
      <c r="H35" s="847"/>
      <c r="I35" s="841"/>
      <c r="J35" s="842"/>
      <c r="K35" s="842"/>
      <c r="L35" s="842"/>
      <c r="M35" s="842"/>
      <c r="N35" s="843"/>
    </row>
    <row r="36" spans="1:14" ht="18" customHeight="1">
      <c r="N36" s="4"/>
    </row>
    <row r="37" spans="1:14" ht="18" customHeight="1"/>
    <row r="38" spans="1:14" ht="18" customHeight="1"/>
    <row r="39" spans="1:14" ht="18" customHeight="1"/>
    <row r="40" spans="1:14" ht="18" customHeight="1"/>
  </sheetData>
  <sheetProtection sheet="1" selectLockedCells="1"/>
  <mergeCells count="68">
    <mergeCell ref="B27:D27"/>
    <mergeCell ref="E27:H27"/>
    <mergeCell ref="A33:D33"/>
    <mergeCell ref="E33:H33"/>
    <mergeCell ref="I33:N33"/>
    <mergeCell ref="K28:L28"/>
    <mergeCell ref="A29:N29"/>
    <mergeCell ref="A30:N30"/>
    <mergeCell ref="A31:N31"/>
    <mergeCell ref="A32:D32"/>
    <mergeCell ref="E32:F32"/>
    <mergeCell ref="A28:E28"/>
    <mergeCell ref="A34:B34"/>
    <mergeCell ref="C34:D34"/>
    <mergeCell ref="E34:F34"/>
    <mergeCell ref="G34:H34"/>
    <mergeCell ref="I34:N35"/>
    <mergeCell ref="A35:B35"/>
    <mergeCell ref="C35:D35"/>
    <mergeCell ref="E35:F35"/>
    <mergeCell ref="G35:H35"/>
    <mergeCell ref="M23:N23"/>
    <mergeCell ref="E25:H25"/>
    <mergeCell ref="B26:D26"/>
    <mergeCell ref="F26:G26"/>
    <mergeCell ref="I26:J26"/>
    <mergeCell ref="L26:M26"/>
    <mergeCell ref="A24:N24"/>
    <mergeCell ref="A23:B23"/>
    <mergeCell ref="C23:D23"/>
    <mergeCell ref="E23:F23"/>
    <mergeCell ref="K23:L23"/>
    <mergeCell ref="M20:N21"/>
    <mergeCell ref="A22:B22"/>
    <mergeCell ref="C22:D22"/>
    <mergeCell ref="E22:F22"/>
    <mergeCell ref="K22:L22"/>
    <mergeCell ref="M22:N22"/>
    <mergeCell ref="A20:B21"/>
    <mergeCell ref="C20:D21"/>
    <mergeCell ref="E20:F21"/>
    <mergeCell ref="G20:J20"/>
    <mergeCell ref="K20:L21"/>
    <mergeCell ref="H17:I17"/>
    <mergeCell ref="A18:C18"/>
    <mergeCell ref="D18:E18"/>
    <mergeCell ref="L18:N18"/>
    <mergeCell ref="A19:N19"/>
    <mergeCell ref="A15:C15"/>
    <mergeCell ref="D15:E15"/>
    <mergeCell ref="A16:C16"/>
    <mergeCell ref="D16:E16"/>
    <mergeCell ref="A17:C17"/>
    <mergeCell ref="D17:E17"/>
    <mergeCell ref="A11:D11"/>
    <mergeCell ref="E11:H11"/>
    <mergeCell ref="I11:N11"/>
    <mergeCell ref="A12:N12"/>
    <mergeCell ref="A13:C14"/>
    <mergeCell ref="D13:H13"/>
    <mergeCell ref="I13:N13"/>
    <mergeCell ref="A5:N5"/>
    <mergeCell ref="M7:N7"/>
    <mergeCell ref="A8:B8"/>
    <mergeCell ref="C8:F8"/>
    <mergeCell ref="A10:D10"/>
    <mergeCell ref="E10:H10"/>
    <mergeCell ref="I10:N10"/>
  </mergeCells>
  <phoneticPr fontId="2"/>
  <pageMargins left="0.53" right="0.27559055118110237" top="0.7" bottom="0.32" header="0.51181102362204722" footer="0.3"/>
  <pageSetup paperSize="9" scale="87"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59999389629810485"/>
  </sheetPr>
  <dimension ref="A1:J47"/>
  <sheetViews>
    <sheetView view="pageBreakPreview" zoomScale="85" zoomScaleNormal="100" zoomScaleSheetLayoutView="85" workbookViewId="0"/>
  </sheetViews>
  <sheetFormatPr defaultRowHeight="13"/>
  <cols>
    <col min="1" max="1" width="3.36328125" customWidth="1"/>
    <col min="2" max="2" width="3.36328125" style="152" customWidth="1"/>
    <col min="3" max="3" width="17.6328125" customWidth="1"/>
    <col min="4" max="4" width="9.7265625" style="202" customWidth="1"/>
    <col min="5" max="5" width="17.6328125" customWidth="1"/>
    <col min="6" max="6" width="9.6328125" style="202" customWidth="1"/>
    <col min="7" max="7" width="9.6328125" customWidth="1"/>
    <col min="8" max="8" width="9.08984375" style="152" customWidth="1"/>
    <col min="9" max="9" width="17.6328125" customWidth="1"/>
    <col min="10" max="10" width="9.6328125" style="202" customWidth="1"/>
  </cols>
  <sheetData>
    <row r="1" spans="1:10">
      <c r="A1" t="s">
        <v>50</v>
      </c>
    </row>
    <row r="2" spans="1:10" ht="21.75" customHeight="1">
      <c r="A2" t="s">
        <v>91</v>
      </c>
    </row>
    <row r="3" spans="1:10" ht="7.5" customHeight="1" thickBot="1"/>
    <row r="4" spans="1:10" ht="16" customHeight="1">
      <c r="A4" s="12" t="s">
        <v>13</v>
      </c>
      <c r="B4" s="18" t="s">
        <v>11</v>
      </c>
      <c r="C4" s="648" t="s">
        <v>4</v>
      </c>
      <c r="D4" s="649"/>
      <c r="E4" s="650" t="s">
        <v>425</v>
      </c>
      <c r="F4" s="651"/>
      <c r="G4" s="651"/>
      <c r="H4" s="652"/>
      <c r="I4" s="648" t="s">
        <v>10</v>
      </c>
      <c r="J4" s="652"/>
    </row>
    <row r="5" spans="1:10" ht="16" customHeight="1" thickBot="1">
      <c r="A5" s="13" t="s">
        <v>14</v>
      </c>
      <c r="B5" s="19" t="s">
        <v>12</v>
      </c>
      <c r="C5" s="447" t="s">
        <v>5</v>
      </c>
      <c r="D5" s="222" t="s">
        <v>6</v>
      </c>
      <c r="E5" s="448" t="s">
        <v>5</v>
      </c>
      <c r="F5" s="216" t="s">
        <v>6</v>
      </c>
      <c r="G5" s="11" t="s">
        <v>7</v>
      </c>
      <c r="H5" s="250" t="s">
        <v>8</v>
      </c>
      <c r="I5" s="449" t="s">
        <v>9</v>
      </c>
      <c r="J5" s="224" t="s">
        <v>6</v>
      </c>
    </row>
    <row r="6" spans="1:10">
      <c r="A6" s="653"/>
      <c r="B6" s="20"/>
      <c r="C6" s="450"/>
      <c r="D6" s="223" t="s">
        <v>3</v>
      </c>
      <c r="E6" s="451"/>
      <c r="F6" s="217" t="s">
        <v>3</v>
      </c>
      <c r="G6" s="6"/>
      <c r="H6" s="251"/>
      <c r="I6" s="450"/>
      <c r="J6" s="225" t="s">
        <v>3</v>
      </c>
    </row>
    <row r="7" spans="1:10" ht="16" customHeight="1">
      <c r="A7" s="654"/>
      <c r="B7" s="853" t="s">
        <v>375</v>
      </c>
      <c r="C7" s="452" t="s">
        <v>423</v>
      </c>
      <c r="D7" s="453">
        <v>100</v>
      </c>
      <c r="E7" s="454" t="s">
        <v>424</v>
      </c>
      <c r="F7" s="453">
        <v>100</v>
      </c>
      <c r="G7" s="455"/>
      <c r="H7" s="456"/>
      <c r="I7" s="191" t="str">
        <f>E7&amp;""</f>
        <v>診察室</v>
      </c>
      <c r="J7" s="226">
        <f>F7</f>
        <v>100</v>
      </c>
    </row>
    <row r="8" spans="1:10" ht="16" customHeight="1">
      <c r="A8" s="654"/>
      <c r="B8" s="854"/>
      <c r="C8" s="457" t="s">
        <v>423</v>
      </c>
      <c r="D8" s="458">
        <v>50</v>
      </c>
      <c r="E8" s="459" t="s">
        <v>423</v>
      </c>
      <c r="F8" s="460">
        <v>50</v>
      </c>
      <c r="G8" s="461"/>
      <c r="H8" s="462" t="s">
        <v>374</v>
      </c>
      <c r="I8" s="74" t="str">
        <f t="shared" ref="I8:I18" si="0">E8&amp;""</f>
        <v>居室</v>
      </c>
      <c r="J8" s="227">
        <f t="shared" ref="J8:J18" si="1">F8</f>
        <v>50</v>
      </c>
    </row>
    <row r="9" spans="1:10" ht="16" customHeight="1">
      <c r="A9" s="654"/>
      <c r="B9" s="854"/>
      <c r="C9" s="457"/>
      <c r="D9" s="458"/>
      <c r="E9" s="459"/>
      <c r="F9" s="460"/>
      <c r="G9" s="461"/>
      <c r="H9" s="462"/>
      <c r="I9" s="74" t="str">
        <f t="shared" si="0"/>
        <v/>
      </c>
      <c r="J9" s="227">
        <f t="shared" si="1"/>
        <v>0</v>
      </c>
    </row>
    <row r="10" spans="1:10" ht="16" customHeight="1">
      <c r="A10" s="654"/>
      <c r="B10" s="854"/>
      <c r="C10" s="457"/>
      <c r="D10" s="458"/>
      <c r="E10" s="459"/>
      <c r="F10" s="460"/>
      <c r="G10" s="461"/>
      <c r="H10" s="462"/>
      <c r="I10" s="74" t="str">
        <f t="shared" si="0"/>
        <v/>
      </c>
      <c r="J10" s="227">
        <f t="shared" si="1"/>
        <v>0</v>
      </c>
    </row>
    <row r="11" spans="1:10" ht="16" customHeight="1">
      <c r="A11" s="654"/>
      <c r="B11" s="854"/>
      <c r="C11" s="457"/>
      <c r="D11" s="458"/>
      <c r="E11" s="459"/>
      <c r="F11" s="460"/>
      <c r="G11" s="461"/>
      <c r="H11" s="462"/>
      <c r="I11" s="74" t="str">
        <f t="shared" si="0"/>
        <v/>
      </c>
      <c r="J11" s="227">
        <f t="shared" si="1"/>
        <v>0</v>
      </c>
    </row>
    <row r="12" spans="1:10" ht="16" customHeight="1">
      <c r="A12" s="654"/>
      <c r="B12" s="854"/>
      <c r="C12" s="457"/>
      <c r="D12" s="458"/>
      <c r="E12" s="459"/>
      <c r="F12" s="460"/>
      <c r="G12" s="461"/>
      <c r="H12" s="462"/>
      <c r="I12" s="74" t="str">
        <f t="shared" si="0"/>
        <v/>
      </c>
      <c r="J12" s="227">
        <f t="shared" si="1"/>
        <v>0</v>
      </c>
    </row>
    <row r="13" spans="1:10" ht="16" customHeight="1">
      <c r="A13" s="654"/>
      <c r="B13" s="854"/>
      <c r="C13" s="457"/>
      <c r="D13" s="458"/>
      <c r="E13" s="459"/>
      <c r="F13" s="460"/>
      <c r="G13" s="461"/>
      <c r="H13" s="462"/>
      <c r="I13" s="74" t="str">
        <f t="shared" si="0"/>
        <v/>
      </c>
      <c r="J13" s="227">
        <f t="shared" si="1"/>
        <v>0</v>
      </c>
    </row>
    <row r="14" spans="1:10" ht="16" customHeight="1">
      <c r="A14" s="654"/>
      <c r="B14" s="854"/>
      <c r="C14" s="457"/>
      <c r="D14" s="458"/>
      <c r="E14" s="459"/>
      <c r="F14" s="460"/>
      <c r="G14" s="461"/>
      <c r="H14" s="462"/>
      <c r="I14" s="74" t="str">
        <f t="shared" si="0"/>
        <v/>
      </c>
      <c r="J14" s="227">
        <f t="shared" si="1"/>
        <v>0</v>
      </c>
    </row>
    <row r="15" spans="1:10" ht="16" customHeight="1">
      <c r="A15" s="654"/>
      <c r="B15" s="854"/>
      <c r="C15" s="457"/>
      <c r="D15" s="458"/>
      <c r="E15" s="459"/>
      <c r="F15" s="460"/>
      <c r="G15" s="461"/>
      <c r="H15" s="462"/>
      <c r="I15" s="74" t="str">
        <f t="shared" si="0"/>
        <v/>
      </c>
      <c r="J15" s="227">
        <f t="shared" si="1"/>
        <v>0</v>
      </c>
    </row>
    <row r="16" spans="1:10" ht="16" customHeight="1">
      <c r="A16" s="654"/>
      <c r="B16" s="854"/>
      <c r="C16" s="457"/>
      <c r="D16" s="458"/>
      <c r="E16" s="459"/>
      <c r="F16" s="460"/>
      <c r="G16" s="461"/>
      <c r="H16" s="462"/>
      <c r="I16" s="74" t="str">
        <f t="shared" si="0"/>
        <v/>
      </c>
      <c r="J16" s="227">
        <f t="shared" si="1"/>
        <v>0</v>
      </c>
    </row>
    <row r="17" spans="1:10" ht="16" customHeight="1">
      <c r="A17" s="654"/>
      <c r="B17" s="854"/>
      <c r="C17" s="457"/>
      <c r="D17" s="458"/>
      <c r="E17" s="459"/>
      <c r="F17" s="460"/>
      <c r="G17" s="461"/>
      <c r="H17" s="462"/>
      <c r="I17" s="74" t="str">
        <f t="shared" si="0"/>
        <v/>
      </c>
      <c r="J17" s="227">
        <f t="shared" si="1"/>
        <v>0</v>
      </c>
    </row>
    <row r="18" spans="1:10" ht="16" customHeight="1" thickBot="1">
      <c r="A18" s="654"/>
      <c r="B18" s="854"/>
      <c r="C18" s="457"/>
      <c r="D18" s="458"/>
      <c r="E18" s="459"/>
      <c r="F18" s="460"/>
      <c r="G18" s="461"/>
      <c r="H18" s="462"/>
      <c r="I18" s="74" t="str">
        <f t="shared" si="0"/>
        <v/>
      </c>
      <c r="J18" s="227">
        <f t="shared" si="1"/>
        <v>0</v>
      </c>
    </row>
    <row r="19" spans="1:10" ht="16" customHeight="1" thickBot="1">
      <c r="A19" s="654"/>
      <c r="B19" s="19"/>
      <c r="C19" s="463" t="s">
        <v>48</v>
      </c>
      <c r="D19" s="218">
        <f>SUM(D7:D18)</f>
        <v>150</v>
      </c>
      <c r="E19" s="290"/>
      <c r="F19" s="218">
        <f>SUM(F7:F18)</f>
        <v>150</v>
      </c>
      <c r="G19" s="3"/>
      <c r="H19" s="70"/>
      <c r="I19" s="291"/>
      <c r="J19" s="228">
        <f>SUM(J7:J18)</f>
        <v>150</v>
      </c>
    </row>
    <row r="20" spans="1:10" ht="16" customHeight="1">
      <c r="A20" s="654"/>
      <c r="B20" s="656" t="s">
        <v>15</v>
      </c>
      <c r="C20" s="657"/>
      <c r="D20" s="229"/>
      <c r="E20" s="252"/>
      <c r="F20" s="219">
        <f>SUMIF(H7:H18,"対象外",F7:F18)</f>
        <v>50</v>
      </c>
      <c r="G20" s="71"/>
      <c r="H20" s="72"/>
      <c r="I20" s="165"/>
      <c r="J20" s="213">
        <f>SUMIF($H$7:$H$18,"対象外",J7:J18)</f>
        <v>50</v>
      </c>
    </row>
    <row r="21" spans="1:10" ht="16" customHeight="1" thickBot="1">
      <c r="A21" s="655"/>
      <c r="B21" s="658" t="s">
        <v>16</v>
      </c>
      <c r="C21" s="647"/>
      <c r="D21" s="230"/>
      <c r="E21" s="253"/>
      <c r="F21" s="220">
        <f>F19-F20</f>
        <v>100</v>
      </c>
      <c r="G21" s="22"/>
      <c r="H21" s="73"/>
      <c r="I21" s="109"/>
      <c r="J21" s="214">
        <f>J19-J20</f>
        <v>100</v>
      </c>
    </row>
    <row r="22" spans="1:10" ht="16" customHeight="1">
      <c r="A22" s="653"/>
      <c r="B22" s="855" t="s">
        <v>375</v>
      </c>
      <c r="C22" s="464"/>
      <c r="D22" s="465"/>
      <c r="E22" s="464"/>
      <c r="F22" s="466"/>
      <c r="G22" s="467"/>
      <c r="H22" s="468"/>
      <c r="I22" s="191" t="str">
        <f>E22&amp;""</f>
        <v/>
      </c>
      <c r="J22" s="226">
        <f>F22</f>
        <v>0</v>
      </c>
    </row>
    <row r="23" spans="1:10" ht="16" customHeight="1">
      <c r="A23" s="654"/>
      <c r="B23" s="854"/>
      <c r="C23" s="459"/>
      <c r="D23" s="458"/>
      <c r="E23" s="459"/>
      <c r="F23" s="460"/>
      <c r="G23" s="461"/>
      <c r="H23" s="462"/>
      <c r="I23" s="191" t="str">
        <f t="shared" ref="I23:I29" si="2">E23&amp;""</f>
        <v/>
      </c>
      <c r="J23" s="226">
        <f t="shared" ref="J23:J29" si="3">F23</f>
        <v>0</v>
      </c>
    </row>
    <row r="24" spans="1:10" ht="16" customHeight="1">
      <c r="A24" s="654"/>
      <c r="B24" s="854"/>
      <c r="C24" s="459"/>
      <c r="D24" s="458"/>
      <c r="E24" s="459"/>
      <c r="F24" s="460"/>
      <c r="G24" s="461"/>
      <c r="H24" s="462"/>
      <c r="I24" s="191" t="str">
        <f t="shared" si="2"/>
        <v/>
      </c>
      <c r="J24" s="226">
        <f t="shared" si="3"/>
        <v>0</v>
      </c>
    </row>
    <row r="25" spans="1:10" ht="16" customHeight="1">
      <c r="A25" s="654"/>
      <c r="B25" s="854"/>
      <c r="C25" s="459"/>
      <c r="D25" s="458"/>
      <c r="E25" s="459"/>
      <c r="F25" s="460"/>
      <c r="G25" s="461"/>
      <c r="H25" s="462"/>
      <c r="I25" s="191" t="str">
        <f t="shared" si="2"/>
        <v/>
      </c>
      <c r="J25" s="226">
        <f t="shared" si="3"/>
        <v>0</v>
      </c>
    </row>
    <row r="26" spans="1:10" ht="16" customHeight="1">
      <c r="A26" s="654"/>
      <c r="B26" s="854"/>
      <c r="C26" s="459"/>
      <c r="D26" s="458"/>
      <c r="E26" s="459"/>
      <c r="F26" s="460"/>
      <c r="G26" s="461"/>
      <c r="H26" s="462"/>
      <c r="I26" s="191" t="str">
        <f t="shared" si="2"/>
        <v/>
      </c>
      <c r="J26" s="226">
        <f t="shared" si="3"/>
        <v>0</v>
      </c>
    </row>
    <row r="27" spans="1:10" ht="16" customHeight="1">
      <c r="A27" s="654"/>
      <c r="B27" s="854"/>
      <c r="C27" s="459"/>
      <c r="D27" s="458"/>
      <c r="E27" s="459"/>
      <c r="F27" s="460"/>
      <c r="G27" s="461"/>
      <c r="H27" s="462"/>
      <c r="I27" s="191" t="str">
        <f t="shared" si="2"/>
        <v/>
      </c>
      <c r="J27" s="226">
        <f t="shared" si="3"/>
        <v>0</v>
      </c>
    </row>
    <row r="28" spans="1:10" ht="16" customHeight="1">
      <c r="A28" s="654"/>
      <c r="B28" s="854"/>
      <c r="C28" s="459"/>
      <c r="D28" s="458"/>
      <c r="E28" s="459"/>
      <c r="F28" s="460"/>
      <c r="G28" s="461"/>
      <c r="H28" s="462"/>
      <c r="I28" s="191" t="str">
        <f t="shared" si="2"/>
        <v/>
      </c>
      <c r="J28" s="226">
        <f t="shared" si="3"/>
        <v>0</v>
      </c>
    </row>
    <row r="29" spans="1:10" ht="16" customHeight="1" thickBot="1">
      <c r="A29" s="654"/>
      <c r="B29" s="854"/>
      <c r="C29" s="469"/>
      <c r="D29" s="470"/>
      <c r="E29" s="469"/>
      <c r="F29" s="471"/>
      <c r="G29" s="472"/>
      <c r="H29" s="473"/>
      <c r="I29" s="191" t="str">
        <f t="shared" si="2"/>
        <v/>
      </c>
      <c r="J29" s="226">
        <f t="shared" si="3"/>
        <v>0</v>
      </c>
    </row>
    <row r="30" spans="1:10" ht="16" customHeight="1" thickBot="1">
      <c r="A30" s="654"/>
      <c r="B30" s="19"/>
      <c r="C30" s="463" t="s">
        <v>48</v>
      </c>
      <c r="D30" s="221">
        <f>SUM(D22:D29)</f>
        <v>0</v>
      </c>
      <c r="E30" s="290"/>
      <c r="F30" s="221">
        <f>SUM(F22:F29)</f>
        <v>0</v>
      </c>
      <c r="G30" s="3"/>
      <c r="H30" s="70"/>
      <c r="I30" s="291"/>
      <c r="J30" s="228">
        <f>SUM(J22:J29)</f>
        <v>0</v>
      </c>
    </row>
    <row r="31" spans="1:10" ht="16" customHeight="1">
      <c r="A31" s="654"/>
      <c r="B31" s="855" t="s">
        <v>375</v>
      </c>
      <c r="C31" s="464"/>
      <c r="D31" s="465"/>
      <c r="E31" s="464"/>
      <c r="F31" s="465"/>
      <c r="G31" s="474"/>
      <c r="H31" s="468"/>
      <c r="I31" s="191" t="str">
        <f>E31&amp;""</f>
        <v/>
      </c>
      <c r="J31" s="226">
        <f>F31</f>
        <v>0</v>
      </c>
    </row>
    <row r="32" spans="1:10" ht="16" customHeight="1">
      <c r="A32" s="654"/>
      <c r="B32" s="854"/>
      <c r="C32" s="459"/>
      <c r="D32" s="458"/>
      <c r="E32" s="459"/>
      <c r="F32" s="458"/>
      <c r="G32" s="475"/>
      <c r="H32" s="462"/>
      <c r="I32" s="191" t="str">
        <f t="shared" ref="I32:I38" si="4">E32&amp;""</f>
        <v/>
      </c>
      <c r="J32" s="226">
        <f t="shared" ref="J32:J38" si="5">F32</f>
        <v>0</v>
      </c>
    </row>
    <row r="33" spans="1:10" ht="16" customHeight="1">
      <c r="A33" s="654"/>
      <c r="B33" s="854"/>
      <c r="C33" s="459"/>
      <c r="D33" s="458"/>
      <c r="E33" s="459"/>
      <c r="F33" s="458"/>
      <c r="G33" s="475"/>
      <c r="H33" s="462"/>
      <c r="I33" s="191" t="str">
        <f t="shared" si="4"/>
        <v/>
      </c>
      <c r="J33" s="226">
        <f t="shared" si="5"/>
        <v>0</v>
      </c>
    </row>
    <row r="34" spans="1:10" ht="16" customHeight="1">
      <c r="A34" s="654"/>
      <c r="B34" s="854"/>
      <c r="C34" s="459"/>
      <c r="D34" s="458"/>
      <c r="E34" s="459"/>
      <c r="F34" s="458"/>
      <c r="G34" s="475"/>
      <c r="H34" s="462"/>
      <c r="I34" s="191" t="str">
        <f t="shared" si="4"/>
        <v/>
      </c>
      <c r="J34" s="226">
        <f t="shared" si="5"/>
        <v>0</v>
      </c>
    </row>
    <row r="35" spans="1:10" ht="16" customHeight="1">
      <c r="A35" s="654"/>
      <c r="B35" s="854"/>
      <c r="C35" s="459"/>
      <c r="D35" s="458"/>
      <c r="E35" s="459"/>
      <c r="F35" s="458"/>
      <c r="G35" s="475"/>
      <c r="H35" s="462"/>
      <c r="I35" s="191" t="str">
        <f t="shared" si="4"/>
        <v/>
      </c>
      <c r="J35" s="226">
        <f t="shared" si="5"/>
        <v>0</v>
      </c>
    </row>
    <row r="36" spans="1:10" ht="16" customHeight="1">
      <c r="A36" s="654"/>
      <c r="B36" s="854"/>
      <c r="C36" s="459"/>
      <c r="D36" s="458"/>
      <c r="E36" s="459"/>
      <c r="F36" s="458"/>
      <c r="G36" s="475"/>
      <c r="H36" s="462"/>
      <c r="I36" s="191" t="str">
        <f t="shared" si="4"/>
        <v/>
      </c>
      <c r="J36" s="226">
        <f t="shared" si="5"/>
        <v>0</v>
      </c>
    </row>
    <row r="37" spans="1:10" ht="16" customHeight="1">
      <c r="A37" s="654"/>
      <c r="B37" s="854"/>
      <c r="C37" s="459"/>
      <c r="D37" s="458"/>
      <c r="E37" s="459"/>
      <c r="F37" s="458"/>
      <c r="G37" s="475"/>
      <c r="H37" s="462"/>
      <c r="I37" s="191" t="str">
        <f t="shared" si="4"/>
        <v/>
      </c>
      <c r="J37" s="226">
        <f t="shared" si="5"/>
        <v>0</v>
      </c>
    </row>
    <row r="38" spans="1:10" ht="16" customHeight="1" thickBot="1">
      <c r="A38" s="654"/>
      <c r="B38" s="854"/>
      <c r="C38" s="469"/>
      <c r="D38" s="470"/>
      <c r="E38" s="469"/>
      <c r="F38" s="470"/>
      <c r="G38" s="476"/>
      <c r="H38" s="473"/>
      <c r="I38" s="191" t="str">
        <f t="shared" si="4"/>
        <v/>
      </c>
      <c r="J38" s="226">
        <f t="shared" si="5"/>
        <v>0</v>
      </c>
    </row>
    <row r="39" spans="1:10" ht="16" customHeight="1" thickBot="1">
      <c r="A39" s="655"/>
      <c r="B39" s="19"/>
      <c r="C39" s="463" t="s">
        <v>48</v>
      </c>
      <c r="D39" s="221">
        <f>SUM(D31:D38)</f>
        <v>0</v>
      </c>
      <c r="E39" s="290"/>
      <c r="F39" s="221">
        <f>SUM(F31:F38)</f>
        <v>0</v>
      </c>
      <c r="G39" s="3"/>
      <c r="H39" s="70"/>
      <c r="I39" s="291"/>
      <c r="J39" s="228">
        <f>SUM(J31:J38)</f>
        <v>0</v>
      </c>
    </row>
    <row r="40" spans="1:10" ht="16" customHeight="1">
      <c r="A40" s="12" t="s">
        <v>17</v>
      </c>
      <c r="B40" s="659" t="s">
        <v>15</v>
      </c>
      <c r="C40" s="657"/>
      <c r="D40" s="229"/>
      <c r="E40" s="252"/>
      <c r="F40" s="219">
        <f>F20+F30+F39</f>
        <v>50</v>
      </c>
      <c r="G40" s="71"/>
      <c r="H40" s="72"/>
      <c r="I40" s="165"/>
      <c r="J40" s="213">
        <f>J20+J30+J39</f>
        <v>50</v>
      </c>
    </row>
    <row r="41" spans="1:10" ht="16" customHeight="1" thickBot="1">
      <c r="A41" s="13" t="s">
        <v>1</v>
      </c>
      <c r="B41" s="646" t="s">
        <v>16</v>
      </c>
      <c r="C41" s="647"/>
      <c r="D41" s="230"/>
      <c r="E41" s="253"/>
      <c r="F41" s="220">
        <f>F21</f>
        <v>100</v>
      </c>
      <c r="G41" s="22"/>
      <c r="H41" s="73"/>
      <c r="I41" s="109"/>
      <c r="J41" s="214">
        <f>J21</f>
        <v>100</v>
      </c>
    </row>
    <row r="42" spans="1:10" ht="4.5" customHeight="1"/>
    <row r="43" spans="1:10" s="7" customFormat="1" ht="15" customHeight="1">
      <c r="A43" s="7" t="s">
        <v>92</v>
      </c>
      <c r="B43" s="164"/>
      <c r="D43" s="215"/>
      <c r="F43" s="215"/>
      <c r="H43" s="164"/>
      <c r="J43" s="215"/>
    </row>
    <row r="44" spans="1:10" s="7" customFormat="1" ht="15" customHeight="1">
      <c r="A44" s="7" t="s">
        <v>89</v>
      </c>
      <c r="B44" s="164"/>
      <c r="D44" s="215"/>
      <c r="F44" s="215"/>
      <c r="H44" s="164"/>
      <c r="J44" s="215"/>
    </row>
    <row r="45" spans="1:10" s="7" customFormat="1" ht="15" customHeight="1">
      <c r="A45" s="7" t="s">
        <v>86</v>
      </c>
      <c r="B45" s="164"/>
      <c r="D45" s="215"/>
      <c r="F45" s="215"/>
      <c r="H45" s="164"/>
      <c r="J45" s="215"/>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31:H38 H22:H29" xr:uid="{3742E10A-8C51-45C3-AF43-D9FED95A8C2D}">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59999389629810485"/>
  </sheetPr>
  <dimension ref="A1:Q47"/>
  <sheetViews>
    <sheetView view="pageBreakPreview" zoomScale="85" zoomScaleNormal="100" zoomScaleSheetLayoutView="85" workbookViewId="0">
      <selection activeCell="G13" sqref="G13"/>
    </sheetView>
  </sheetViews>
  <sheetFormatPr defaultRowHeight="13"/>
  <cols>
    <col min="1" max="2" width="4.08984375" customWidth="1"/>
    <col min="3" max="3" width="13.36328125" customWidth="1"/>
    <col min="4" max="4" width="8.26953125" style="202" customWidth="1"/>
    <col min="5" max="5" width="7.08984375" style="105" customWidth="1"/>
    <col min="6" max="6" width="11.6328125" style="27" customWidth="1"/>
    <col min="7" max="7" width="8.26953125" style="202" customWidth="1"/>
    <col min="8" max="8" width="7.08984375" style="27" customWidth="1"/>
    <col min="9" max="9" width="11.36328125" style="27" customWidth="1"/>
    <col min="10" max="10" width="7.453125" customWidth="1"/>
    <col min="11" max="11" width="6.453125" customWidth="1"/>
    <col min="12" max="12" width="8.36328125" customWidth="1"/>
    <col min="13" max="13" width="12.90625" customWidth="1"/>
    <col min="15" max="15" width="12.90625" style="27" bestFit="1" customWidth="1"/>
    <col min="16" max="16" width="11.6328125" style="27" bestFit="1" customWidth="1"/>
    <col min="17" max="17" width="11.6328125" bestFit="1" customWidth="1"/>
  </cols>
  <sheetData>
    <row r="1" spans="1:15">
      <c r="A1" t="s">
        <v>93</v>
      </c>
    </row>
    <row r="3" spans="1:15" ht="19.5" customHeight="1">
      <c r="K3" s="4"/>
      <c r="L3" s="47"/>
    </row>
    <row r="5" spans="1:15" ht="23.25" customHeight="1">
      <c r="A5" s="663" t="s">
        <v>90</v>
      </c>
      <c r="B5" s="663"/>
      <c r="C5" s="663"/>
      <c r="D5" s="663"/>
      <c r="E5" s="663"/>
      <c r="F5" s="663"/>
      <c r="G5" s="663"/>
      <c r="H5" s="663"/>
      <c r="I5" s="663"/>
      <c r="J5" s="663"/>
      <c r="K5" s="663"/>
      <c r="L5" s="663"/>
      <c r="M5" s="663"/>
    </row>
    <row r="6" spans="1:15" ht="13.5" thickBot="1"/>
    <row r="7" spans="1:15" ht="17.25" customHeight="1" thickBot="1">
      <c r="A7" s="664" t="s">
        <v>0</v>
      </c>
      <c r="B7" s="665"/>
      <c r="C7" s="683" t="str">
        <f>基本情報!C4</f>
        <v>助産所等施設整備事業</v>
      </c>
      <c r="D7" s="684"/>
    </row>
    <row r="8" spans="1:15" ht="16" customHeight="1" thickBot="1">
      <c r="M8" s="4" t="s">
        <v>19</v>
      </c>
    </row>
    <row r="9" spans="1:15" ht="18" customHeight="1">
      <c r="A9" s="666" t="s">
        <v>20</v>
      </c>
      <c r="B9" s="669" t="s">
        <v>21</v>
      </c>
      <c r="C9" s="669"/>
      <c r="D9" s="672" t="s">
        <v>22</v>
      </c>
      <c r="E9" s="673"/>
      <c r="F9" s="674"/>
      <c r="G9" s="675" t="s">
        <v>23</v>
      </c>
      <c r="H9" s="675"/>
      <c r="I9" s="675"/>
      <c r="J9" s="675"/>
      <c r="K9" s="675"/>
      <c r="L9" s="675"/>
      <c r="M9" s="676" t="s">
        <v>18</v>
      </c>
    </row>
    <row r="10" spans="1:15" ht="18" customHeight="1">
      <c r="A10" s="667"/>
      <c r="B10" s="670"/>
      <c r="C10" s="670"/>
      <c r="D10" s="677" t="s">
        <v>6</v>
      </c>
      <c r="E10" s="860" t="s">
        <v>24</v>
      </c>
      <c r="F10" s="862" t="s">
        <v>25</v>
      </c>
      <c r="G10" s="856">
        <f>基本情報!C7</f>
        <v>8</v>
      </c>
      <c r="H10" s="856"/>
      <c r="I10" s="857"/>
      <c r="J10" s="858" t="s">
        <v>37</v>
      </c>
      <c r="K10" s="859"/>
      <c r="L10" s="859"/>
      <c r="M10" s="667"/>
    </row>
    <row r="11" spans="1:15" ht="18" customHeight="1" thickBot="1">
      <c r="A11" s="668"/>
      <c r="B11" s="671"/>
      <c r="C11" s="671"/>
      <c r="D11" s="678"/>
      <c r="E11" s="861"/>
      <c r="F11" s="863"/>
      <c r="G11" s="203" t="s">
        <v>6</v>
      </c>
      <c r="H11" s="28" t="s">
        <v>24</v>
      </c>
      <c r="I11" s="28" t="s">
        <v>25</v>
      </c>
      <c r="J11" s="22" t="s">
        <v>6</v>
      </c>
      <c r="K11" s="22" t="s">
        <v>24</v>
      </c>
      <c r="L11" s="5" t="s">
        <v>25</v>
      </c>
      <c r="M11" s="668"/>
      <c r="O11" s="29"/>
    </row>
    <row r="12" spans="1:15" ht="18" customHeight="1">
      <c r="A12" s="690" t="s">
        <v>28</v>
      </c>
      <c r="B12" s="666" t="s">
        <v>27</v>
      </c>
      <c r="D12" s="208" t="s">
        <v>3</v>
      </c>
      <c r="E12" s="107"/>
      <c r="F12" s="106"/>
      <c r="G12" s="204" t="s">
        <v>3</v>
      </c>
      <c r="H12" s="107"/>
      <c r="I12" s="107"/>
      <c r="J12" s="76"/>
      <c r="K12" s="6"/>
      <c r="L12" s="174"/>
      <c r="M12" s="14"/>
    </row>
    <row r="13" spans="1:15" ht="18" customHeight="1">
      <c r="A13" s="691"/>
      <c r="B13" s="667"/>
      <c r="C13" s="161" t="s">
        <v>341</v>
      </c>
      <c r="D13" s="423">
        <v>100</v>
      </c>
      <c r="E13" s="86">
        <f>IFERROR((F13/D13),"")</f>
        <v>50000</v>
      </c>
      <c r="F13" s="430">
        <v>5000000</v>
      </c>
      <c r="G13" s="431">
        <f>D13</f>
        <v>100</v>
      </c>
      <c r="H13" s="86">
        <f>IFERROR((I13/G13),"")</f>
        <v>50000</v>
      </c>
      <c r="I13" s="438">
        <f>F13</f>
        <v>5000000</v>
      </c>
      <c r="J13" s="175"/>
      <c r="K13" s="85"/>
      <c r="L13" s="176"/>
      <c r="M13" s="14"/>
    </row>
    <row r="14" spans="1:15" ht="18" customHeight="1">
      <c r="A14" s="691"/>
      <c r="B14" s="667"/>
      <c r="C14" s="2" t="s">
        <v>342</v>
      </c>
      <c r="D14" s="424"/>
      <c r="E14" s="86" t="str">
        <f t="shared" ref="E14:E30" si="0">IFERROR((F14/D14),"")</f>
        <v/>
      </c>
      <c r="F14" s="432"/>
      <c r="G14" s="433">
        <f t="shared" ref="G14:G21" si="1">D14</f>
        <v>0</v>
      </c>
      <c r="H14" s="87" t="str">
        <f t="shared" ref="H14:H30" si="2">IFERROR((I14/G14),"")</f>
        <v/>
      </c>
      <c r="I14" s="439">
        <f t="shared" ref="I14:I21" si="3">F14</f>
        <v>0</v>
      </c>
      <c r="J14" s="1"/>
      <c r="K14" s="177"/>
      <c r="L14" s="178"/>
      <c r="M14" s="14"/>
    </row>
    <row r="15" spans="1:15" ht="18" customHeight="1">
      <c r="A15" s="691"/>
      <c r="B15" s="667"/>
      <c r="C15" s="2" t="s">
        <v>343</v>
      </c>
      <c r="D15" s="424"/>
      <c r="E15" s="86" t="str">
        <f t="shared" si="0"/>
        <v/>
      </c>
      <c r="F15" s="434"/>
      <c r="G15" s="433">
        <f t="shared" si="1"/>
        <v>0</v>
      </c>
      <c r="H15" s="87" t="str">
        <f t="shared" si="2"/>
        <v/>
      </c>
      <c r="I15" s="439">
        <f t="shared" si="3"/>
        <v>0</v>
      </c>
      <c r="J15" s="1"/>
      <c r="K15" s="177"/>
      <c r="L15" s="178"/>
      <c r="M15" s="14"/>
    </row>
    <row r="16" spans="1:15" ht="18" customHeight="1" thickBot="1">
      <c r="A16" s="691"/>
      <c r="B16" s="667"/>
      <c r="C16" s="153" t="s">
        <v>344</v>
      </c>
      <c r="D16" s="425"/>
      <c r="E16" s="86" t="str">
        <f t="shared" si="0"/>
        <v/>
      </c>
      <c r="F16" s="435"/>
      <c r="G16" s="436">
        <f t="shared" si="1"/>
        <v>0</v>
      </c>
      <c r="H16" s="89" t="str">
        <f t="shared" si="2"/>
        <v/>
      </c>
      <c r="I16" s="440">
        <f t="shared" si="3"/>
        <v>0</v>
      </c>
      <c r="J16" s="104"/>
      <c r="K16" s="179"/>
      <c r="L16" s="180"/>
      <c r="M16" s="14"/>
    </row>
    <row r="17" spans="1:17" ht="18" customHeight="1">
      <c r="A17" s="691"/>
      <c r="B17" s="666" t="s">
        <v>49</v>
      </c>
      <c r="C17" s="162" t="s">
        <v>346</v>
      </c>
      <c r="D17" s="426"/>
      <c r="E17" s="200" t="str">
        <f t="shared" si="0"/>
        <v/>
      </c>
      <c r="F17" s="437"/>
      <c r="G17" s="426">
        <f t="shared" si="1"/>
        <v>0</v>
      </c>
      <c r="H17" s="200" t="str">
        <f t="shared" si="2"/>
        <v/>
      </c>
      <c r="I17" s="441">
        <f t="shared" si="3"/>
        <v>0</v>
      </c>
      <c r="J17" s="9"/>
      <c r="K17" s="9"/>
      <c r="L17" s="10"/>
      <c r="M17" s="14"/>
    </row>
    <row r="18" spans="1:17" ht="18" customHeight="1">
      <c r="A18" s="691"/>
      <c r="B18" s="693"/>
      <c r="C18" s="163" t="s">
        <v>345</v>
      </c>
      <c r="D18" s="424"/>
      <c r="E18" s="87" t="str">
        <f t="shared" si="0"/>
        <v/>
      </c>
      <c r="F18" s="432"/>
      <c r="G18" s="424">
        <f t="shared" si="1"/>
        <v>0</v>
      </c>
      <c r="H18" s="87" t="str">
        <f t="shared" si="2"/>
        <v/>
      </c>
      <c r="I18" s="442">
        <f t="shared" si="3"/>
        <v>0</v>
      </c>
      <c r="J18" s="1"/>
      <c r="K18" s="1"/>
      <c r="L18" s="181"/>
      <c r="M18" s="14"/>
    </row>
    <row r="19" spans="1:17" ht="18" customHeight="1">
      <c r="A19" s="691"/>
      <c r="B19" s="693"/>
      <c r="C19" s="163" t="s">
        <v>347</v>
      </c>
      <c r="D19" s="424"/>
      <c r="E19" s="87" t="str">
        <f t="shared" si="0"/>
        <v/>
      </c>
      <c r="F19" s="432"/>
      <c r="G19" s="424">
        <f t="shared" si="1"/>
        <v>0</v>
      </c>
      <c r="H19" s="87" t="str">
        <f t="shared" si="2"/>
        <v/>
      </c>
      <c r="I19" s="442">
        <f t="shared" si="3"/>
        <v>0</v>
      </c>
      <c r="J19" s="1"/>
      <c r="K19" s="1"/>
      <c r="L19" s="181"/>
      <c r="M19" s="25" t="s">
        <v>46</v>
      </c>
    </row>
    <row r="20" spans="1:17" ht="18" customHeight="1">
      <c r="A20" s="691"/>
      <c r="B20" s="693"/>
      <c r="C20" s="163"/>
      <c r="D20" s="424"/>
      <c r="E20" s="87" t="str">
        <f t="shared" si="0"/>
        <v/>
      </c>
      <c r="F20" s="432"/>
      <c r="G20" s="424">
        <f t="shared" si="1"/>
        <v>0</v>
      </c>
      <c r="H20" s="87" t="str">
        <f t="shared" si="2"/>
        <v/>
      </c>
      <c r="I20" s="442">
        <f t="shared" si="3"/>
        <v>0</v>
      </c>
      <c r="J20" s="1"/>
      <c r="K20" s="1"/>
      <c r="L20" s="181"/>
      <c r="M20" s="25" t="s">
        <v>47</v>
      </c>
    </row>
    <row r="21" spans="1:17" ht="18" customHeight="1">
      <c r="A21" s="691"/>
      <c r="B21" s="693"/>
      <c r="C21" s="21"/>
      <c r="D21" s="424"/>
      <c r="E21" s="87" t="str">
        <f t="shared" si="0"/>
        <v/>
      </c>
      <c r="F21" s="432"/>
      <c r="G21" s="424">
        <f t="shared" si="1"/>
        <v>0</v>
      </c>
      <c r="H21" s="87" t="str">
        <f t="shared" si="2"/>
        <v/>
      </c>
      <c r="I21" s="442">
        <f t="shared" si="3"/>
        <v>0</v>
      </c>
      <c r="J21" s="1"/>
      <c r="K21" s="1"/>
      <c r="L21" s="181"/>
      <c r="M21" s="14"/>
      <c r="Q21" s="26"/>
    </row>
    <row r="22" spans="1:17" ht="18" customHeight="1" thickBot="1">
      <c r="A22" s="691"/>
      <c r="B22" s="694"/>
      <c r="C22" s="24" t="s">
        <v>29</v>
      </c>
      <c r="D22" s="205">
        <f>SUM(D13:D21)</f>
        <v>100</v>
      </c>
      <c r="E22" s="201">
        <f>IFERROR((F22/D22),0)</f>
        <v>50000</v>
      </c>
      <c r="F22" s="80">
        <f>SUM(F13:F21)</f>
        <v>5000000</v>
      </c>
      <c r="G22" s="205">
        <f>SUM(G13:G21)</f>
        <v>100</v>
      </c>
      <c r="H22" s="201">
        <f>IFERROR((I22/G22),0)</f>
        <v>50000</v>
      </c>
      <c r="I22" s="81">
        <f>SUM(I13:I21)</f>
        <v>5000000</v>
      </c>
      <c r="J22" s="79"/>
      <c r="K22" s="79"/>
      <c r="L22" s="8"/>
      <c r="M22" s="14"/>
    </row>
    <row r="23" spans="1:17" ht="18" customHeight="1" thickBot="1">
      <c r="A23" s="692"/>
      <c r="B23" s="695" t="s">
        <v>30</v>
      </c>
      <c r="C23" s="695"/>
      <c r="D23" s="206">
        <f>SUM(D22)</f>
        <v>100</v>
      </c>
      <c r="E23" s="84">
        <f>IFERROR(INT(F23/D23),0)</f>
        <v>50000</v>
      </c>
      <c r="F23" s="83">
        <f>SUM(F22)</f>
        <v>5000000</v>
      </c>
      <c r="G23" s="206">
        <f>SUM(G22)</f>
        <v>100</v>
      </c>
      <c r="H23" s="84">
        <f>IFERROR(INT(I23/G23),0)</f>
        <v>50000</v>
      </c>
      <c r="I23" s="84">
        <f>SUM(I22)</f>
        <v>5000000</v>
      </c>
      <c r="J23" s="16"/>
      <c r="K23" s="82"/>
      <c r="L23" s="17"/>
      <c r="M23" s="14"/>
    </row>
    <row r="24" spans="1:17" ht="18" customHeight="1">
      <c r="A24" s="696" t="s">
        <v>31</v>
      </c>
      <c r="B24" s="698" t="s">
        <v>26</v>
      </c>
      <c r="C24" s="699"/>
      <c r="D24" s="427"/>
      <c r="E24" s="85" t="str">
        <f t="shared" si="0"/>
        <v/>
      </c>
      <c r="F24" s="430"/>
      <c r="G24" s="424">
        <f t="shared" ref="G24:G30" si="4">D24</f>
        <v>0</v>
      </c>
      <c r="H24" s="85" t="str">
        <f t="shared" si="2"/>
        <v/>
      </c>
      <c r="I24" s="442">
        <f t="shared" ref="I24:I29" si="5">F24</f>
        <v>0</v>
      </c>
      <c r="J24" s="175"/>
      <c r="K24" s="85"/>
      <c r="L24" s="176"/>
      <c r="M24" s="14"/>
    </row>
    <row r="25" spans="1:17" ht="18" customHeight="1">
      <c r="A25" s="691"/>
      <c r="B25" s="700" t="s">
        <v>32</v>
      </c>
      <c r="C25" s="701"/>
      <c r="D25" s="428"/>
      <c r="E25" s="87" t="str">
        <f t="shared" si="0"/>
        <v/>
      </c>
      <c r="F25" s="432"/>
      <c r="G25" s="433">
        <f t="shared" si="4"/>
        <v>0</v>
      </c>
      <c r="H25" s="87" t="str">
        <f t="shared" si="2"/>
        <v/>
      </c>
      <c r="I25" s="439">
        <f t="shared" si="5"/>
        <v>0</v>
      </c>
      <c r="J25" s="1"/>
      <c r="K25" s="177"/>
      <c r="L25" s="178"/>
      <c r="M25" s="14"/>
    </row>
    <row r="26" spans="1:17" ht="18" customHeight="1">
      <c r="A26" s="691"/>
      <c r="B26" s="700" t="s">
        <v>33</v>
      </c>
      <c r="C26" s="701"/>
      <c r="D26" s="428"/>
      <c r="E26" s="87" t="str">
        <f t="shared" si="0"/>
        <v/>
      </c>
      <c r="F26" s="432"/>
      <c r="G26" s="433">
        <f t="shared" si="4"/>
        <v>0</v>
      </c>
      <c r="H26" s="87" t="str">
        <f t="shared" si="2"/>
        <v/>
      </c>
      <c r="I26" s="439">
        <f t="shared" si="5"/>
        <v>0</v>
      </c>
      <c r="J26" s="1"/>
      <c r="K26" s="177"/>
      <c r="L26" s="178"/>
      <c r="M26" s="14"/>
    </row>
    <row r="27" spans="1:17" ht="18" customHeight="1">
      <c r="A27" s="691"/>
      <c r="B27" s="700" t="s">
        <v>34</v>
      </c>
      <c r="C27" s="701"/>
      <c r="D27" s="428"/>
      <c r="E27" s="87" t="str">
        <f t="shared" si="0"/>
        <v/>
      </c>
      <c r="F27" s="432"/>
      <c r="G27" s="433">
        <f t="shared" si="4"/>
        <v>0</v>
      </c>
      <c r="H27" s="87" t="str">
        <f t="shared" si="2"/>
        <v/>
      </c>
      <c r="I27" s="439">
        <f t="shared" si="5"/>
        <v>0</v>
      </c>
      <c r="J27" s="1"/>
      <c r="K27" s="177"/>
      <c r="L27" s="178"/>
      <c r="M27" s="14"/>
    </row>
    <row r="28" spans="1:17" ht="18" customHeight="1">
      <c r="A28" s="691"/>
      <c r="B28" s="700"/>
      <c r="C28" s="701"/>
      <c r="D28" s="428"/>
      <c r="E28" s="87" t="str">
        <f t="shared" si="0"/>
        <v/>
      </c>
      <c r="F28" s="432"/>
      <c r="G28" s="433">
        <f t="shared" si="4"/>
        <v>0</v>
      </c>
      <c r="H28" s="87" t="str">
        <f t="shared" si="2"/>
        <v/>
      </c>
      <c r="I28" s="439">
        <f t="shared" si="5"/>
        <v>0</v>
      </c>
      <c r="J28" s="1"/>
      <c r="K28" s="177"/>
      <c r="L28" s="178"/>
      <c r="M28" s="14"/>
    </row>
    <row r="29" spans="1:17" ht="18" customHeight="1">
      <c r="A29" s="691"/>
      <c r="B29" s="700"/>
      <c r="C29" s="701"/>
      <c r="D29" s="428"/>
      <c r="E29" s="87" t="str">
        <f t="shared" si="0"/>
        <v/>
      </c>
      <c r="F29" s="432"/>
      <c r="G29" s="433">
        <f t="shared" si="4"/>
        <v>0</v>
      </c>
      <c r="H29" s="87" t="str">
        <f t="shared" si="2"/>
        <v/>
      </c>
      <c r="I29" s="439">
        <f t="shared" si="5"/>
        <v>0</v>
      </c>
      <c r="J29" s="1"/>
      <c r="K29" s="177"/>
      <c r="L29" s="178"/>
      <c r="M29" s="14"/>
    </row>
    <row r="30" spans="1:17" ht="18" customHeight="1" thickBot="1">
      <c r="A30" s="691"/>
      <c r="B30" s="702"/>
      <c r="C30" s="702"/>
      <c r="D30" s="429"/>
      <c r="E30" s="89" t="str">
        <f t="shared" si="0"/>
        <v/>
      </c>
      <c r="F30" s="435"/>
      <c r="G30" s="436">
        <f t="shared" si="4"/>
        <v>0</v>
      </c>
      <c r="H30" s="89" t="str">
        <f t="shared" si="2"/>
        <v/>
      </c>
      <c r="I30" s="440">
        <f>F30</f>
        <v>0</v>
      </c>
      <c r="J30" s="104"/>
      <c r="K30" s="179"/>
      <c r="L30" s="180"/>
      <c r="M30" s="14"/>
    </row>
    <row r="31" spans="1:17" ht="18" customHeight="1" thickBot="1">
      <c r="A31" s="697"/>
      <c r="B31" s="664" t="s">
        <v>35</v>
      </c>
      <c r="C31" s="695"/>
      <c r="D31" s="206">
        <f>SUM(D24:D30)</f>
        <v>0</v>
      </c>
      <c r="E31" s="84">
        <f>IFERROR((F31/D31),0)</f>
        <v>0</v>
      </c>
      <c r="F31" s="83">
        <f>SUM(F24:F30)</f>
        <v>0</v>
      </c>
      <c r="G31" s="207">
        <f>SUM(G24:G30)</f>
        <v>0</v>
      </c>
      <c r="H31" s="84">
        <f>IFERROR((I31/G31),0)</f>
        <v>0</v>
      </c>
      <c r="I31" s="111">
        <f>SUM(I24:I30)</f>
        <v>0</v>
      </c>
      <c r="J31" s="16"/>
      <c r="K31" s="111"/>
      <c r="L31" s="17"/>
      <c r="M31" s="14"/>
    </row>
    <row r="32" spans="1:17" ht="18" customHeight="1" thickBot="1">
      <c r="A32" s="23" t="s">
        <v>36</v>
      </c>
      <c r="B32" s="91"/>
      <c r="C32" s="92"/>
      <c r="D32" s="207">
        <f>D23+D31</f>
        <v>100</v>
      </c>
      <c r="E32" s="84">
        <f>IFERROR(INT(F32/D32),0)</f>
        <v>50000</v>
      </c>
      <c r="F32" s="90">
        <f>F23+F31</f>
        <v>5000000</v>
      </c>
      <c r="G32" s="207">
        <f>G23+G31</f>
        <v>100</v>
      </c>
      <c r="H32" s="84">
        <f>IFERROR(INT(I32/G32),0)</f>
        <v>50000</v>
      </c>
      <c r="I32" s="84">
        <f>I23+I31</f>
        <v>5000000</v>
      </c>
      <c r="J32" s="182"/>
      <c r="K32" s="16"/>
      <c r="L32" s="83"/>
      <c r="M32" s="14"/>
    </row>
    <row r="33" spans="1:13" ht="18" customHeight="1">
      <c r="A33" s="696" t="s">
        <v>38</v>
      </c>
      <c r="B33" s="698" t="s">
        <v>43</v>
      </c>
      <c r="C33" s="699"/>
      <c r="D33" s="209"/>
      <c r="E33" s="170"/>
      <c r="F33" s="430">
        <v>0</v>
      </c>
      <c r="G33" s="209"/>
      <c r="H33" s="170"/>
      <c r="I33" s="443">
        <f t="shared" ref="I33:I38" si="6">F33</f>
        <v>0</v>
      </c>
      <c r="J33" s="184"/>
      <c r="K33" s="166"/>
      <c r="L33" s="176"/>
      <c r="M33" s="14"/>
    </row>
    <row r="34" spans="1:13" ht="18" customHeight="1">
      <c r="A34" s="691"/>
      <c r="B34" s="700" t="s">
        <v>44</v>
      </c>
      <c r="C34" s="701"/>
      <c r="D34" s="210"/>
      <c r="E34" s="171"/>
      <c r="F34" s="78">
        <f>様式3!K10</f>
        <v>495000</v>
      </c>
      <c r="G34" s="210"/>
      <c r="H34" s="171"/>
      <c r="I34" s="188">
        <f t="shared" si="6"/>
        <v>495000</v>
      </c>
      <c r="J34" s="185"/>
      <c r="K34" s="167"/>
      <c r="L34" s="183"/>
      <c r="M34" s="14"/>
    </row>
    <row r="35" spans="1:13" ht="18" customHeight="1">
      <c r="A35" s="691"/>
      <c r="B35" s="700" t="s">
        <v>45</v>
      </c>
      <c r="C35" s="701"/>
      <c r="D35" s="210"/>
      <c r="E35" s="171"/>
      <c r="F35" s="432">
        <v>0</v>
      </c>
      <c r="G35" s="210"/>
      <c r="H35" s="171"/>
      <c r="I35" s="442">
        <f t="shared" si="6"/>
        <v>0</v>
      </c>
      <c r="J35" s="185"/>
      <c r="K35" s="167"/>
      <c r="L35" s="183"/>
      <c r="M35" s="14"/>
    </row>
    <row r="36" spans="1:13" ht="18" customHeight="1">
      <c r="A36" s="691"/>
      <c r="B36" s="74" t="s">
        <v>39</v>
      </c>
      <c r="C36" s="75"/>
      <c r="D36" s="210"/>
      <c r="E36" s="171"/>
      <c r="F36" s="432">
        <v>0</v>
      </c>
      <c r="G36" s="210"/>
      <c r="H36" s="171"/>
      <c r="I36" s="442">
        <f t="shared" si="6"/>
        <v>0</v>
      </c>
      <c r="J36" s="185"/>
      <c r="K36" s="167"/>
      <c r="L36" s="183"/>
      <c r="M36" s="14"/>
    </row>
    <row r="37" spans="1:13" ht="18" customHeight="1">
      <c r="A37" s="691"/>
      <c r="B37" s="74" t="s">
        <v>40</v>
      </c>
      <c r="C37" s="75"/>
      <c r="D37" s="210"/>
      <c r="E37" s="171"/>
      <c r="F37" s="432">
        <v>0</v>
      </c>
      <c r="G37" s="210"/>
      <c r="H37" s="171"/>
      <c r="I37" s="442">
        <f t="shared" si="6"/>
        <v>0</v>
      </c>
      <c r="J37" s="185"/>
      <c r="K37" s="167"/>
      <c r="L37" s="183"/>
      <c r="M37" s="14"/>
    </row>
    <row r="38" spans="1:13" ht="18" customHeight="1">
      <c r="A38" s="691"/>
      <c r="B38" s="2" t="s">
        <v>41</v>
      </c>
      <c r="C38" s="2"/>
      <c r="D38" s="210"/>
      <c r="E38" s="171"/>
      <c r="F38" s="432">
        <v>0</v>
      </c>
      <c r="G38" s="210"/>
      <c r="H38" s="171"/>
      <c r="I38" s="442">
        <f t="shared" si="6"/>
        <v>0</v>
      </c>
      <c r="J38" s="185"/>
      <c r="K38" s="167"/>
      <c r="L38" s="183"/>
      <c r="M38" s="14"/>
    </row>
    <row r="39" spans="1:13" ht="18" customHeight="1">
      <c r="A39" s="691"/>
      <c r="B39" s="700" t="s">
        <v>42</v>
      </c>
      <c r="C39" s="701"/>
      <c r="D39" s="210"/>
      <c r="E39" s="171"/>
      <c r="F39" s="78">
        <f>F43-SUM(F33:F38)</f>
        <v>4505000</v>
      </c>
      <c r="G39" s="210"/>
      <c r="H39" s="171"/>
      <c r="I39" s="78">
        <f>I43-SUM(I33:I38)</f>
        <v>4505000</v>
      </c>
      <c r="J39" s="185"/>
      <c r="K39" s="167"/>
      <c r="L39" s="183"/>
      <c r="M39" s="14"/>
    </row>
    <row r="40" spans="1:13" ht="18" customHeight="1">
      <c r="A40" s="691"/>
      <c r="B40" s="700"/>
      <c r="C40" s="701"/>
      <c r="D40" s="210"/>
      <c r="E40" s="171"/>
      <c r="F40" s="78"/>
      <c r="G40" s="210"/>
      <c r="H40" s="171"/>
      <c r="I40" s="188"/>
      <c r="J40" s="185"/>
      <c r="K40" s="167"/>
      <c r="L40" s="178"/>
      <c r="M40" s="14"/>
    </row>
    <row r="41" spans="1:13" ht="18" customHeight="1">
      <c r="A41" s="691"/>
      <c r="B41" s="700"/>
      <c r="C41" s="701"/>
      <c r="D41" s="210"/>
      <c r="E41" s="171"/>
      <c r="F41" s="78"/>
      <c r="G41" s="210"/>
      <c r="H41" s="171"/>
      <c r="I41" s="188"/>
      <c r="J41" s="185"/>
      <c r="K41" s="167"/>
      <c r="L41" s="178"/>
      <c r="M41" s="14"/>
    </row>
    <row r="42" spans="1:13" ht="18" customHeight="1" thickBot="1">
      <c r="A42" s="691"/>
      <c r="B42" s="702"/>
      <c r="C42" s="702"/>
      <c r="D42" s="211"/>
      <c r="E42" s="172"/>
      <c r="F42" s="88"/>
      <c r="G42" s="211"/>
      <c r="H42" s="172"/>
      <c r="I42" s="189"/>
      <c r="J42" s="186"/>
      <c r="K42" s="168"/>
      <c r="L42" s="180"/>
      <c r="M42" s="14"/>
    </row>
    <row r="43" spans="1:13" ht="18" customHeight="1" thickBot="1">
      <c r="A43" s="697"/>
      <c r="B43" s="664" t="s">
        <v>1</v>
      </c>
      <c r="C43" s="695"/>
      <c r="D43" s="212"/>
      <c r="E43" s="173"/>
      <c r="F43" s="90">
        <f>SUM(F32)</f>
        <v>5000000</v>
      </c>
      <c r="G43" s="212"/>
      <c r="H43" s="173"/>
      <c r="I43" s="190">
        <f>SUM(I32)</f>
        <v>5000000</v>
      </c>
      <c r="J43" s="187"/>
      <c r="K43" s="169"/>
      <c r="L43" s="83"/>
      <c r="M43" s="15"/>
    </row>
    <row r="47" spans="1:13">
      <c r="I47" s="108"/>
    </row>
  </sheetData>
  <sheetProtection sheet="1" objects="1" scenarios="1" selectLockedCells="1"/>
  <mergeCells count="35">
    <mergeCell ref="B43:C43"/>
    <mergeCell ref="A33:A43"/>
    <mergeCell ref="B39:C39"/>
    <mergeCell ref="B40:C40"/>
    <mergeCell ref="B41:C41"/>
    <mergeCell ref="B42:C42"/>
    <mergeCell ref="B35:C35"/>
    <mergeCell ref="B34:C34"/>
    <mergeCell ref="B33:C33"/>
    <mergeCell ref="B12:B16"/>
    <mergeCell ref="B24:C24"/>
    <mergeCell ref="B25:C25"/>
    <mergeCell ref="B17:B22"/>
    <mergeCell ref="A12:A23"/>
    <mergeCell ref="B23:C23"/>
    <mergeCell ref="A24:A31"/>
    <mergeCell ref="B30:C30"/>
    <mergeCell ref="B28:C28"/>
    <mergeCell ref="B29:C29"/>
    <mergeCell ref="B31:C31"/>
    <mergeCell ref="B26:C26"/>
    <mergeCell ref="B27:C27"/>
    <mergeCell ref="A5:M5"/>
    <mergeCell ref="D9:F9"/>
    <mergeCell ref="G9:L9"/>
    <mergeCell ref="G10:I10"/>
    <mergeCell ref="J10:L10"/>
    <mergeCell ref="M9:M11"/>
    <mergeCell ref="A7:B7"/>
    <mergeCell ref="C7:D7"/>
    <mergeCell ref="A9:A11"/>
    <mergeCell ref="B9:C11"/>
    <mergeCell ref="D10:D11"/>
    <mergeCell ref="E10:E11"/>
    <mergeCell ref="F10:F11"/>
  </mergeCells>
  <phoneticPr fontId="2"/>
  <printOptions horizontalCentered="1" verticalCentered="1"/>
  <pageMargins left="0.62992125984251968" right="0.43307086614173229" top="0.98425196850393704" bottom="0.98425196850393704" header="0.51181102362204722" footer="0.51181102362204722"/>
  <pageSetup paperSize="9" scale="84"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3F64-D81D-4E16-9B8A-0A3DD73E2A67}">
  <sheetPr codeName="Sheet14"/>
  <dimension ref="A1:H49"/>
  <sheetViews>
    <sheetView view="pageBreakPreview" zoomScaleNormal="85" zoomScaleSheetLayoutView="100" workbookViewId="0"/>
  </sheetViews>
  <sheetFormatPr defaultColWidth="11.36328125" defaultRowHeight="14.25" customHeight="1"/>
  <cols>
    <col min="1" max="1" width="15.36328125" style="235" customWidth="1"/>
    <col min="2" max="4" width="15.36328125" style="151" customWidth="1"/>
    <col min="5" max="5" width="15.453125" style="151" customWidth="1"/>
    <col min="6" max="6" width="2.453125" style="151" customWidth="1"/>
    <col min="7" max="7" width="4.6328125" style="236" customWidth="1"/>
    <col min="8" max="8" width="26.08984375" style="235" customWidth="1"/>
    <col min="9" max="16384" width="11.36328125" style="151"/>
  </cols>
  <sheetData>
    <row r="1" spans="1:8" ht="14.25" customHeight="1">
      <c r="A1" s="235" t="s">
        <v>357</v>
      </c>
    </row>
    <row r="2" spans="1:8" s="235" customFormat="1" ht="14.25" customHeight="1" thickBot="1">
      <c r="A2" s="237"/>
      <c r="B2" s="237" t="s">
        <v>365</v>
      </c>
      <c r="C2" s="238" t="s">
        <v>161</v>
      </c>
      <c r="D2" s="238" t="s">
        <v>340</v>
      </c>
      <c r="E2" s="239" t="s">
        <v>162</v>
      </c>
    </row>
    <row r="3" spans="1:8" ht="14.25" customHeight="1">
      <c r="A3" s="240" t="s">
        <v>163</v>
      </c>
      <c r="B3" s="517">
        <f>'様式2-3'!D23</f>
        <v>100</v>
      </c>
      <c r="C3" s="517">
        <f>SUM(D8:D10)</f>
        <v>30</v>
      </c>
      <c r="D3" s="518">
        <f>MIN(B3:C3)</f>
        <v>30</v>
      </c>
      <c r="E3" s="864">
        <f>INT(D3*D4)</f>
        <v>1500000</v>
      </c>
      <c r="G3" s="236" t="str" cm="1">
        <f t="array" ref="G3">_xlfn.IFS(B3 &lt; C3, "&lt;", B3 &gt; C3, "&gt;", B3 = C3, "=")</f>
        <v>&gt;</v>
      </c>
      <c r="H3" s="235" t="str">
        <f>B$2&amp;"："&amp;TEXT(B3, "#,##0.00㎡")&amp;G3&amp;C$2&amp;"："&amp;TEXT(C3, "#,##0.00㎡")</f>
        <v>計画：100.00㎡&gt;基準：30.00㎡</v>
      </c>
    </row>
    <row r="4" spans="1:8" ht="14.25" customHeight="1" thickBot="1">
      <c r="A4" s="240" t="s">
        <v>164</v>
      </c>
      <c r="B4" s="233">
        <f>'様式2-3'!E23</f>
        <v>50000</v>
      </c>
      <c r="C4" s="233">
        <f>SUM(D14:D16)+SUM(D20:D22)</f>
        <v>151900</v>
      </c>
      <c r="D4" s="234">
        <f>MIN(B4:C4)</f>
        <v>50000</v>
      </c>
      <c r="E4" s="865"/>
      <c r="G4" s="236" t="str" cm="1">
        <f t="array" ref="G4">_xlfn.IFS(B4 &lt; C4, "&lt;", B4 &gt; C4, "&gt;", B4 = C4, "=")</f>
        <v>&lt;</v>
      </c>
      <c r="H4" s="235" t="str">
        <f>B$2&amp;"："&amp;TEXT(B4, "#,##0円")&amp;G4&amp;C$2&amp;"："&amp;TEXT(C4, "#,##0円")</f>
        <v>計画：50,000円&lt;基準：151,900円</v>
      </c>
    </row>
    <row r="6" spans="1:8" ht="14.25" customHeight="1">
      <c r="A6" s="235" t="s">
        <v>369</v>
      </c>
    </row>
    <row r="7" spans="1:8" ht="14.25" customHeight="1">
      <c r="A7" s="238" t="s">
        <v>359</v>
      </c>
      <c r="B7" s="110" t="s">
        <v>366</v>
      </c>
      <c r="C7" s="110" t="s">
        <v>363</v>
      </c>
      <c r="D7" s="110" t="s">
        <v>355</v>
      </c>
      <c r="G7" s="151"/>
      <c r="H7" s="151"/>
    </row>
    <row r="8" spans="1:8" ht="14.25" customHeight="1">
      <c r="A8" s="240" t="s">
        <v>414</v>
      </c>
      <c r="B8" s="150">
        <v>30</v>
      </c>
      <c r="C8" s="150">
        <v>1</v>
      </c>
      <c r="D8" s="150">
        <f>B8*C8</f>
        <v>30</v>
      </c>
      <c r="G8" s="151"/>
      <c r="H8" s="151"/>
    </row>
    <row r="9" spans="1:8" ht="14.25" customHeight="1">
      <c r="A9" s="240"/>
      <c r="B9" s="150"/>
      <c r="C9" s="150"/>
      <c r="D9" s="150"/>
      <c r="G9" s="151"/>
      <c r="H9" s="151"/>
    </row>
    <row r="10" spans="1:8" ht="14.25" customHeight="1">
      <c r="A10" s="240"/>
      <c r="B10" s="150"/>
      <c r="C10" s="150"/>
      <c r="D10" s="150"/>
      <c r="G10" s="151"/>
      <c r="H10" s="151"/>
    </row>
    <row r="11" spans="1:8" ht="14.25" customHeight="1">
      <c r="A11" s="241"/>
      <c r="B11" s="231"/>
      <c r="C11" s="235"/>
      <c r="G11" s="151"/>
      <c r="H11" s="151"/>
    </row>
    <row r="12" spans="1:8" ht="14.25" customHeight="1">
      <c r="A12" s="235" t="s">
        <v>356</v>
      </c>
      <c r="C12" s="235"/>
      <c r="G12" s="151"/>
      <c r="H12" s="151"/>
    </row>
    <row r="13" spans="1:8" ht="14.25" customHeight="1">
      <c r="A13" s="238" t="s">
        <v>359</v>
      </c>
      <c r="B13" s="110" t="s">
        <v>24</v>
      </c>
      <c r="C13" s="110" t="s">
        <v>363</v>
      </c>
      <c r="D13" s="110" t="s">
        <v>243</v>
      </c>
      <c r="G13" s="151"/>
      <c r="H13" s="151"/>
    </row>
    <row r="14" spans="1:8" ht="14.25" customHeight="1">
      <c r="A14" s="240" t="s">
        <v>244</v>
      </c>
      <c r="B14" s="150">
        <v>151900</v>
      </c>
      <c r="C14" s="150">
        <f>IF(基本情報!$C$29=基準額!A14,1,0)</f>
        <v>0</v>
      </c>
      <c r="D14" s="150">
        <f>B14*C14</f>
        <v>0</v>
      </c>
      <c r="G14" s="151"/>
      <c r="H14" s="151"/>
    </row>
    <row r="15" spans="1:8" ht="14.25" customHeight="1">
      <c r="A15" s="240" t="s">
        <v>245</v>
      </c>
      <c r="B15" s="150">
        <v>132600</v>
      </c>
      <c r="C15" s="150">
        <f>IF(基本情報!$C$29=基準額!A15,1,0)</f>
        <v>0</v>
      </c>
      <c r="D15" s="150">
        <f>B15*C15</f>
        <v>0</v>
      </c>
      <c r="G15" s="151"/>
      <c r="H15" s="151"/>
    </row>
    <row r="16" spans="1:8" ht="14.25" customHeight="1">
      <c r="A16" s="240" t="s">
        <v>246</v>
      </c>
      <c r="B16" s="150">
        <v>151900</v>
      </c>
      <c r="C16" s="150">
        <f>IF(基本情報!$C$29=基準額!A16,1,0)</f>
        <v>1</v>
      </c>
      <c r="D16" s="150">
        <f>B16*C16</f>
        <v>151900</v>
      </c>
      <c r="G16" s="151"/>
      <c r="H16" s="151"/>
    </row>
    <row r="17" spans="1:8" ht="14.25" customHeight="1">
      <c r="C17" s="235"/>
      <c r="G17" s="151"/>
      <c r="H17" s="151"/>
    </row>
    <row r="18" spans="1:8" ht="14.25" customHeight="1">
      <c r="A18" s="235" t="s">
        <v>364</v>
      </c>
      <c r="C18" s="235"/>
      <c r="G18" s="151"/>
      <c r="H18" s="151"/>
    </row>
    <row r="19" spans="1:8" ht="14.25" customHeight="1">
      <c r="A19" s="238" t="s">
        <v>359</v>
      </c>
      <c r="B19" s="110" t="s">
        <v>367</v>
      </c>
      <c r="C19" s="110" t="s">
        <v>363</v>
      </c>
      <c r="D19" s="110" t="s">
        <v>368</v>
      </c>
      <c r="G19" s="151"/>
      <c r="H19" s="151"/>
    </row>
    <row r="20" spans="1:8" ht="14.25" customHeight="1">
      <c r="A20" s="240"/>
      <c r="B20" s="150"/>
      <c r="C20" s="150"/>
      <c r="D20" s="150"/>
      <c r="G20" s="151"/>
      <c r="H20" s="151"/>
    </row>
    <row r="21" spans="1:8" ht="14.25" customHeight="1">
      <c r="A21" s="240"/>
      <c r="B21" s="150"/>
      <c r="C21" s="150"/>
      <c r="D21" s="150"/>
      <c r="G21" s="151"/>
      <c r="H21" s="151"/>
    </row>
    <row r="22" spans="1:8" ht="14.25" customHeight="1">
      <c r="A22" s="240"/>
      <c r="B22" s="150"/>
      <c r="C22" s="150"/>
      <c r="D22" s="150"/>
      <c r="G22" s="151"/>
      <c r="H22" s="151"/>
    </row>
    <row r="23" spans="1:8" ht="14.25" customHeight="1">
      <c r="C23" s="236"/>
      <c r="D23" s="235"/>
      <c r="G23" s="151"/>
      <c r="H23" s="151"/>
    </row>
    <row r="24" spans="1:8" ht="14.25" customHeight="1">
      <c r="A24" s="235" t="s">
        <v>358</v>
      </c>
    </row>
    <row r="25" spans="1:8" s="235" customFormat="1" ht="14.25" customHeight="1" thickBot="1">
      <c r="A25" s="242"/>
      <c r="B25" s="243" t="s">
        <v>160</v>
      </c>
      <c r="C25" s="244" t="s">
        <v>161</v>
      </c>
      <c r="D25" s="244" t="s">
        <v>340</v>
      </c>
      <c r="E25" s="245" t="s">
        <v>162</v>
      </c>
    </row>
    <row r="26" spans="1:8" ht="14.25" customHeight="1">
      <c r="A26" s="240" t="s">
        <v>163</v>
      </c>
      <c r="B26" s="233">
        <f>'様式4-3'!D23</f>
        <v>100</v>
      </c>
      <c r="C26" s="233">
        <f>SUM(D31:D33)</f>
        <v>30</v>
      </c>
      <c r="D26" s="234">
        <f>MIN(B26:C26)</f>
        <v>30</v>
      </c>
      <c r="E26" s="864">
        <f>INT(D26*D27)</f>
        <v>1500000</v>
      </c>
      <c r="G26" s="236" t="str" cm="1">
        <f t="array" ref="G26">_xlfn.IFS(B26 &lt; C26, "&lt;", B26 &gt; C26, "&gt;", B26 = C26, "=")</f>
        <v>&gt;</v>
      </c>
      <c r="H26" s="235" t="str">
        <f>B$25&amp;"："&amp;TEXT(B26, "#,##0.00㎡")&amp;G26&amp;C$25&amp;"："&amp;TEXT(C26, "#,##0.00㎡")</f>
        <v>実績：100.00㎡&gt;基準：30.00㎡</v>
      </c>
    </row>
    <row r="27" spans="1:8" ht="14.25" customHeight="1" thickBot="1">
      <c r="A27" s="240" t="s">
        <v>164</v>
      </c>
      <c r="B27" s="233">
        <f>'様式4-3'!E23</f>
        <v>50000</v>
      </c>
      <c r="C27" s="233">
        <f>SUM(D37:D39)+SUM(D43:D45)</f>
        <v>151900</v>
      </c>
      <c r="D27" s="234">
        <f>MIN(B27:C27)</f>
        <v>50000</v>
      </c>
      <c r="E27" s="865"/>
      <c r="G27" s="236" t="str" cm="1">
        <f t="array" ref="G27">_xlfn.IFS(B27 &lt; C27, "&lt;", B27 &gt; C27, "&gt;", B27 = C27, "=")</f>
        <v>&lt;</v>
      </c>
      <c r="H27" s="235" t="str">
        <f>B$25&amp;"："&amp;TEXT(B27, "#,##0円")&amp;G27&amp;C$25&amp;"："&amp;TEXT(C27, "#,##0円")</f>
        <v>実績：50,000円&lt;基準：151,900円</v>
      </c>
    </row>
    <row r="29" spans="1:8" ht="14.25" customHeight="1">
      <c r="A29" s="235" t="s">
        <v>370</v>
      </c>
    </row>
    <row r="30" spans="1:8" ht="14.25" customHeight="1">
      <c r="A30" s="244" t="s">
        <v>359</v>
      </c>
      <c r="B30" s="112" t="s">
        <v>366</v>
      </c>
      <c r="C30" s="112" t="s">
        <v>363</v>
      </c>
      <c r="D30" s="112" t="s">
        <v>355</v>
      </c>
      <c r="G30" s="151"/>
      <c r="H30" s="151"/>
    </row>
    <row r="31" spans="1:8" ht="14.25" customHeight="1">
      <c r="A31" s="240" t="s">
        <v>414</v>
      </c>
      <c r="B31" s="150">
        <v>30</v>
      </c>
      <c r="C31" s="150">
        <v>1</v>
      </c>
      <c r="D31" s="150">
        <f>B31*C31</f>
        <v>30</v>
      </c>
      <c r="G31" s="151"/>
      <c r="H31" s="151"/>
    </row>
    <row r="32" spans="1:8" ht="14.25" customHeight="1">
      <c r="A32" s="240"/>
      <c r="B32" s="150"/>
      <c r="C32" s="150"/>
      <c r="D32" s="150"/>
      <c r="G32" s="151"/>
      <c r="H32" s="151"/>
    </row>
    <row r="33" spans="1:8" ht="14.25" customHeight="1">
      <c r="A33" s="240"/>
      <c r="B33" s="150"/>
      <c r="C33" s="150"/>
      <c r="D33" s="150"/>
      <c r="G33" s="151"/>
      <c r="H33" s="151"/>
    </row>
    <row r="34" spans="1:8" ht="14.25" customHeight="1">
      <c r="A34" s="241"/>
      <c r="B34" s="231"/>
      <c r="C34" s="235"/>
      <c r="G34" s="151"/>
      <c r="H34" s="151"/>
    </row>
    <row r="35" spans="1:8" ht="14.25" customHeight="1">
      <c r="A35" s="235" t="s">
        <v>356</v>
      </c>
      <c r="C35" s="235"/>
      <c r="G35" s="151"/>
      <c r="H35" s="151"/>
    </row>
    <row r="36" spans="1:8" ht="14.25" customHeight="1">
      <c r="A36" s="244" t="s">
        <v>359</v>
      </c>
      <c r="B36" s="112" t="s">
        <v>24</v>
      </c>
      <c r="C36" s="112" t="s">
        <v>363</v>
      </c>
      <c r="D36" s="112" t="s">
        <v>243</v>
      </c>
      <c r="G36" s="151"/>
      <c r="H36" s="151"/>
    </row>
    <row r="37" spans="1:8" ht="14.25" customHeight="1">
      <c r="A37" s="240" t="s">
        <v>244</v>
      </c>
      <c r="B37" s="150">
        <v>151900</v>
      </c>
      <c r="C37" s="150">
        <f>IF(基本情報!$C$29=基準額!A37,1,0)</f>
        <v>0</v>
      </c>
      <c r="D37" s="150">
        <f>B37*C37</f>
        <v>0</v>
      </c>
      <c r="G37" s="151"/>
      <c r="H37" s="151"/>
    </row>
    <row r="38" spans="1:8" ht="14.25" customHeight="1">
      <c r="A38" s="240" t="s">
        <v>245</v>
      </c>
      <c r="B38" s="150">
        <v>132600</v>
      </c>
      <c r="C38" s="150">
        <f>IF(基本情報!$C$29=基準額!A38,1,0)</f>
        <v>0</v>
      </c>
      <c r="D38" s="150">
        <f t="shared" ref="D38:D39" si="0">B38*C38</f>
        <v>0</v>
      </c>
      <c r="G38" s="151"/>
      <c r="H38" s="151"/>
    </row>
    <row r="39" spans="1:8" ht="14.25" customHeight="1">
      <c r="A39" s="240" t="s">
        <v>246</v>
      </c>
      <c r="B39" s="150">
        <v>151900</v>
      </c>
      <c r="C39" s="150">
        <f>IF(基本情報!$C$29=基準額!A39,1,0)</f>
        <v>1</v>
      </c>
      <c r="D39" s="150">
        <f t="shared" si="0"/>
        <v>151900</v>
      </c>
      <c r="G39" s="151"/>
      <c r="H39" s="151"/>
    </row>
    <row r="40" spans="1:8" ht="14.25" customHeight="1">
      <c r="C40" s="235"/>
      <c r="G40" s="151"/>
      <c r="H40" s="151"/>
    </row>
    <row r="41" spans="1:8" ht="14.25" customHeight="1">
      <c r="A41" s="235" t="s">
        <v>364</v>
      </c>
      <c r="C41" s="235"/>
      <c r="G41" s="151"/>
      <c r="H41" s="151"/>
    </row>
    <row r="42" spans="1:8" ht="14.25" customHeight="1">
      <c r="A42" s="244" t="s">
        <v>359</v>
      </c>
      <c r="B42" s="112" t="s">
        <v>367</v>
      </c>
      <c r="C42" s="112" t="s">
        <v>363</v>
      </c>
      <c r="D42" s="112" t="s">
        <v>368</v>
      </c>
      <c r="G42" s="151"/>
      <c r="H42" s="151"/>
    </row>
    <row r="43" spans="1:8" ht="14.25" customHeight="1">
      <c r="A43" s="240"/>
      <c r="B43" s="150"/>
      <c r="C43" s="150"/>
      <c r="D43" s="150"/>
      <c r="G43" s="151"/>
      <c r="H43" s="151"/>
    </row>
    <row r="44" spans="1:8" ht="14.25" customHeight="1">
      <c r="A44" s="240"/>
      <c r="B44" s="150"/>
      <c r="C44" s="150"/>
      <c r="D44" s="150"/>
      <c r="G44" s="151"/>
      <c r="H44" s="151"/>
    </row>
    <row r="45" spans="1:8" ht="14.25" customHeight="1">
      <c r="A45" s="240"/>
      <c r="B45" s="150"/>
      <c r="C45" s="150"/>
      <c r="D45" s="150"/>
      <c r="G45" s="151"/>
      <c r="H45" s="151"/>
    </row>
    <row r="46" spans="1:8" ht="14.25" customHeight="1">
      <c r="C46" s="236"/>
      <c r="D46" s="235"/>
      <c r="G46" s="151"/>
      <c r="H46" s="151"/>
    </row>
    <row r="47" spans="1:8" ht="14.25" customHeight="1">
      <c r="A47" s="235" t="s">
        <v>360</v>
      </c>
      <c r="C47" s="236"/>
      <c r="D47" s="235"/>
      <c r="G47" s="151"/>
      <c r="H47" s="151"/>
    </row>
    <row r="48" spans="1:8" ht="14.25" customHeight="1">
      <c r="A48" s="246" t="s">
        <v>361</v>
      </c>
      <c r="B48" s="232" t="s">
        <v>353</v>
      </c>
      <c r="C48" s="235"/>
      <c r="G48" s="151"/>
      <c r="H48" s="151"/>
    </row>
    <row r="49" spans="1:8" ht="14.25" customHeight="1">
      <c r="A49" s="240" t="s">
        <v>362</v>
      </c>
      <c r="B49" s="247">
        <v>0.33</v>
      </c>
      <c r="C49" s="235"/>
      <c r="G49" s="151"/>
      <c r="H49" s="151"/>
    </row>
  </sheetData>
  <sheetProtection sheet="1" objects="1" scenarios="1" selectLockedCells="1"/>
  <mergeCells count="2">
    <mergeCell ref="E26:E27"/>
    <mergeCell ref="E3:E4"/>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5B11-95EB-48AE-81E2-6E95E004834D}">
  <sheetPr codeName="Sheet15"/>
  <dimension ref="A2:M19"/>
  <sheetViews>
    <sheetView view="pageBreakPreview" zoomScale="60" zoomScaleNormal="100" workbookViewId="0"/>
  </sheetViews>
  <sheetFormatPr defaultRowHeight="13"/>
  <cols>
    <col min="1" max="6" width="10.6328125" customWidth="1"/>
    <col min="7" max="7" width="11.36328125" customWidth="1"/>
    <col min="8" max="8" width="14.08984375" customWidth="1"/>
  </cols>
  <sheetData>
    <row r="2" spans="1:8">
      <c r="A2" t="s">
        <v>165</v>
      </c>
    </row>
    <row r="4" spans="1:8" ht="43.5" customHeight="1">
      <c r="A4" s="866" t="s">
        <v>166</v>
      </c>
      <c r="B4" s="866"/>
      <c r="C4" s="866"/>
      <c r="D4" s="866"/>
      <c r="E4" s="866"/>
      <c r="F4" s="866"/>
      <c r="G4" s="866"/>
      <c r="H4" s="866"/>
    </row>
    <row r="5" spans="1:8" ht="30" customHeight="1">
      <c r="A5" s="866" t="s">
        <v>167</v>
      </c>
      <c r="B5" s="866"/>
      <c r="C5" s="866"/>
      <c r="D5" s="866"/>
      <c r="E5" s="866"/>
      <c r="F5" s="866"/>
      <c r="G5" s="866"/>
      <c r="H5" s="866"/>
    </row>
    <row r="6" spans="1:8" ht="14.25" customHeight="1">
      <c r="A6" t="s">
        <v>168</v>
      </c>
    </row>
    <row r="7" spans="1:8" ht="57" customHeight="1">
      <c r="A7" s="866" t="s">
        <v>169</v>
      </c>
      <c r="B7" s="866"/>
      <c r="C7" s="866"/>
      <c r="D7" s="866"/>
      <c r="E7" s="866"/>
      <c r="F7" s="866"/>
      <c r="G7" s="866"/>
      <c r="H7" s="866"/>
    </row>
    <row r="8" spans="1:8">
      <c r="A8" t="s">
        <v>170</v>
      </c>
    </row>
    <row r="9" spans="1:8">
      <c r="A9" t="s">
        <v>171</v>
      </c>
    </row>
    <row r="10" spans="1:8" ht="28.5" customHeight="1">
      <c r="A10" s="866" t="s">
        <v>172</v>
      </c>
      <c r="B10" s="866"/>
      <c r="C10" s="866"/>
      <c r="D10" s="866"/>
      <c r="E10" s="866"/>
      <c r="F10" s="866"/>
      <c r="G10" s="866"/>
      <c r="H10" s="866"/>
    </row>
    <row r="11" spans="1:8">
      <c r="A11" t="s">
        <v>173</v>
      </c>
    </row>
    <row r="12" spans="1:8">
      <c r="A12" t="s">
        <v>174</v>
      </c>
    </row>
    <row r="13" spans="1:8">
      <c r="A13" t="s">
        <v>175</v>
      </c>
    </row>
    <row r="14" spans="1:8">
      <c r="A14" s="867" t="s">
        <v>176</v>
      </c>
      <c r="B14" s="867"/>
      <c r="C14" s="867"/>
      <c r="D14" s="867"/>
      <c r="E14" s="867"/>
      <c r="F14" s="867"/>
      <c r="G14" s="867"/>
      <c r="H14" s="867"/>
    </row>
    <row r="15" spans="1:8">
      <c r="F15" s="4"/>
      <c r="G15" s="868"/>
      <c r="H15" s="868"/>
    </row>
    <row r="16" spans="1:8">
      <c r="G16" s="670"/>
      <c r="H16" s="670"/>
    </row>
    <row r="19" spans="13:13">
      <c r="M19" s="69"/>
    </row>
  </sheetData>
  <mergeCells count="7">
    <mergeCell ref="G16:H16"/>
    <mergeCell ref="A4:H4"/>
    <mergeCell ref="A5:H5"/>
    <mergeCell ref="A7:H7"/>
    <mergeCell ref="A10:H10"/>
    <mergeCell ref="A14:H14"/>
    <mergeCell ref="G15:H15"/>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86C6-5100-47FD-A08F-4B3FBD78311C}">
  <sheetPr codeName="Sheet2">
    <tabColor theme="8" tint="0.59999389629810485"/>
  </sheetPr>
  <dimension ref="A1:O53"/>
  <sheetViews>
    <sheetView view="pageBreakPreview" zoomScaleNormal="100" zoomScaleSheetLayoutView="100" workbookViewId="0"/>
  </sheetViews>
  <sheetFormatPr defaultRowHeight="13"/>
  <cols>
    <col min="1" max="1" width="2.7265625" customWidth="1"/>
    <col min="2" max="2" width="7.6328125" customWidth="1"/>
    <col min="3" max="3" width="4.453125" customWidth="1"/>
    <col min="4" max="4" width="4" customWidth="1"/>
    <col min="5" max="5" width="4.90625" customWidth="1"/>
    <col min="6" max="6" width="10.6328125" customWidth="1"/>
    <col min="7" max="7" width="10.26953125" customWidth="1"/>
    <col min="8" max="8" width="4.7265625" customWidth="1"/>
    <col min="9" max="10" width="10.36328125" customWidth="1"/>
    <col min="11" max="11" width="11.90625" customWidth="1"/>
    <col min="12" max="12" width="11.7265625" customWidth="1"/>
    <col min="13" max="13" width="3.6328125" customWidth="1"/>
  </cols>
  <sheetData>
    <row r="1" spans="1:13" ht="14">
      <c r="A1" s="48"/>
      <c r="B1" s="48"/>
      <c r="C1" s="48"/>
      <c r="D1" s="48"/>
      <c r="E1" s="48"/>
      <c r="F1" s="48"/>
      <c r="G1" s="48"/>
      <c r="H1" s="48"/>
      <c r="I1" s="48"/>
      <c r="J1" s="49" t="s">
        <v>177</v>
      </c>
      <c r="K1" s="50"/>
      <c r="L1" s="50"/>
      <c r="M1" s="50"/>
    </row>
    <row r="2" spans="1:13" ht="14">
      <c r="A2" s="48"/>
      <c r="B2" s="48" t="s">
        <v>178</v>
      </c>
      <c r="C2" s="48"/>
      <c r="D2" s="48"/>
      <c r="E2" s="48"/>
      <c r="F2" s="48"/>
      <c r="G2" s="48"/>
      <c r="H2" s="48"/>
      <c r="I2" s="48"/>
      <c r="J2" s="48"/>
      <c r="K2" s="48"/>
      <c r="L2" s="50"/>
      <c r="M2" s="50"/>
    </row>
    <row r="3" spans="1:13" ht="14">
      <c r="A3" s="48"/>
      <c r="B3" s="48"/>
      <c r="C3" s="48"/>
      <c r="D3" s="48"/>
      <c r="E3" s="48"/>
      <c r="F3" s="48"/>
      <c r="G3" s="48"/>
      <c r="H3" s="48"/>
      <c r="I3" s="48"/>
      <c r="J3" s="48"/>
      <c r="K3" s="48"/>
      <c r="L3" s="50"/>
      <c r="M3" s="50"/>
    </row>
    <row r="4" spans="1:13" ht="14">
      <c r="A4" s="48"/>
      <c r="B4" s="48"/>
      <c r="C4" s="48"/>
      <c r="D4" s="48"/>
      <c r="E4" s="48"/>
      <c r="F4" s="48"/>
      <c r="G4" s="48"/>
      <c r="H4" s="48"/>
      <c r="I4" s="48"/>
      <c r="J4" s="48"/>
      <c r="K4" s="48"/>
      <c r="L4" s="50"/>
      <c r="M4" s="50"/>
    </row>
    <row r="5" spans="1:13" ht="27" customHeight="1">
      <c r="A5" s="397"/>
      <c r="B5" s="521" t="s">
        <v>179</v>
      </c>
      <c r="C5" s="521"/>
      <c r="D5" s="521"/>
      <c r="E5" s="521"/>
      <c r="F5" s="521"/>
      <c r="G5" s="521"/>
      <c r="H5" s="521"/>
      <c r="I5" s="521"/>
      <c r="J5" s="521"/>
      <c r="K5" s="521"/>
      <c r="L5" s="521"/>
      <c r="M5" s="30"/>
    </row>
    <row r="6" spans="1:13" ht="13.5" customHeight="1">
      <c r="A6" s="51"/>
      <c r="B6" s="51"/>
      <c r="C6" s="51"/>
      <c r="D6" s="51"/>
      <c r="E6" s="51"/>
      <c r="F6" s="51"/>
      <c r="G6" s="51"/>
      <c r="H6" s="51"/>
      <c r="I6" s="398"/>
      <c r="J6" s="398"/>
      <c r="K6" s="51"/>
      <c r="L6" s="51"/>
      <c r="M6" s="51"/>
    </row>
    <row r="7" spans="1:13" ht="14">
      <c r="A7" s="48"/>
      <c r="B7" s="48"/>
      <c r="C7" s="48"/>
      <c r="D7" s="52"/>
      <c r="E7" s="48"/>
      <c r="F7" s="48"/>
      <c r="G7" s="48"/>
      <c r="H7" s="48"/>
      <c r="I7" s="281"/>
      <c r="J7" s="281"/>
      <c r="K7" s="48"/>
      <c r="L7" s="50"/>
      <c r="M7" s="50"/>
    </row>
    <row r="8" spans="1:13" ht="18" customHeight="1">
      <c r="A8" s="48"/>
      <c r="B8" s="48"/>
      <c r="C8" s="48"/>
      <c r="D8" s="48"/>
      <c r="E8" s="48"/>
      <c r="F8" s="48"/>
      <c r="G8" s="48"/>
      <c r="H8" s="48"/>
      <c r="I8" s="281"/>
      <c r="J8" s="281"/>
      <c r="K8" s="399"/>
      <c r="L8" s="400"/>
      <c r="M8" s="50"/>
    </row>
    <row r="9" spans="1:13" ht="14">
      <c r="A9" s="48"/>
      <c r="B9" s="48"/>
      <c r="C9" s="48"/>
      <c r="D9" s="48"/>
      <c r="E9" s="48"/>
      <c r="F9" s="48"/>
      <c r="G9" s="48"/>
      <c r="H9" s="48"/>
      <c r="I9" s="401"/>
      <c r="J9" s="402"/>
      <c r="K9" s="524">
        <f>基本情報!C8</f>
        <v>46113</v>
      </c>
      <c r="L9" s="524"/>
      <c r="M9" s="61"/>
    </row>
    <row r="10" spans="1:13" ht="14">
      <c r="A10" s="48"/>
      <c r="B10" s="48"/>
      <c r="C10" s="48"/>
      <c r="D10" s="48"/>
      <c r="E10" s="48"/>
      <c r="F10" s="48"/>
      <c r="G10" s="48"/>
      <c r="H10" s="48"/>
      <c r="I10" s="50"/>
      <c r="J10" s="53"/>
      <c r="K10" s="54"/>
      <c r="L10" s="50"/>
      <c r="M10" s="50"/>
    </row>
    <row r="11" spans="1:13" ht="14">
      <c r="A11" s="48"/>
      <c r="B11" s="48"/>
      <c r="C11" s="48"/>
      <c r="D11" s="48"/>
      <c r="E11" s="48"/>
      <c r="F11" s="48"/>
      <c r="G11" s="48"/>
      <c r="H11" s="48"/>
      <c r="I11" s="55"/>
      <c r="J11" s="55"/>
      <c r="K11" s="55"/>
      <c r="L11" s="50"/>
      <c r="M11" s="50"/>
    </row>
    <row r="12" spans="1:13" ht="14">
      <c r="A12" s="48"/>
      <c r="B12" s="48" t="s">
        <v>180</v>
      </c>
      <c r="C12" s="48"/>
      <c r="D12" s="48"/>
      <c r="E12" s="48"/>
      <c r="F12" s="48"/>
      <c r="G12" s="48"/>
      <c r="H12" s="48"/>
      <c r="I12" s="48"/>
      <c r="J12" s="48"/>
      <c r="K12" s="48"/>
      <c r="L12" s="50"/>
      <c r="M12" s="50"/>
    </row>
    <row r="13" spans="1:13" ht="14">
      <c r="A13" s="48"/>
      <c r="B13" s="48"/>
      <c r="C13" s="48"/>
      <c r="D13" s="48"/>
      <c r="E13" s="48"/>
      <c r="F13" s="48"/>
      <c r="G13" s="48"/>
      <c r="H13" s="48"/>
      <c r="I13" s="48"/>
      <c r="J13" s="48"/>
      <c r="K13" s="48"/>
      <c r="L13" s="50"/>
      <c r="M13" s="50"/>
    </row>
    <row r="14" spans="1:13" ht="23.25" customHeight="1">
      <c r="A14" s="48"/>
      <c r="B14" s="48"/>
      <c r="C14" s="48"/>
      <c r="D14" s="48"/>
      <c r="E14" s="48"/>
      <c r="F14" s="48"/>
      <c r="G14" s="48"/>
      <c r="H14" s="48"/>
      <c r="I14" s="48"/>
      <c r="J14" s="48"/>
      <c r="K14" s="48"/>
      <c r="L14" s="50"/>
      <c r="M14" s="50"/>
    </row>
    <row r="15" spans="1:13" ht="24" customHeight="1">
      <c r="A15" s="48"/>
      <c r="B15" s="48"/>
      <c r="C15" s="48"/>
      <c r="D15" s="48"/>
      <c r="E15" s="48"/>
      <c r="F15" s="48"/>
      <c r="G15" s="56" t="s">
        <v>181</v>
      </c>
      <c r="H15" s="48"/>
      <c r="I15" s="522" t="str">
        <f>基本情報!C10</f>
        <v>兵庫県神戸市○○</v>
      </c>
      <c r="J15" s="522"/>
      <c r="K15" s="522"/>
      <c r="L15" s="522"/>
      <c r="M15" s="403"/>
    </row>
    <row r="16" spans="1:13" ht="24" customHeight="1">
      <c r="A16" s="48"/>
      <c r="B16" s="48"/>
      <c r="C16" s="48"/>
      <c r="D16" s="48"/>
      <c r="E16" s="48"/>
      <c r="F16" s="48"/>
      <c r="G16" s="56" t="s">
        <v>182</v>
      </c>
      <c r="H16" s="48"/>
      <c r="I16" s="522" t="str">
        <f>基本情報!C12</f>
        <v>兵庫　太郎</v>
      </c>
      <c r="J16" s="522"/>
      <c r="K16" s="522"/>
      <c r="L16" s="522"/>
      <c r="M16" s="403"/>
    </row>
    <row r="17" spans="1:15" ht="24" customHeight="1">
      <c r="A17" s="48"/>
      <c r="B17" s="48"/>
      <c r="C17" s="48"/>
      <c r="D17" s="48"/>
      <c r="E17" s="48"/>
      <c r="F17" s="48"/>
      <c r="G17" s="56"/>
      <c r="H17" s="48"/>
      <c r="I17" s="522" t="str">
        <f>基本情報!C15</f>
        <v>○○助産所</v>
      </c>
      <c r="J17" s="522"/>
      <c r="K17" s="522"/>
      <c r="L17" s="522"/>
      <c r="M17" s="57"/>
    </row>
    <row r="18" spans="1:15" ht="24" customHeight="1">
      <c r="A18" s="48"/>
      <c r="B18" s="48"/>
      <c r="C18" s="48"/>
      <c r="D18" s="48"/>
      <c r="E18" s="48"/>
      <c r="F18" s="48"/>
      <c r="G18" s="56" t="s">
        <v>183</v>
      </c>
      <c r="H18" s="48"/>
      <c r="I18" s="522" t="str">
        <f>基本情報!C13</f>
        <v>兵庫　太郎</v>
      </c>
      <c r="J18" s="522"/>
      <c r="K18" s="522"/>
      <c r="L18" s="522"/>
      <c r="M18" s="403"/>
    </row>
    <row r="19" spans="1:15" ht="24" customHeight="1">
      <c r="A19" s="48"/>
      <c r="B19" s="48"/>
      <c r="C19" s="48"/>
      <c r="D19" s="48"/>
      <c r="E19" s="48"/>
      <c r="F19" s="48"/>
      <c r="G19" s="56" t="s">
        <v>126</v>
      </c>
      <c r="H19" s="48"/>
      <c r="I19" s="522" t="str">
        <f>基本情報!C25</f>
        <v>0123-456-789</v>
      </c>
      <c r="J19" s="522"/>
      <c r="K19" s="522"/>
      <c r="L19" s="522"/>
      <c r="M19" s="57"/>
    </row>
    <row r="20" spans="1:15" ht="24" customHeight="1">
      <c r="A20" s="48"/>
      <c r="B20" s="48"/>
      <c r="C20" s="48"/>
      <c r="D20" s="48"/>
      <c r="E20" s="48"/>
      <c r="F20" s="48"/>
      <c r="G20" s="56" t="s">
        <v>184</v>
      </c>
      <c r="H20" s="48"/>
      <c r="I20" s="523" t="str">
        <f>基本情報!C26</f>
        <v>sample@pref.hyogo.lg.jp</v>
      </c>
      <c r="J20" s="523"/>
      <c r="K20" s="523"/>
      <c r="L20" s="523"/>
      <c r="M20" s="59"/>
    </row>
    <row r="21" spans="1:15" ht="14">
      <c r="A21" s="48"/>
      <c r="B21" s="48"/>
      <c r="C21" s="48"/>
      <c r="D21" s="48"/>
      <c r="E21" s="48"/>
      <c r="F21" s="48"/>
      <c r="G21" s="56"/>
      <c r="H21" s="48"/>
      <c r="I21" s="48"/>
      <c r="J21" s="48"/>
      <c r="K21" s="48"/>
      <c r="L21" s="50"/>
      <c r="M21" s="50"/>
    </row>
    <row r="22" spans="1:15" ht="14">
      <c r="A22" s="48"/>
      <c r="B22" s="48"/>
      <c r="C22" s="48"/>
      <c r="D22" s="48"/>
      <c r="E22" s="48"/>
      <c r="F22" s="48"/>
      <c r="G22" s="48"/>
      <c r="H22" s="48"/>
      <c r="I22" s="48"/>
      <c r="J22" s="48"/>
      <c r="K22" s="48"/>
      <c r="L22" s="50"/>
      <c r="M22" s="50"/>
    </row>
    <row r="23" spans="1:15" ht="18" customHeight="1">
      <c r="A23" s="48"/>
      <c r="B23" s="525">
        <f>基本情報!C7</f>
        <v>8</v>
      </c>
      <c r="C23" s="525"/>
      <c r="D23" s="526" t="str">
        <f>基本情報!C4</f>
        <v>助産所等施設整備事業</v>
      </c>
      <c r="E23" s="520"/>
      <c r="F23" s="520"/>
      <c r="G23" s="520"/>
      <c r="H23" s="520"/>
      <c r="I23" s="520" t="s">
        <v>185</v>
      </c>
      <c r="J23" s="520"/>
      <c r="K23" s="520"/>
      <c r="L23" s="520"/>
      <c r="M23" s="50"/>
      <c r="O23" s="404"/>
    </row>
    <row r="24" spans="1:15" ht="18" customHeight="1">
      <c r="A24" s="48"/>
      <c r="B24" s="405" t="s">
        <v>186</v>
      </c>
      <c r="C24" s="519">
        <f>収支予算書!C8</f>
        <v>495000</v>
      </c>
      <c r="D24" s="519"/>
      <c r="E24" s="519"/>
      <c r="F24" s="519"/>
      <c r="G24" s="520" t="s">
        <v>187</v>
      </c>
      <c r="H24" s="520"/>
      <c r="I24" s="520"/>
      <c r="J24" s="520"/>
      <c r="K24" s="520"/>
      <c r="L24" s="520"/>
    </row>
    <row r="25" spans="1:15" ht="18" customHeight="1">
      <c r="A25" s="48"/>
      <c r="B25" s="528" t="s">
        <v>188</v>
      </c>
      <c r="C25" s="528"/>
      <c r="D25" s="528"/>
      <c r="E25" s="528"/>
      <c r="F25" s="528"/>
      <c r="G25" s="528"/>
      <c r="H25" s="528"/>
      <c r="I25" s="528"/>
      <c r="J25" s="405"/>
      <c r="K25" s="405"/>
      <c r="L25" s="405"/>
      <c r="M25" s="50"/>
    </row>
    <row r="26" spans="1:15" ht="14">
      <c r="A26" s="48"/>
      <c r="B26" s="62"/>
      <c r="C26" s="62"/>
      <c r="D26" s="62"/>
      <c r="E26" s="62"/>
      <c r="F26" s="62"/>
      <c r="G26" s="62"/>
      <c r="H26" s="62"/>
      <c r="I26" s="62"/>
      <c r="J26" s="62"/>
      <c r="K26" s="62"/>
      <c r="L26" s="50"/>
      <c r="M26" s="50"/>
    </row>
    <row r="27" spans="1:15" ht="14">
      <c r="A27" s="48"/>
      <c r="B27" s="527" t="s">
        <v>189</v>
      </c>
      <c r="C27" s="527"/>
      <c r="D27" s="527"/>
      <c r="E27" s="527"/>
      <c r="F27" s="527"/>
      <c r="G27" s="527"/>
      <c r="H27" s="527"/>
      <c r="I27" s="527"/>
      <c r="J27" s="527"/>
      <c r="K27" s="527"/>
      <c r="L27" s="527"/>
      <c r="M27" s="60"/>
    </row>
    <row r="28" spans="1:15" ht="14">
      <c r="A28" s="48"/>
      <c r="B28" s="48"/>
      <c r="C28" s="48"/>
      <c r="D28" s="48"/>
      <c r="E28" s="48"/>
      <c r="F28" s="48"/>
      <c r="G28" s="48"/>
      <c r="H28" s="48"/>
      <c r="I28" s="48"/>
      <c r="J28" s="48"/>
      <c r="K28" s="48"/>
      <c r="L28" s="50"/>
      <c r="M28" s="50"/>
    </row>
    <row r="29" spans="1:15" ht="14">
      <c r="A29" s="48"/>
      <c r="B29" s="48"/>
      <c r="C29" s="48"/>
      <c r="D29" s="48"/>
      <c r="E29" s="48"/>
      <c r="F29" s="48"/>
      <c r="G29" s="48"/>
      <c r="H29" s="48"/>
      <c r="I29" s="48"/>
      <c r="J29" s="48"/>
      <c r="K29" s="48"/>
      <c r="L29" s="50"/>
      <c r="M29" s="50"/>
    </row>
    <row r="30" spans="1:15" ht="14">
      <c r="A30" s="48"/>
      <c r="B30" s="529" t="s">
        <v>190</v>
      </c>
      <c r="C30" s="529"/>
      <c r="D30" s="529"/>
      <c r="E30" s="529"/>
      <c r="F30" s="529"/>
      <c r="G30" s="529"/>
      <c r="H30" s="529"/>
      <c r="I30" s="529"/>
      <c r="J30" s="529"/>
      <c r="K30" s="529"/>
      <c r="L30" s="50"/>
      <c r="M30" s="50"/>
    </row>
    <row r="31" spans="1:15" ht="14">
      <c r="A31" s="48"/>
      <c r="B31" s="48"/>
      <c r="C31" s="48"/>
      <c r="D31" s="48"/>
      <c r="E31" s="48"/>
      <c r="F31" s="48"/>
      <c r="G31" s="48"/>
      <c r="H31" s="48"/>
      <c r="I31" s="48"/>
      <c r="J31" s="48"/>
      <c r="K31" s="48"/>
      <c r="L31" s="50"/>
      <c r="M31" s="50"/>
    </row>
    <row r="32" spans="1:15" ht="14">
      <c r="A32" s="48"/>
      <c r="B32" s="60" t="s">
        <v>191</v>
      </c>
      <c r="C32" s="60"/>
      <c r="D32" s="60"/>
      <c r="E32" s="60"/>
      <c r="F32" s="60"/>
      <c r="G32" s="60"/>
      <c r="H32" s="530">
        <f>基本情報!C17</f>
        <v>46113</v>
      </c>
      <c r="I32" s="530"/>
      <c r="J32" s="530"/>
      <c r="K32" s="58"/>
      <c r="L32" s="50"/>
      <c r="M32" s="50"/>
      <c r="N32" t="s">
        <v>192</v>
      </c>
    </row>
    <row r="33" spans="1:13" ht="6.75" customHeight="1">
      <c r="A33" s="48"/>
      <c r="B33" s="48"/>
      <c r="C33" s="48"/>
      <c r="D33" s="48"/>
      <c r="E33" s="48"/>
      <c r="F33" s="48"/>
      <c r="G33" s="48"/>
      <c r="H33" s="48"/>
      <c r="I33" s="389"/>
      <c r="J33" s="48"/>
      <c r="K33" s="48"/>
      <c r="L33" s="50"/>
      <c r="M33" s="50"/>
    </row>
    <row r="34" spans="1:13" ht="14">
      <c r="A34" s="48"/>
      <c r="B34" s="48" t="s">
        <v>193</v>
      </c>
      <c r="C34" s="48"/>
      <c r="D34" s="48"/>
      <c r="E34" s="48"/>
      <c r="F34" s="48"/>
      <c r="G34" s="48"/>
      <c r="H34" s="530">
        <f>基本情報!C18</f>
        <v>46477</v>
      </c>
      <c r="I34" s="530"/>
      <c r="J34" s="530"/>
      <c r="K34" s="58"/>
      <c r="L34" s="50"/>
      <c r="M34" s="50"/>
    </row>
    <row r="35" spans="1:13" ht="14">
      <c r="A35" s="48"/>
      <c r="B35" s="48"/>
      <c r="C35" s="48"/>
      <c r="D35" s="48"/>
      <c r="E35" s="48"/>
      <c r="F35" s="48"/>
      <c r="G35" s="48"/>
      <c r="H35" s="48"/>
      <c r="I35" s="48"/>
      <c r="J35" s="48"/>
      <c r="K35" s="48"/>
      <c r="L35" s="50"/>
      <c r="M35" s="50"/>
    </row>
    <row r="36" spans="1:13" ht="14">
      <c r="A36" s="48"/>
      <c r="B36" s="48" t="s">
        <v>194</v>
      </c>
      <c r="C36" s="48"/>
      <c r="D36" s="48"/>
      <c r="E36" s="48"/>
      <c r="F36" s="48"/>
      <c r="G36" s="48"/>
      <c r="H36" s="48"/>
      <c r="I36" s="48"/>
      <c r="J36" s="48"/>
      <c r="K36" s="48"/>
      <c r="L36" s="50"/>
      <c r="M36" s="50"/>
    </row>
    <row r="37" spans="1:13" ht="14">
      <c r="A37" s="48"/>
      <c r="B37" s="48"/>
      <c r="C37" s="48"/>
      <c r="D37" s="48"/>
      <c r="E37" s="48"/>
      <c r="F37" s="48"/>
      <c r="G37" s="48"/>
      <c r="H37" s="48"/>
      <c r="I37" s="48"/>
      <c r="J37" s="48"/>
      <c r="K37" s="48"/>
      <c r="L37" s="50"/>
      <c r="M37" s="50"/>
    </row>
    <row r="38" spans="1:13" ht="22.5" customHeight="1">
      <c r="A38" s="48"/>
      <c r="B38" s="48"/>
      <c r="C38" s="48" t="s">
        <v>195</v>
      </c>
      <c r="D38" s="48"/>
      <c r="E38" s="48"/>
      <c r="F38" s="48"/>
      <c r="G38" s="48"/>
      <c r="H38" s="48"/>
      <c r="I38" s="48"/>
      <c r="J38" s="48"/>
      <c r="K38" s="48"/>
      <c r="L38" s="50"/>
      <c r="M38" s="50"/>
    </row>
    <row r="39" spans="1:13" ht="23.25" customHeight="1">
      <c r="A39" s="48"/>
      <c r="B39" s="48"/>
      <c r="C39" s="48" t="s">
        <v>196</v>
      </c>
      <c r="D39" s="60"/>
      <c r="E39" s="48"/>
      <c r="F39" s="48"/>
      <c r="G39" s="48"/>
      <c r="H39" s="48"/>
      <c r="I39" s="48"/>
      <c r="J39" s="48"/>
      <c r="K39" s="48"/>
      <c r="L39" s="50"/>
      <c r="M39" s="50"/>
    </row>
    <row r="40" spans="1:13" ht="23.25" customHeight="1">
      <c r="A40" s="48"/>
      <c r="B40" s="48"/>
      <c r="C40" s="48" t="s">
        <v>259</v>
      </c>
      <c r="D40" s="48"/>
      <c r="E40" s="48"/>
      <c r="F40" s="48"/>
      <c r="G40" s="48"/>
      <c r="H40" s="48"/>
      <c r="I40" s="48"/>
      <c r="J40" s="48"/>
      <c r="K40" s="48"/>
      <c r="L40" s="50"/>
      <c r="M40" s="50"/>
    </row>
    <row r="41" spans="1:13" ht="23.25" customHeight="1">
      <c r="A41" s="48"/>
      <c r="B41" s="48"/>
      <c r="C41" s="48" t="s">
        <v>197</v>
      </c>
      <c r="D41" s="48"/>
      <c r="E41" s="48"/>
      <c r="F41" s="48"/>
      <c r="G41" s="48"/>
      <c r="H41" s="48"/>
      <c r="I41" s="48"/>
      <c r="J41" s="48"/>
      <c r="K41" s="48"/>
      <c r="L41" s="50"/>
      <c r="M41" s="50"/>
    </row>
    <row r="42" spans="1:13" ht="14">
      <c r="A42" s="48"/>
      <c r="B42" s="48"/>
      <c r="C42" s="48"/>
      <c r="D42" s="48"/>
      <c r="E42" s="48"/>
      <c r="F42" s="48"/>
      <c r="G42" s="48"/>
      <c r="H42" s="48"/>
      <c r="I42" s="48"/>
      <c r="J42" s="48"/>
      <c r="K42" s="48"/>
      <c r="L42" s="50"/>
      <c r="M42" s="50"/>
    </row>
    <row r="43" spans="1:13" ht="14">
      <c r="A43" s="48"/>
      <c r="B43" s="48"/>
      <c r="C43" s="48"/>
      <c r="D43" s="60"/>
      <c r="E43" s="48"/>
      <c r="F43" s="48"/>
      <c r="G43" s="48"/>
      <c r="H43" s="48"/>
      <c r="I43" s="48"/>
      <c r="J43" s="48"/>
      <c r="K43" s="48"/>
      <c r="L43" s="50"/>
      <c r="M43" s="50"/>
    </row>
    <row r="44" spans="1:13" ht="14">
      <c r="A44" s="48"/>
      <c r="B44" s="48"/>
      <c r="C44" s="48"/>
      <c r="D44" s="48"/>
      <c r="E44" s="48"/>
      <c r="F44" s="48"/>
      <c r="G44" s="48"/>
      <c r="H44" s="48"/>
      <c r="I44" s="48"/>
      <c r="J44" s="48"/>
      <c r="K44" s="48"/>
      <c r="L44" s="50"/>
      <c r="M44" s="50"/>
    </row>
    <row r="45" spans="1:13" ht="14">
      <c r="A45" s="48"/>
      <c r="B45" s="48"/>
      <c r="C45" s="48"/>
      <c r="D45" s="60"/>
      <c r="E45" s="48"/>
      <c r="F45" s="48"/>
      <c r="G45" s="48"/>
      <c r="H45" s="48"/>
      <c r="I45" s="48"/>
      <c r="J45" s="48"/>
      <c r="K45" s="48"/>
      <c r="L45" s="50"/>
      <c r="M45" s="50"/>
    </row>
    <row r="46" spans="1:13" ht="14">
      <c r="A46" s="48"/>
      <c r="B46" s="48"/>
      <c r="C46" s="48"/>
      <c r="D46" s="60"/>
      <c r="E46" s="48"/>
      <c r="F46" s="48"/>
      <c r="G46" s="48"/>
      <c r="H46" s="48"/>
      <c r="I46" s="48"/>
      <c r="J46" s="48"/>
      <c r="K46" s="48"/>
      <c r="L46" s="50"/>
      <c r="M46" s="50"/>
    </row>
    <row r="47" spans="1:13" ht="14">
      <c r="A47" s="48"/>
      <c r="B47" s="48"/>
      <c r="C47" s="48"/>
      <c r="D47" s="60"/>
      <c r="E47" s="48"/>
      <c r="F47" s="48"/>
      <c r="G47" s="48"/>
      <c r="H47" s="48"/>
      <c r="I47" s="48"/>
      <c r="J47" s="48"/>
      <c r="K47" s="48"/>
      <c r="L47" s="50"/>
      <c r="M47" s="50"/>
    </row>
    <row r="48" spans="1:13" ht="14">
      <c r="A48" s="48"/>
      <c r="B48" s="48"/>
      <c r="C48" s="48"/>
      <c r="D48" s="60"/>
      <c r="E48" s="48"/>
      <c r="F48" s="48"/>
      <c r="G48" s="48"/>
      <c r="H48" s="48"/>
      <c r="I48" s="48"/>
      <c r="J48" s="48"/>
      <c r="K48" s="48"/>
      <c r="L48" s="50"/>
      <c r="M48" s="50"/>
    </row>
    <row r="49" spans="1:13" ht="14">
      <c r="A49" s="48"/>
      <c r="B49" s="48"/>
      <c r="C49" s="48"/>
      <c r="D49" s="60"/>
      <c r="E49" s="48"/>
      <c r="F49" s="48"/>
      <c r="G49" s="48"/>
      <c r="H49" s="48"/>
      <c r="I49" s="48"/>
      <c r="J49" s="48"/>
      <c r="K49" s="48"/>
      <c r="L49" s="50"/>
      <c r="M49" s="50"/>
    </row>
    <row r="50" spans="1:13" ht="14">
      <c r="A50" s="48"/>
      <c r="B50" s="48"/>
      <c r="C50" s="50"/>
      <c r="D50" s="60"/>
      <c r="E50" s="48"/>
      <c r="F50" s="48"/>
      <c r="G50" s="48"/>
      <c r="H50" s="48"/>
      <c r="I50" s="48"/>
      <c r="J50" s="48"/>
      <c r="K50" s="48"/>
      <c r="L50" s="50"/>
      <c r="M50" s="50"/>
    </row>
    <row r="51" spans="1:13" ht="14">
      <c r="A51" s="63"/>
      <c r="B51" s="63"/>
      <c r="C51" s="63"/>
      <c r="D51" s="63"/>
      <c r="E51" s="63"/>
      <c r="F51" s="63"/>
      <c r="G51" s="63"/>
      <c r="H51" s="63"/>
      <c r="I51" s="63"/>
      <c r="J51" s="63"/>
      <c r="K51" s="63"/>
    </row>
    <row r="52" spans="1:13" ht="14">
      <c r="A52" s="63"/>
      <c r="B52" s="63"/>
      <c r="C52" s="63"/>
      <c r="D52" s="63"/>
      <c r="E52" s="63"/>
      <c r="F52" s="63"/>
      <c r="G52" s="63"/>
      <c r="H52" s="63"/>
      <c r="I52" s="63"/>
      <c r="J52" s="63"/>
      <c r="K52" s="63"/>
    </row>
    <row r="53" spans="1:13">
      <c r="D53" t="s">
        <v>192</v>
      </c>
    </row>
  </sheetData>
  <sheetProtection sheet="1" selectLockedCells="1"/>
  <mergeCells count="18">
    <mergeCell ref="B27:L27"/>
    <mergeCell ref="B25:I25"/>
    <mergeCell ref="B30:K30"/>
    <mergeCell ref="H32:J32"/>
    <mergeCell ref="H34:J34"/>
    <mergeCell ref="C24:F24"/>
    <mergeCell ref="G24:L24"/>
    <mergeCell ref="B5:L5"/>
    <mergeCell ref="I15:L15"/>
    <mergeCell ref="I16:L16"/>
    <mergeCell ref="I18:L18"/>
    <mergeCell ref="I19:L19"/>
    <mergeCell ref="I20:L20"/>
    <mergeCell ref="K9:L9"/>
    <mergeCell ref="I17:L17"/>
    <mergeCell ref="B23:C23"/>
    <mergeCell ref="D23:H23"/>
    <mergeCell ref="I23:L23"/>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7F19-E421-42C6-AF90-DC3FBB974CDE}">
  <sheetPr codeName="Sheet3">
    <tabColor theme="8" tint="0.59999389629810485"/>
  </sheetPr>
  <dimension ref="A1:K38"/>
  <sheetViews>
    <sheetView view="pageBreakPreview" zoomScaleNormal="100" zoomScaleSheetLayoutView="100" workbookViewId="0"/>
  </sheetViews>
  <sheetFormatPr defaultColWidth="9" defaultRowHeight="13"/>
  <cols>
    <col min="1" max="1" width="4.26953125" style="50" customWidth="1"/>
    <col min="2" max="2" width="25.36328125" style="50" customWidth="1"/>
    <col min="3" max="3" width="28.36328125" style="50" customWidth="1"/>
    <col min="4" max="4" width="4" style="50" customWidth="1"/>
    <col min="5" max="5" width="19.7265625" style="50" customWidth="1"/>
    <col min="6" max="16384" width="9" style="50"/>
  </cols>
  <sheetData>
    <row r="1" spans="1:11" ht="17.25" customHeight="1">
      <c r="A1" s="64" t="s">
        <v>198</v>
      </c>
      <c r="E1" s="65"/>
    </row>
    <row r="3" spans="1:11" ht="21">
      <c r="A3" s="531" t="s">
        <v>199</v>
      </c>
      <c r="B3" s="531"/>
      <c r="C3" s="531"/>
      <c r="D3" s="531"/>
      <c r="E3" s="531"/>
    </row>
    <row r="5" spans="1:11" s="48" customFormat="1" ht="14">
      <c r="A5" s="48" t="s">
        <v>200</v>
      </c>
      <c r="I5" s="281"/>
      <c r="J5" s="281"/>
      <c r="K5" s="281"/>
    </row>
    <row r="6" spans="1:11" s="48" customFormat="1" ht="14.5" thickBot="1">
      <c r="I6" s="281"/>
      <c r="J6" s="281"/>
      <c r="K6" s="281"/>
    </row>
    <row r="7" spans="1:11" s="48" customFormat="1" ht="40" customHeight="1" thickBot="1">
      <c r="B7" s="66" t="s">
        <v>201</v>
      </c>
      <c r="C7" s="532" t="s">
        <v>202</v>
      </c>
      <c r="D7" s="533"/>
      <c r="E7" s="67" t="s">
        <v>203</v>
      </c>
      <c r="I7" s="281"/>
      <c r="J7" s="281"/>
      <c r="K7" s="281"/>
    </row>
    <row r="8" spans="1:11" s="48" customFormat="1" ht="20.149999999999999" customHeight="1">
      <c r="B8" s="534" t="s">
        <v>204</v>
      </c>
      <c r="C8" s="536">
        <f>様式1!H10</f>
        <v>495000</v>
      </c>
      <c r="D8" s="538" t="s">
        <v>205</v>
      </c>
      <c r="E8" s="540"/>
      <c r="I8" s="281"/>
      <c r="J8" s="281"/>
      <c r="K8" s="281"/>
    </row>
    <row r="9" spans="1:11" s="48" customFormat="1" ht="20.149999999999999" customHeight="1">
      <c r="B9" s="535"/>
      <c r="C9" s="537"/>
      <c r="D9" s="539"/>
      <c r="E9" s="541"/>
      <c r="I9" s="281"/>
      <c r="J9" s="281"/>
      <c r="K9" s="281"/>
    </row>
    <row r="10" spans="1:11" s="48" customFormat="1" ht="20.149999999999999" customHeight="1">
      <c r="B10" s="535" t="s">
        <v>206</v>
      </c>
      <c r="C10" s="542">
        <f>様式1!C10</f>
        <v>0</v>
      </c>
      <c r="D10" s="543" t="s">
        <v>205</v>
      </c>
      <c r="E10" s="544"/>
    </row>
    <row r="11" spans="1:11" s="48" customFormat="1" ht="20.149999999999999" customHeight="1">
      <c r="B11" s="535"/>
      <c r="C11" s="537"/>
      <c r="D11" s="539"/>
      <c r="E11" s="545"/>
    </row>
    <row r="12" spans="1:11" s="48" customFormat="1" ht="20.149999999999999" customHeight="1">
      <c r="B12" s="535" t="s">
        <v>207</v>
      </c>
      <c r="C12" s="542">
        <f>C16-C8-C10</f>
        <v>4505000</v>
      </c>
      <c r="D12" s="543" t="s">
        <v>205</v>
      </c>
      <c r="E12" s="546"/>
    </row>
    <row r="13" spans="1:11" s="48" customFormat="1" ht="20.149999999999999" customHeight="1">
      <c r="B13" s="535"/>
      <c r="C13" s="537"/>
      <c r="D13" s="539"/>
      <c r="E13" s="546"/>
    </row>
    <row r="14" spans="1:11" s="48" customFormat="1" ht="20.149999999999999" customHeight="1">
      <c r="B14" s="535"/>
      <c r="C14" s="542"/>
      <c r="D14" s="543" t="s">
        <v>205</v>
      </c>
      <c r="E14" s="546"/>
    </row>
    <row r="15" spans="1:11" s="48" customFormat="1" ht="20.149999999999999" customHeight="1" thickBot="1">
      <c r="B15" s="552"/>
      <c r="C15" s="536"/>
      <c r="D15" s="538"/>
      <c r="E15" s="553"/>
    </row>
    <row r="16" spans="1:11" s="48" customFormat="1" ht="20.149999999999999" customHeight="1">
      <c r="B16" s="554" t="s">
        <v>1</v>
      </c>
      <c r="C16" s="556">
        <f>様式1!B10</f>
        <v>5000000</v>
      </c>
      <c r="D16" s="558" t="s">
        <v>205</v>
      </c>
      <c r="E16" s="560"/>
    </row>
    <row r="17" spans="1:5" s="48" customFormat="1" ht="20.149999999999999" customHeight="1" thickBot="1">
      <c r="B17" s="555"/>
      <c r="C17" s="557"/>
      <c r="D17" s="559"/>
      <c r="E17" s="561"/>
    </row>
    <row r="18" spans="1:5" s="48" customFormat="1" ht="14"/>
    <row r="19" spans="1:5" s="48" customFormat="1" ht="14"/>
    <row r="20" spans="1:5" s="48" customFormat="1" ht="14">
      <c r="A20" s="48" t="s">
        <v>208</v>
      </c>
    </row>
    <row r="21" spans="1:5" s="48" customFormat="1" ht="14.5" thickBot="1"/>
    <row r="22" spans="1:5" s="48" customFormat="1" ht="40" customHeight="1" thickBot="1">
      <c r="B22" s="66" t="s">
        <v>201</v>
      </c>
      <c r="C22" s="532" t="s">
        <v>202</v>
      </c>
      <c r="D22" s="533"/>
      <c r="E22" s="67" t="s">
        <v>203</v>
      </c>
    </row>
    <row r="23" spans="1:5" s="48" customFormat="1" ht="20.149999999999999" customHeight="1">
      <c r="B23" s="547" t="s">
        <v>209</v>
      </c>
      <c r="C23" s="548">
        <f>様式1!E10</f>
        <v>5000000</v>
      </c>
      <c r="D23" s="550" t="s">
        <v>205</v>
      </c>
      <c r="E23" s="551"/>
    </row>
    <row r="24" spans="1:5" s="48" customFormat="1" ht="20.149999999999999" customHeight="1">
      <c r="B24" s="534"/>
      <c r="C24" s="549"/>
      <c r="D24" s="539"/>
      <c r="E24" s="546"/>
    </row>
    <row r="25" spans="1:5" s="48" customFormat="1" ht="20.149999999999999" customHeight="1">
      <c r="B25" s="535" t="s">
        <v>210</v>
      </c>
      <c r="C25" s="542">
        <f>C31-C23</f>
        <v>0</v>
      </c>
      <c r="D25" s="543" t="s">
        <v>205</v>
      </c>
      <c r="E25" s="546"/>
    </row>
    <row r="26" spans="1:5" s="48" customFormat="1" ht="20.149999999999999" customHeight="1">
      <c r="B26" s="535"/>
      <c r="C26" s="537"/>
      <c r="D26" s="539"/>
      <c r="E26" s="546"/>
    </row>
    <row r="27" spans="1:5" s="48" customFormat="1" ht="20.149999999999999" customHeight="1">
      <c r="B27" s="535"/>
      <c r="C27" s="542"/>
      <c r="D27" s="543" t="s">
        <v>205</v>
      </c>
      <c r="E27" s="546"/>
    </row>
    <row r="28" spans="1:5" s="48" customFormat="1" ht="20.149999999999999" customHeight="1">
      <c r="B28" s="535"/>
      <c r="C28" s="537"/>
      <c r="D28" s="539"/>
      <c r="E28" s="546"/>
    </row>
    <row r="29" spans="1:5" s="48" customFormat="1" ht="20.149999999999999" customHeight="1">
      <c r="B29" s="535"/>
      <c r="C29" s="542"/>
      <c r="D29" s="543" t="s">
        <v>205</v>
      </c>
      <c r="E29" s="546"/>
    </row>
    <row r="30" spans="1:5" s="48" customFormat="1" ht="20.149999999999999" customHeight="1" thickBot="1">
      <c r="B30" s="552"/>
      <c r="C30" s="536"/>
      <c r="D30" s="538"/>
      <c r="E30" s="553"/>
    </row>
    <row r="31" spans="1:5" s="48" customFormat="1" ht="20.149999999999999" customHeight="1">
      <c r="B31" s="554" t="s">
        <v>1</v>
      </c>
      <c r="C31" s="556">
        <f>様式1!B10</f>
        <v>5000000</v>
      </c>
      <c r="D31" s="558" t="s">
        <v>205</v>
      </c>
      <c r="E31" s="560"/>
    </row>
    <row r="32" spans="1:5" s="48" customFormat="1" ht="20.149999999999999" customHeight="1" thickBot="1">
      <c r="B32" s="555"/>
      <c r="C32" s="557"/>
      <c r="D32" s="559"/>
      <c r="E32" s="561"/>
    </row>
    <row r="33" spans="1:2" s="48" customFormat="1" ht="14"/>
    <row r="34" spans="1:2" s="48" customFormat="1" ht="14">
      <c r="A34" s="48" t="s">
        <v>211</v>
      </c>
    </row>
    <row r="36" spans="1:2" ht="22.5" customHeight="1">
      <c r="B36" s="68" t="str">
        <f>IF(C16=C31,"","収支の計が一致していません")</f>
        <v/>
      </c>
    </row>
    <row r="37" spans="1:2" ht="7.5" customHeight="1"/>
    <row r="38" spans="1:2" ht="16.5">
      <c r="B38" s="68"/>
    </row>
  </sheetData>
  <sheetProtection sheet="1" selectLockedCells="1"/>
  <mergeCells count="43">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 ref="B14:B15"/>
    <mergeCell ref="C14:C15"/>
    <mergeCell ref="D14:D15"/>
    <mergeCell ref="E14:E15"/>
    <mergeCell ref="B16:B17"/>
    <mergeCell ref="C16:C17"/>
    <mergeCell ref="D16:D17"/>
    <mergeCell ref="E16:E17"/>
    <mergeCell ref="C22:D22"/>
    <mergeCell ref="B23:B24"/>
    <mergeCell ref="C23:C24"/>
    <mergeCell ref="D23:D24"/>
    <mergeCell ref="E23:E24"/>
    <mergeCell ref="B10:B11"/>
    <mergeCell ref="C10:C11"/>
    <mergeCell ref="D10:D11"/>
    <mergeCell ref="E10:E11"/>
    <mergeCell ref="B12:B13"/>
    <mergeCell ref="C12:C13"/>
    <mergeCell ref="D12:D13"/>
    <mergeCell ref="E12:E13"/>
    <mergeCell ref="A3:E3"/>
    <mergeCell ref="C7:D7"/>
    <mergeCell ref="B8:B9"/>
    <mergeCell ref="C8:C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0C4C-3862-4B64-AE09-3FB361F17AF3}">
  <sheetPr codeName="Sheet4">
    <tabColor theme="8" tint="0.59999389629810485"/>
  </sheetPr>
  <dimension ref="A1:J15"/>
  <sheetViews>
    <sheetView view="pageBreakPreview" zoomScaleNormal="100" zoomScaleSheetLayoutView="100" workbookViewId="0"/>
  </sheetViews>
  <sheetFormatPr defaultRowHeight="13"/>
  <cols>
    <col min="1" max="9" width="14.6328125" customWidth="1"/>
  </cols>
  <sheetData>
    <row r="1" spans="1:10">
      <c r="A1" t="s">
        <v>212</v>
      </c>
    </row>
    <row r="3" spans="1:10" ht="19.5" customHeight="1">
      <c r="A3" s="521" t="s">
        <v>213</v>
      </c>
      <c r="B3" s="521"/>
      <c r="C3" s="521"/>
      <c r="D3" s="521"/>
      <c r="E3" s="521"/>
      <c r="F3" s="521"/>
      <c r="G3" s="521"/>
      <c r="H3" s="521"/>
      <c r="I3" s="521"/>
    </row>
    <row r="4" spans="1:10" ht="19.5" customHeight="1">
      <c r="A4" s="30"/>
      <c r="B4" s="30"/>
      <c r="C4" s="30"/>
      <c r="D4" s="30"/>
      <c r="E4" s="30"/>
      <c r="F4" s="30"/>
      <c r="G4" s="30"/>
      <c r="H4" s="30"/>
      <c r="I4" s="30"/>
    </row>
    <row r="5" spans="1:10" ht="13.5" thickBot="1">
      <c r="A5" s="563" t="str">
        <f>"（補助事業者名"&amp;基本情報!C12&amp;"）"</f>
        <v>（補助事業者名兵庫　太郎）</v>
      </c>
      <c r="B5" s="563"/>
      <c r="C5" s="563"/>
      <c r="D5" s="563"/>
      <c r="E5" s="563"/>
      <c r="F5" s="563"/>
      <c r="G5" s="563"/>
      <c r="H5" s="563"/>
      <c r="I5" s="563"/>
    </row>
    <row r="6" spans="1:10" ht="26.25" customHeight="1" thickTop="1">
      <c r="A6" s="93"/>
      <c r="B6" s="94" t="s">
        <v>214</v>
      </c>
      <c r="C6" s="94" t="s">
        <v>215</v>
      </c>
      <c r="D6" s="94" t="s">
        <v>216</v>
      </c>
      <c r="E6" s="94" t="s">
        <v>217</v>
      </c>
      <c r="F6" s="94" t="s">
        <v>218</v>
      </c>
      <c r="G6" s="94" t="s">
        <v>219</v>
      </c>
      <c r="H6" s="94" t="s">
        <v>220</v>
      </c>
      <c r="I6" s="95"/>
      <c r="J6" s="564"/>
    </row>
    <row r="7" spans="1:10" ht="26.25" customHeight="1">
      <c r="A7" s="31" t="s">
        <v>221</v>
      </c>
      <c r="B7" s="32" t="s">
        <v>51</v>
      </c>
      <c r="C7" s="32" t="s">
        <v>222</v>
      </c>
      <c r="D7" s="32" t="s">
        <v>52</v>
      </c>
      <c r="E7" s="32" t="s">
        <v>53</v>
      </c>
      <c r="F7" s="32" t="s">
        <v>223</v>
      </c>
      <c r="G7" s="32" t="s">
        <v>224</v>
      </c>
      <c r="H7" s="32" t="s">
        <v>54</v>
      </c>
      <c r="I7" s="33" t="s">
        <v>225</v>
      </c>
      <c r="J7" s="564"/>
    </row>
    <row r="8" spans="1:10" ht="26.25" customHeight="1" thickBot="1">
      <c r="A8" s="96"/>
      <c r="B8" s="97"/>
      <c r="C8" s="34" t="s">
        <v>226</v>
      </c>
      <c r="D8" s="34" t="s">
        <v>227</v>
      </c>
      <c r="E8" s="34" t="s">
        <v>228</v>
      </c>
      <c r="F8" s="97"/>
      <c r="G8" s="97"/>
      <c r="H8" s="34" t="s">
        <v>229</v>
      </c>
      <c r="I8" s="98"/>
      <c r="J8" s="564"/>
    </row>
    <row r="9" spans="1:10" ht="21.75" customHeight="1">
      <c r="A9" s="99"/>
      <c r="B9" s="35" t="s">
        <v>55</v>
      </c>
      <c r="C9" s="36" t="s">
        <v>55</v>
      </c>
      <c r="D9" s="36" t="s">
        <v>55</v>
      </c>
      <c r="E9" s="36" t="s">
        <v>55</v>
      </c>
      <c r="F9" s="35" t="s">
        <v>230</v>
      </c>
      <c r="G9" s="35" t="s">
        <v>230</v>
      </c>
      <c r="H9" s="36" t="s">
        <v>55</v>
      </c>
      <c r="I9" s="100"/>
      <c r="J9" s="564"/>
    </row>
    <row r="10" spans="1:10" ht="90.75" customHeight="1" thickBot="1">
      <c r="A10" s="148" t="str">
        <f>基本情報!C4</f>
        <v>助産所等施設整備事業</v>
      </c>
      <c r="B10" s="101">
        <f>'様式2-3'!I43</f>
        <v>5000000</v>
      </c>
      <c r="C10" s="102">
        <v>0</v>
      </c>
      <c r="D10" s="101">
        <f>SUM(B10-C10)</f>
        <v>5000000</v>
      </c>
      <c r="E10" s="101">
        <f>'様式2-3'!I23</f>
        <v>5000000</v>
      </c>
      <c r="F10" s="101">
        <f>基準額!E3</f>
        <v>1500000</v>
      </c>
      <c r="G10" s="101">
        <f>MIN(E10:F10)</f>
        <v>1500000</v>
      </c>
      <c r="H10" s="101">
        <f>ROUNDDOWN(MIN(D10,G10)*基準額!B49,-3)</f>
        <v>495000</v>
      </c>
      <c r="I10" s="103"/>
      <c r="J10" s="564"/>
    </row>
    <row r="11" spans="1:10" ht="13.5" thickTop="1">
      <c r="A11" s="37"/>
    </row>
    <row r="12" spans="1:10">
      <c r="A12" s="562" t="s">
        <v>56</v>
      </c>
      <c r="B12" s="562"/>
      <c r="C12" s="562"/>
      <c r="D12" s="562"/>
      <c r="E12" s="562"/>
      <c r="F12" s="562"/>
      <c r="G12" s="562"/>
      <c r="H12" s="562"/>
      <c r="I12" s="562"/>
    </row>
    <row r="13" spans="1:10">
      <c r="A13" s="562" t="s">
        <v>57</v>
      </c>
      <c r="B13" s="562"/>
      <c r="C13" s="562"/>
      <c r="D13" s="562"/>
      <c r="E13" s="562"/>
      <c r="F13" s="562"/>
      <c r="G13" s="562"/>
      <c r="H13" s="562"/>
      <c r="I13" s="562"/>
    </row>
    <row r="14" spans="1:10">
      <c r="A14" s="562"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562"/>
      <c r="C14" s="562"/>
      <c r="D14" s="562"/>
      <c r="E14" s="562"/>
      <c r="F14" s="562"/>
      <c r="G14" s="562"/>
      <c r="H14" s="562"/>
      <c r="I14" s="562"/>
    </row>
    <row r="15" spans="1:10">
      <c r="A15" s="562" t="s">
        <v>84</v>
      </c>
      <c r="B15" s="562"/>
      <c r="C15" s="562"/>
      <c r="D15" s="562"/>
      <c r="E15" s="562"/>
      <c r="F15" s="562"/>
      <c r="G15" s="562"/>
      <c r="H15" s="562"/>
      <c r="I15" s="562"/>
    </row>
  </sheetData>
  <sheetProtection sheet="1" objects="1" scenarios="1" selectLockedCells="1"/>
  <mergeCells count="7">
    <mergeCell ref="A15:I15"/>
    <mergeCell ref="A3:I3"/>
    <mergeCell ref="A5:I5"/>
    <mergeCell ref="J6:J10"/>
    <mergeCell ref="A12:I12"/>
    <mergeCell ref="A13:I13"/>
    <mergeCell ref="A14:I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C41B-EEAC-4F20-B5CA-590514C81CCE}">
  <sheetPr>
    <tabColor theme="8" tint="0.59999389629810485"/>
  </sheetPr>
  <dimension ref="A1:N40"/>
  <sheetViews>
    <sheetView topLeftCell="A17" zoomScaleNormal="100" workbookViewId="0">
      <selection activeCell="H41" sqref="H41"/>
    </sheetView>
  </sheetViews>
  <sheetFormatPr defaultRowHeight="13"/>
  <cols>
    <col min="1" max="1" width="7.6328125" customWidth="1"/>
    <col min="2" max="2" width="8.26953125" customWidth="1"/>
    <col min="3" max="3" width="6.6328125" customWidth="1"/>
    <col min="4" max="4" width="8.90625" customWidth="1"/>
    <col min="5" max="5" width="12.6328125" customWidth="1"/>
    <col min="6" max="6" width="10" customWidth="1"/>
    <col min="7" max="7" width="7.6328125" customWidth="1"/>
    <col min="8" max="8" width="12.6328125" customWidth="1"/>
    <col min="9" max="9" width="7.6328125" customWidth="1"/>
    <col min="10" max="10" width="12.6328125" customWidth="1"/>
    <col min="11" max="11" width="7.6328125" customWidth="1"/>
    <col min="12" max="12" width="8.6328125" customWidth="1"/>
    <col min="13" max="13" width="12.6328125" customWidth="1"/>
    <col min="14" max="14" width="8.6328125" customWidth="1"/>
    <col min="15" max="256" width="9"/>
    <col min="257" max="257" width="7.6328125" customWidth="1"/>
    <col min="258" max="258" width="8.26953125" customWidth="1"/>
    <col min="259" max="259" width="6.6328125" customWidth="1"/>
    <col min="260" max="260" width="8.90625" customWidth="1"/>
    <col min="261" max="267" width="7.6328125" customWidth="1"/>
    <col min="268" max="270" width="8.6328125" customWidth="1"/>
    <col min="271" max="512" width="9"/>
    <col min="513" max="513" width="7.6328125" customWidth="1"/>
    <col min="514" max="514" width="8.26953125" customWidth="1"/>
    <col min="515" max="515" width="6.6328125" customWidth="1"/>
    <col min="516" max="516" width="8.90625" customWidth="1"/>
    <col min="517" max="523" width="7.6328125" customWidth="1"/>
    <col min="524" max="526" width="8.6328125" customWidth="1"/>
    <col min="527" max="768" width="9"/>
    <col min="769" max="769" width="7.6328125" customWidth="1"/>
    <col min="770" max="770" width="8.26953125" customWidth="1"/>
    <col min="771" max="771" width="6.6328125" customWidth="1"/>
    <col min="772" max="772" width="8.90625" customWidth="1"/>
    <col min="773" max="779" width="7.6328125" customWidth="1"/>
    <col min="780" max="782" width="8.6328125" customWidth="1"/>
    <col min="783" max="1024" width="9"/>
    <col min="1025" max="1025" width="7.6328125" customWidth="1"/>
    <col min="1026" max="1026" width="8.26953125" customWidth="1"/>
    <col min="1027" max="1027" width="6.6328125" customWidth="1"/>
    <col min="1028" max="1028" width="8.90625" customWidth="1"/>
    <col min="1029" max="1035" width="7.6328125" customWidth="1"/>
    <col min="1036" max="1038" width="8.6328125" customWidth="1"/>
    <col min="1039" max="1280" width="9"/>
    <col min="1281" max="1281" width="7.6328125" customWidth="1"/>
    <col min="1282" max="1282" width="8.26953125" customWidth="1"/>
    <col min="1283" max="1283" width="6.6328125" customWidth="1"/>
    <col min="1284" max="1284" width="8.90625" customWidth="1"/>
    <col min="1285" max="1291" width="7.6328125" customWidth="1"/>
    <col min="1292" max="1294" width="8.6328125" customWidth="1"/>
    <col min="1295" max="1536" width="9"/>
    <col min="1537" max="1537" width="7.6328125" customWidth="1"/>
    <col min="1538" max="1538" width="8.26953125" customWidth="1"/>
    <col min="1539" max="1539" width="6.6328125" customWidth="1"/>
    <col min="1540" max="1540" width="8.90625" customWidth="1"/>
    <col min="1541" max="1547" width="7.6328125" customWidth="1"/>
    <col min="1548" max="1550" width="8.6328125" customWidth="1"/>
    <col min="1551" max="1792" width="9"/>
    <col min="1793" max="1793" width="7.6328125" customWidth="1"/>
    <col min="1794" max="1794" width="8.26953125" customWidth="1"/>
    <col min="1795" max="1795" width="6.6328125" customWidth="1"/>
    <col min="1796" max="1796" width="8.90625" customWidth="1"/>
    <col min="1797" max="1803" width="7.6328125" customWidth="1"/>
    <col min="1804" max="1806" width="8.6328125" customWidth="1"/>
    <col min="1807" max="2048" width="9"/>
    <col min="2049" max="2049" width="7.6328125" customWidth="1"/>
    <col min="2050" max="2050" width="8.26953125" customWidth="1"/>
    <col min="2051" max="2051" width="6.6328125" customWidth="1"/>
    <col min="2052" max="2052" width="8.90625" customWidth="1"/>
    <col min="2053" max="2059" width="7.6328125" customWidth="1"/>
    <col min="2060" max="2062" width="8.6328125" customWidth="1"/>
    <col min="2063" max="2304" width="9"/>
    <col min="2305" max="2305" width="7.6328125" customWidth="1"/>
    <col min="2306" max="2306" width="8.26953125" customWidth="1"/>
    <col min="2307" max="2307" width="6.6328125" customWidth="1"/>
    <col min="2308" max="2308" width="8.90625" customWidth="1"/>
    <col min="2309" max="2315" width="7.6328125" customWidth="1"/>
    <col min="2316" max="2318" width="8.6328125" customWidth="1"/>
    <col min="2319" max="2560" width="9"/>
    <col min="2561" max="2561" width="7.6328125" customWidth="1"/>
    <col min="2562" max="2562" width="8.26953125" customWidth="1"/>
    <col min="2563" max="2563" width="6.6328125" customWidth="1"/>
    <col min="2564" max="2564" width="8.90625" customWidth="1"/>
    <col min="2565" max="2571" width="7.6328125" customWidth="1"/>
    <col min="2572" max="2574" width="8.6328125" customWidth="1"/>
    <col min="2575" max="2816" width="9"/>
    <col min="2817" max="2817" width="7.6328125" customWidth="1"/>
    <col min="2818" max="2818" width="8.26953125" customWidth="1"/>
    <col min="2819" max="2819" width="6.6328125" customWidth="1"/>
    <col min="2820" max="2820" width="8.90625" customWidth="1"/>
    <col min="2821" max="2827" width="7.6328125" customWidth="1"/>
    <col min="2828" max="2830" width="8.6328125" customWidth="1"/>
    <col min="2831" max="3072" width="9"/>
    <col min="3073" max="3073" width="7.6328125" customWidth="1"/>
    <col min="3074" max="3074" width="8.26953125" customWidth="1"/>
    <col min="3075" max="3075" width="6.6328125" customWidth="1"/>
    <col min="3076" max="3076" width="8.90625" customWidth="1"/>
    <col min="3077" max="3083" width="7.6328125" customWidth="1"/>
    <col min="3084" max="3086" width="8.6328125" customWidth="1"/>
    <col min="3087" max="3328" width="9"/>
    <col min="3329" max="3329" width="7.6328125" customWidth="1"/>
    <col min="3330" max="3330" width="8.26953125" customWidth="1"/>
    <col min="3331" max="3331" width="6.6328125" customWidth="1"/>
    <col min="3332" max="3332" width="8.90625" customWidth="1"/>
    <col min="3333" max="3339" width="7.6328125" customWidth="1"/>
    <col min="3340" max="3342" width="8.6328125" customWidth="1"/>
    <col min="3343" max="3584" width="9"/>
    <col min="3585" max="3585" width="7.6328125" customWidth="1"/>
    <col min="3586" max="3586" width="8.26953125" customWidth="1"/>
    <col min="3587" max="3587" width="6.6328125" customWidth="1"/>
    <col min="3588" max="3588" width="8.90625" customWidth="1"/>
    <col min="3589" max="3595" width="7.6328125" customWidth="1"/>
    <col min="3596" max="3598" width="8.6328125" customWidth="1"/>
    <col min="3599" max="3840" width="9"/>
    <col min="3841" max="3841" width="7.6328125" customWidth="1"/>
    <col min="3842" max="3842" width="8.26953125" customWidth="1"/>
    <col min="3843" max="3843" width="6.6328125" customWidth="1"/>
    <col min="3844" max="3844" width="8.90625" customWidth="1"/>
    <col min="3845" max="3851" width="7.6328125" customWidth="1"/>
    <col min="3852" max="3854" width="8.6328125" customWidth="1"/>
    <col min="3855" max="4096" width="9"/>
    <col min="4097" max="4097" width="7.6328125" customWidth="1"/>
    <col min="4098" max="4098" width="8.26953125" customWidth="1"/>
    <col min="4099" max="4099" width="6.6328125" customWidth="1"/>
    <col min="4100" max="4100" width="8.90625" customWidth="1"/>
    <col min="4101" max="4107" width="7.6328125" customWidth="1"/>
    <col min="4108" max="4110" width="8.6328125" customWidth="1"/>
    <col min="4111" max="4352" width="9"/>
    <col min="4353" max="4353" width="7.6328125" customWidth="1"/>
    <col min="4354" max="4354" width="8.26953125" customWidth="1"/>
    <col min="4355" max="4355" width="6.6328125" customWidth="1"/>
    <col min="4356" max="4356" width="8.90625" customWidth="1"/>
    <col min="4357" max="4363" width="7.6328125" customWidth="1"/>
    <col min="4364" max="4366" width="8.6328125" customWidth="1"/>
    <col min="4367" max="4608" width="9"/>
    <col min="4609" max="4609" width="7.6328125" customWidth="1"/>
    <col min="4610" max="4610" width="8.26953125" customWidth="1"/>
    <col min="4611" max="4611" width="6.6328125" customWidth="1"/>
    <col min="4612" max="4612" width="8.90625" customWidth="1"/>
    <col min="4613" max="4619" width="7.6328125" customWidth="1"/>
    <col min="4620" max="4622" width="8.6328125" customWidth="1"/>
    <col min="4623" max="4864" width="9"/>
    <col min="4865" max="4865" width="7.6328125" customWidth="1"/>
    <col min="4866" max="4866" width="8.26953125" customWidth="1"/>
    <col min="4867" max="4867" width="6.6328125" customWidth="1"/>
    <col min="4868" max="4868" width="8.90625" customWidth="1"/>
    <col min="4869" max="4875" width="7.6328125" customWidth="1"/>
    <col min="4876" max="4878" width="8.6328125" customWidth="1"/>
    <col min="4879" max="5120" width="9"/>
    <col min="5121" max="5121" width="7.6328125" customWidth="1"/>
    <col min="5122" max="5122" width="8.26953125" customWidth="1"/>
    <col min="5123" max="5123" width="6.6328125" customWidth="1"/>
    <col min="5124" max="5124" width="8.90625" customWidth="1"/>
    <col min="5125" max="5131" width="7.6328125" customWidth="1"/>
    <col min="5132" max="5134" width="8.6328125" customWidth="1"/>
    <col min="5135" max="5376" width="9"/>
    <col min="5377" max="5377" width="7.6328125" customWidth="1"/>
    <col min="5378" max="5378" width="8.26953125" customWidth="1"/>
    <col min="5379" max="5379" width="6.6328125" customWidth="1"/>
    <col min="5380" max="5380" width="8.90625" customWidth="1"/>
    <col min="5381" max="5387" width="7.6328125" customWidth="1"/>
    <col min="5388" max="5390" width="8.6328125" customWidth="1"/>
    <col min="5391" max="5632" width="9"/>
    <col min="5633" max="5633" width="7.6328125" customWidth="1"/>
    <col min="5634" max="5634" width="8.26953125" customWidth="1"/>
    <col min="5635" max="5635" width="6.6328125" customWidth="1"/>
    <col min="5636" max="5636" width="8.90625" customWidth="1"/>
    <col min="5637" max="5643" width="7.6328125" customWidth="1"/>
    <col min="5644" max="5646" width="8.6328125" customWidth="1"/>
    <col min="5647" max="5888" width="9"/>
    <col min="5889" max="5889" width="7.6328125" customWidth="1"/>
    <col min="5890" max="5890" width="8.26953125" customWidth="1"/>
    <col min="5891" max="5891" width="6.6328125" customWidth="1"/>
    <col min="5892" max="5892" width="8.90625" customWidth="1"/>
    <col min="5893" max="5899" width="7.6328125" customWidth="1"/>
    <col min="5900" max="5902" width="8.6328125" customWidth="1"/>
    <col min="5903" max="6144" width="9"/>
    <col min="6145" max="6145" width="7.6328125" customWidth="1"/>
    <col min="6146" max="6146" width="8.26953125" customWidth="1"/>
    <col min="6147" max="6147" width="6.6328125" customWidth="1"/>
    <col min="6148" max="6148" width="8.90625" customWidth="1"/>
    <col min="6149" max="6155" width="7.6328125" customWidth="1"/>
    <col min="6156" max="6158" width="8.6328125" customWidth="1"/>
    <col min="6159" max="6400" width="9"/>
    <col min="6401" max="6401" width="7.6328125" customWidth="1"/>
    <col min="6402" max="6402" width="8.26953125" customWidth="1"/>
    <col min="6403" max="6403" width="6.6328125" customWidth="1"/>
    <col min="6404" max="6404" width="8.90625" customWidth="1"/>
    <col min="6405" max="6411" width="7.6328125" customWidth="1"/>
    <col min="6412" max="6414" width="8.6328125" customWidth="1"/>
    <col min="6415" max="6656" width="9"/>
    <col min="6657" max="6657" width="7.6328125" customWidth="1"/>
    <col min="6658" max="6658" width="8.26953125" customWidth="1"/>
    <col min="6659" max="6659" width="6.6328125" customWidth="1"/>
    <col min="6660" max="6660" width="8.90625" customWidth="1"/>
    <col min="6661" max="6667" width="7.6328125" customWidth="1"/>
    <col min="6668" max="6670" width="8.6328125" customWidth="1"/>
    <col min="6671" max="6912" width="9"/>
    <col min="6913" max="6913" width="7.6328125" customWidth="1"/>
    <col min="6914" max="6914" width="8.26953125" customWidth="1"/>
    <col min="6915" max="6915" width="6.6328125" customWidth="1"/>
    <col min="6916" max="6916" width="8.90625" customWidth="1"/>
    <col min="6917" max="6923" width="7.6328125" customWidth="1"/>
    <col min="6924" max="6926" width="8.6328125" customWidth="1"/>
    <col min="6927" max="7168" width="9"/>
    <col min="7169" max="7169" width="7.6328125" customWidth="1"/>
    <col min="7170" max="7170" width="8.26953125" customWidth="1"/>
    <col min="7171" max="7171" width="6.6328125" customWidth="1"/>
    <col min="7172" max="7172" width="8.90625" customWidth="1"/>
    <col min="7173" max="7179" width="7.6328125" customWidth="1"/>
    <col min="7180" max="7182" width="8.6328125" customWidth="1"/>
    <col min="7183" max="7424" width="9"/>
    <col min="7425" max="7425" width="7.6328125" customWidth="1"/>
    <col min="7426" max="7426" width="8.26953125" customWidth="1"/>
    <col min="7427" max="7427" width="6.6328125" customWidth="1"/>
    <col min="7428" max="7428" width="8.90625" customWidth="1"/>
    <col min="7429" max="7435" width="7.6328125" customWidth="1"/>
    <col min="7436" max="7438" width="8.6328125" customWidth="1"/>
    <col min="7439" max="7680" width="9"/>
    <col min="7681" max="7681" width="7.6328125" customWidth="1"/>
    <col min="7682" max="7682" width="8.26953125" customWidth="1"/>
    <col min="7683" max="7683" width="6.6328125" customWidth="1"/>
    <col min="7684" max="7684" width="8.90625" customWidth="1"/>
    <col min="7685" max="7691" width="7.6328125" customWidth="1"/>
    <col min="7692" max="7694" width="8.6328125" customWidth="1"/>
    <col min="7695" max="7936" width="9"/>
    <col min="7937" max="7937" width="7.6328125" customWidth="1"/>
    <col min="7938" max="7938" width="8.26953125" customWidth="1"/>
    <col min="7939" max="7939" width="6.6328125" customWidth="1"/>
    <col min="7940" max="7940" width="8.90625" customWidth="1"/>
    <col min="7941" max="7947" width="7.6328125" customWidth="1"/>
    <col min="7948" max="7950" width="8.6328125" customWidth="1"/>
    <col min="7951" max="8192" width="9"/>
    <col min="8193" max="8193" width="7.6328125" customWidth="1"/>
    <col min="8194" max="8194" width="8.26953125" customWidth="1"/>
    <col min="8195" max="8195" width="6.6328125" customWidth="1"/>
    <col min="8196" max="8196" width="8.90625" customWidth="1"/>
    <col min="8197" max="8203" width="7.6328125" customWidth="1"/>
    <col min="8204" max="8206" width="8.6328125" customWidth="1"/>
    <col min="8207" max="8448" width="9"/>
    <col min="8449" max="8449" width="7.6328125" customWidth="1"/>
    <col min="8450" max="8450" width="8.26953125" customWidth="1"/>
    <col min="8451" max="8451" width="6.6328125" customWidth="1"/>
    <col min="8452" max="8452" width="8.90625" customWidth="1"/>
    <col min="8453" max="8459" width="7.6328125" customWidth="1"/>
    <col min="8460" max="8462" width="8.6328125" customWidth="1"/>
    <col min="8463" max="8704" width="9"/>
    <col min="8705" max="8705" width="7.6328125" customWidth="1"/>
    <col min="8706" max="8706" width="8.26953125" customWidth="1"/>
    <col min="8707" max="8707" width="6.6328125" customWidth="1"/>
    <col min="8708" max="8708" width="8.90625" customWidth="1"/>
    <col min="8709" max="8715" width="7.6328125" customWidth="1"/>
    <col min="8716" max="8718" width="8.6328125" customWidth="1"/>
    <col min="8719" max="8960" width="9"/>
    <col min="8961" max="8961" width="7.6328125" customWidth="1"/>
    <col min="8962" max="8962" width="8.26953125" customWidth="1"/>
    <col min="8963" max="8963" width="6.6328125" customWidth="1"/>
    <col min="8964" max="8964" width="8.90625" customWidth="1"/>
    <col min="8965" max="8971" width="7.6328125" customWidth="1"/>
    <col min="8972" max="8974" width="8.6328125" customWidth="1"/>
    <col min="8975" max="9216" width="9"/>
    <col min="9217" max="9217" width="7.6328125" customWidth="1"/>
    <col min="9218" max="9218" width="8.26953125" customWidth="1"/>
    <col min="9219" max="9219" width="6.6328125" customWidth="1"/>
    <col min="9220" max="9220" width="8.90625" customWidth="1"/>
    <col min="9221" max="9227" width="7.6328125" customWidth="1"/>
    <col min="9228" max="9230" width="8.6328125" customWidth="1"/>
    <col min="9231" max="9472" width="9"/>
    <col min="9473" max="9473" width="7.6328125" customWidth="1"/>
    <col min="9474" max="9474" width="8.26953125" customWidth="1"/>
    <col min="9475" max="9475" width="6.6328125" customWidth="1"/>
    <col min="9476" max="9476" width="8.90625" customWidth="1"/>
    <col min="9477" max="9483" width="7.6328125" customWidth="1"/>
    <col min="9484" max="9486" width="8.6328125" customWidth="1"/>
    <col min="9487" max="9728" width="9"/>
    <col min="9729" max="9729" width="7.6328125" customWidth="1"/>
    <col min="9730" max="9730" width="8.26953125" customWidth="1"/>
    <col min="9731" max="9731" width="6.6328125" customWidth="1"/>
    <col min="9732" max="9732" width="8.90625" customWidth="1"/>
    <col min="9733" max="9739" width="7.6328125" customWidth="1"/>
    <col min="9740" max="9742" width="8.6328125" customWidth="1"/>
    <col min="9743" max="9984" width="9"/>
    <col min="9985" max="9985" width="7.6328125" customWidth="1"/>
    <col min="9986" max="9986" width="8.26953125" customWidth="1"/>
    <col min="9987" max="9987" width="6.6328125" customWidth="1"/>
    <col min="9988" max="9988" width="8.90625" customWidth="1"/>
    <col min="9989" max="9995" width="7.6328125" customWidth="1"/>
    <col min="9996" max="9998" width="8.6328125" customWidth="1"/>
    <col min="9999" max="10240" width="9"/>
    <col min="10241" max="10241" width="7.6328125" customWidth="1"/>
    <col min="10242" max="10242" width="8.26953125" customWidth="1"/>
    <col min="10243" max="10243" width="6.6328125" customWidth="1"/>
    <col min="10244" max="10244" width="8.90625" customWidth="1"/>
    <col min="10245" max="10251" width="7.6328125" customWidth="1"/>
    <col min="10252" max="10254" width="8.6328125" customWidth="1"/>
    <col min="10255" max="10496" width="9"/>
    <col min="10497" max="10497" width="7.6328125" customWidth="1"/>
    <col min="10498" max="10498" width="8.26953125" customWidth="1"/>
    <col min="10499" max="10499" width="6.6328125" customWidth="1"/>
    <col min="10500" max="10500" width="8.90625" customWidth="1"/>
    <col min="10501" max="10507" width="7.6328125" customWidth="1"/>
    <col min="10508" max="10510" width="8.6328125" customWidth="1"/>
    <col min="10511" max="10752" width="9"/>
    <col min="10753" max="10753" width="7.6328125" customWidth="1"/>
    <col min="10754" max="10754" width="8.26953125" customWidth="1"/>
    <col min="10755" max="10755" width="6.6328125" customWidth="1"/>
    <col min="10756" max="10756" width="8.90625" customWidth="1"/>
    <col min="10757" max="10763" width="7.6328125" customWidth="1"/>
    <col min="10764" max="10766" width="8.6328125" customWidth="1"/>
    <col min="10767" max="11008" width="9"/>
    <col min="11009" max="11009" width="7.6328125" customWidth="1"/>
    <col min="11010" max="11010" width="8.26953125" customWidth="1"/>
    <col min="11011" max="11011" width="6.6328125" customWidth="1"/>
    <col min="11012" max="11012" width="8.90625" customWidth="1"/>
    <col min="11013" max="11019" width="7.6328125" customWidth="1"/>
    <col min="11020" max="11022" width="8.6328125" customWidth="1"/>
    <col min="11023" max="11264" width="9"/>
    <col min="11265" max="11265" width="7.6328125" customWidth="1"/>
    <col min="11266" max="11266" width="8.26953125" customWidth="1"/>
    <col min="11267" max="11267" width="6.6328125" customWidth="1"/>
    <col min="11268" max="11268" width="8.90625" customWidth="1"/>
    <col min="11269" max="11275" width="7.6328125" customWidth="1"/>
    <col min="11276" max="11278" width="8.6328125" customWidth="1"/>
    <col min="11279" max="11520" width="9"/>
    <col min="11521" max="11521" width="7.6328125" customWidth="1"/>
    <col min="11522" max="11522" width="8.26953125" customWidth="1"/>
    <col min="11523" max="11523" width="6.6328125" customWidth="1"/>
    <col min="11524" max="11524" width="8.90625" customWidth="1"/>
    <col min="11525" max="11531" width="7.6328125" customWidth="1"/>
    <col min="11532" max="11534" width="8.6328125" customWidth="1"/>
    <col min="11535" max="11776" width="9"/>
    <col min="11777" max="11777" width="7.6328125" customWidth="1"/>
    <col min="11778" max="11778" width="8.26953125" customWidth="1"/>
    <col min="11779" max="11779" width="6.6328125" customWidth="1"/>
    <col min="11780" max="11780" width="8.90625" customWidth="1"/>
    <col min="11781" max="11787" width="7.6328125" customWidth="1"/>
    <col min="11788" max="11790" width="8.6328125" customWidth="1"/>
    <col min="11791" max="12032" width="9"/>
    <col min="12033" max="12033" width="7.6328125" customWidth="1"/>
    <col min="12034" max="12034" width="8.26953125" customWidth="1"/>
    <col min="12035" max="12035" width="6.6328125" customWidth="1"/>
    <col min="12036" max="12036" width="8.90625" customWidth="1"/>
    <col min="12037" max="12043" width="7.6328125" customWidth="1"/>
    <col min="12044" max="12046" width="8.6328125" customWidth="1"/>
    <col min="12047" max="12288" width="9"/>
    <col min="12289" max="12289" width="7.6328125" customWidth="1"/>
    <col min="12290" max="12290" width="8.26953125" customWidth="1"/>
    <col min="12291" max="12291" width="6.6328125" customWidth="1"/>
    <col min="12292" max="12292" width="8.90625" customWidth="1"/>
    <col min="12293" max="12299" width="7.6328125" customWidth="1"/>
    <col min="12300" max="12302" width="8.6328125" customWidth="1"/>
    <col min="12303" max="12544" width="9"/>
    <col min="12545" max="12545" width="7.6328125" customWidth="1"/>
    <col min="12546" max="12546" width="8.26953125" customWidth="1"/>
    <col min="12547" max="12547" width="6.6328125" customWidth="1"/>
    <col min="12548" max="12548" width="8.90625" customWidth="1"/>
    <col min="12549" max="12555" width="7.6328125" customWidth="1"/>
    <col min="12556" max="12558" width="8.6328125" customWidth="1"/>
    <col min="12559" max="12800" width="9"/>
    <col min="12801" max="12801" width="7.6328125" customWidth="1"/>
    <col min="12802" max="12802" width="8.26953125" customWidth="1"/>
    <col min="12803" max="12803" width="6.6328125" customWidth="1"/>
    <col min="12804" max="12804" width="8.90625" customWidth="1"/>
    <col min="12805" max="12811" width="7.6328125" customWidth="1"/>
    <col min="12812" max="12814" width="8.6328125" customWidth="1"/>
    <col min="12815" max="13056" width="9"/>
    <col min="13057" max="13057" width="7.6328125" customWidth="1"/>
    <col min="13058" max="13058" width="8.26953125" customWidth="1"/>
    <col min="13059" max="13059" width="6.6328125" customWidth="1"/>
    <col min="13060" max="13060" width="8.90625" customWidth="1"/>
    <col min="13061" max="13067" width="7.6328125" customWidth="1"/>
    <col min="13068" max="13070" width="8.6328125" customWidth="1"/>
    <col min="13071" max="13312" width="9"/>
    <col min="13313" max="13313" width="7.6328125" customWidth="1"/>
    <col min="13314" max="13314" width="8.26953125" customWidth="1"/>
    <col min="13315" max="13315" width="6.6328125" customWidth="1"/>
    <col min="13316" max="13316" width="8.90625" customWidth="1"/>
    <col min="13317" max="13323" width="7.6328125" customWidth="1"/>
    <col min="13324" max="13326" width="8.6328125" customWidth="1"/>
    <col min="13327" max="13568" width="9"/>
    <col min="13569" max="13569" width="7.6328125" customWidth="1"/>
    <col min="13570" max="13570" width="8.26953125" customWidth="1"/>
    <col min="13571" max="13571" width="6.6328125" customWidth="1"/>
    <col min="13572" max="13572" width="8.90625" customWidth="1"/>
    <col min="13573" max="13579" width="7.6328125" customWidth="1"/>
    <col min="13580" max="13582" width="8.6328125" customWidth="1"/>
    <col min="13583" max="13824" width="9"/>
    <col min="13825" max="13825" width="7.6328125" customWidth="1"/>
    <col min="13826" max="13826" width="8.26953125" customWidth="1"/>
    <col min="13827" max="13827" width="6.6328125" customWidth="1"/>
    <col min="13828" max="13828" width="8.90625" customWidth="1"/>
    <col min="13829" max="13835" width="7.6328125" customWidth="1"/>
    <col min="13836" max="13838" width="8.6328125" customWidth="1"/>
    <col min="13839" max="14080" width="9"/>
    <col min="14081" max="14081" width="7.6328125" customWidth="1"/>
    <col min="14082" max="14082" width="8.26953125" customWidth="1"/>
    <col min="14083" max="14083" width="6.6328125" customWidth="1"/>
    <col min="14084" max="14084" width="8.90625" customWidth="1"/>
    <col min="14085" max="14091" width="7.6328125" customWidth="1"/>
    <col min="14092" max="14094" width="8.6328125" customWidth="1"/>
    <col min="14095" max="14336" width="9"/>
    <col min="14337" max="14337" width="7.6328125" customWidth="1"/>
    <col min="14338" max="14338" width="8.26953125" customWidth="1"/>
    <col min="14339" max="14339" width="6.6328125" customWidth="1"/>
    <col min="14340" max="14340" width="8.90625" customWidth="1"/>
    <col min="14341" max="14347" width="7.6328125" customWidth="1"/>
    <col min="14348" max="14350" width="8.6328125" customWidth="1"/>
    <col min="14351" max="14592" width="9"/>
    <col min="14593" max="14593" width="7.6328125" customWidth="1"/>
    <col min="14594" max="14594" width="8.26953125" customWidth="1"/>
    <col min="14595" max="14595" width="6.6328125" customWidth="1"/>
    <col min="14596" max="14596" width="8.90625" customWidth="1"/>
    <col min="14597" max="14603" width="7.6328125" customWidth="1"/>
    <col min="14604" max="14606" width="8.6328125" customWidth="1"/>
    <col min="14607" max="14848" width="9"/>
    <col min="14849" max="14849" width="7.6328125" customWidth="1"/>
    <col min="14850" max="14850" width="8.26953125" customWidth="1"/>
    <col min="14851" max="14851" width="6.6328125" customWidth="1"/>
    <col min="14852" max="14852" width="8.90625" customWidth="1"/>
    <col min="14853" max="14859" width="7.6328125" customWidth="1"/>
    <col min="14860" max="14862" width="8.6328125" customWidth="1"/>
    <col min="14863" max="15104" width="9"/>
    <col min="15105" max="15105" width="7.6328125" customWidth="1"/>
    <col min="15106" max="15106" width="8.26953125" customWidth="1"/>
    <col min="15107" max="15107" width="6.6328125" customWidth="1"/>
    <col min="15108" max="15108" width="8.90625" customWidth="1"/>
    <col min="15109" max="15115" width="7.6328125" customWidth="1"/>
    <col min="15116" max="15118" width="8.6328125" customWidth="1"/>
    <col min="15119" max="15360" width="9"/>
    <col min="15361" max="15361" width="7.6328125" customWidth="1"/>
    <col min="15362" max="15362" width="8.26953125" customWidth="1"/>
    <col min="15363" max="15363" width="6.6328125" customWidth="1"/>
    <col min="15364" max="15364" width="8.90625" customWidth="1"/>
    <col min="15365" max="15371" width="7.6328125" customWidth="1"/>
    <col min="15372" max="15374" width="8.6328125" customWidth="1"/>
    <col min="15375" max="15616" width="9"/>
    <col min="15617" max="15617" width="7.6328125" customWidth="1"/>
    <col min="15618" max="15618" width="8.26953125" customWidth="1"/>
    <col min="15619" max="15619" width="6.6328125" customWidth="1"/>
    <col min="15620" max="15620" width="8.90625" customWidth="1"/>
    <col min="15621" max="15627" width="7.6328125" customWidth="1"/>
    <col min="15628" max="15630" width="8.6328125" customWidth="1"/>
    <col min="15631" max="15872" width="9"/>
    <col min="15873" max="15873" width="7.6328125" customWidth="1"/>
    <col min="15874" max="15874" width="8.26953125" customWidth="1"/>
    <col min="15875" max="15875" width="6.6328125" customWidth="1"/>
    <col min="15876" max="15876" width="8.90625" customWidth="1"/>
    <col min="15877" max="15883" width="7.6328125" customWidth="1"/>
    <col min="15884" max="15886" width="8.6328125" customWidth="1"/>
    <col min="15887" max="16128" width="9"/>
    <col min="16129" max="16129" width="7.6328125" customWidth="1"/>
    <col min="16130" max="16130" width="8.26953125" customWidth="1"/>
    <col min="16131" max="16131" width="6.6328125" customWidth="1"/>
    <col min="16132" max="16132" width="8.90625" customWidth="1"/>
    <col min="16133" max="16139" width="7.6328125" customWidth="1"/>
    <col min="16140" max="16142" width="8.6328125" customWidth="1"/>
    <col min="16143" max="16384" width="9"/>
  </cols>
  <sheetData>
    <row r="1" spans="1:14">
      <c r="A1" t="s">
        <v>376</v>
      </c>
    </row>
    <row r="3" spans="1:14" ht="16.5" customHeight="1">
      <c r="L3" s="477"/>
      <c r="M3" s="478"/>
      <c r="N3" s="478"/>
    </row>
    <row r="5" spans="1:14" ht="19">
      <c r="A5" s="565" t="s">
        <v>377</v>
      </c>
      <c r="B5" s="565"/>
      <c r="C5" s="565"/>
      <c r="D5" s="565"/>
      <c r="E5" s="565"/>
      <c r="F5" s="565"/>
      <c r="G5" s="565"/>
      <c r="H5" s="565"/>
      <c r="I5" s="565"/>
      <c r="J5" s="565"/>
      <c r="K5" s="565"/>
      <c r="L5" s="565"/>
      <c r="M5" s="565"/>
      <c r="N5" s="565"/>
    </row>
    <row r="6" spans="1:14" ht="12.75" customHeight="1" thickBot="1">
      <c r="A6" s="479"/>
      <c r="B6" s="479"/>
      <c r="C6" s="479"/>
      <c r="D6" s="479"/>
      <c r="E6" s="479"/>
      <c r="F6" s="479"/>
      <c r="G6" s="479"/>
      <c r="H6" s="479"/>
      <c r="I6" s="479"/>
      <c r="J6" s="479"/>
      <c r="K6" s="479"/>
      <c r="L6" s="479"/>
      <c r="M6" s="479"/>
      <c r="N6" s="479"/>
    </row>
    <row r="7" spans="1:14" ht="21" customHeight="1" thickBot="1">
      <c r="L7" s="463" t="s">
        <v>231</v>
      </c>
      <c r="M7" s="566">
        <f>基本情報!C7</f>
        <v>8</v>
      </c>
      <c r="N7" s="567"/>
    </row>
    <row r="8" spans="1:14" ht="18.75" customHeight="1" thickBot="1">
      <c r="A8" s="568" t="s">
        <v>0</v>
      </c>
      <c r="B8" s="569"/>
      <c r="C8" s="570" t="str">
        <f>基本情報!C4</f>
        <v>助産所等施設整備事業</v>
      </c>
      <c r="D8" s="571"/>
      <c r="E8" s="571"/>
      <c r="F8" s="572"/>
      <c r="G8" s="7"/>
      <c r="H8" s="7"/>
      <c r="I8" s="7"/>
      <c r="J8" s="7"/>
      <c r="K8" s="7"/>
      <c r="L8" s="7"/>
      <c r="M8" s="7"/>
      <c r="N8" s="7"/>
    </row>
    <row r="9" spans="1:14" ht="18" customHeight="1" thickBot="1">
      <c r="A9" s="7"/>
      <c r="B9" s="7"/>
      <c r="C9" s="7"/>
      <c r="D9" s="7"/>
      <c r="E9" s="7"/>
      <c r="F9" s="7"/>
      <c r="G9" s="7"/>
      <c r="H9" s="7"/>
      <c r="I9" s="7"/>
      <c r="J9" s="7"/>
      <c r="K9" s="7"/>
      <c r="L9" s="7"/>
      <c r="M9" s="7"/>
      <c r="N9" s="7"/>
    </row>
    <row r="10" spans="1:14" ht="18" customHeight="1">
      <c r="A10" s="573" t="s">
        <v>378</v>
      </c>
      <c r="B10" s="574"/>
      <c r="C10" s="574"/>
      <c r="D10" s="574"/>
      <c r="E10" s="574" t="s">
        <v>379</v>
      </c>
      <c r="F10" s="574"/>
      <c r="G10" s="574"/>
      <c r="H10" s="574"/>
      <c r="I10" s="574" t="s">
        <v>2</v>
      </c>
      <c r="J10" s="574"/>
      <c r="K10" s="574"/>
      <c r="L10" s="574"/>
      <c r="M10" s="574"/>
      <c r="N10" s="575"/>
    </row>
    <row r="11" spans="1:14" ht="21" customHeight="1" thickBot="1">
      <c r="A11" s="576" t="str">
        <f>基本情報!C12</f>
        <v>兵庫　太郎</v>
      </c>
      <c r="B11" s="577"/>
      <c r="C11" s="577"/>
      <c r="D11" s="578"/>
      <c r="E11" s="579" t="str">
        <f>基本情報!C15</f>
        <v>○○助産所</v>
      </c>
      <c r="F11" s="579"/>
      <c r="G11" s="579"/>
      <c r="H11" s="579"/>
      <c r="I11" s="579" t="str">
        <f>基本情報!C10</f>
        <v>兵庫県神戸市○○</v>
      </c>
      <c r="J11" s="579"/>
      <c r="K11" s="579"/>
      <c r="L11" s="579"/>
      <c r="M11" s="579"/>
      <c r="N11" s="580"/>
    </row>
    <row r="12" spans="1:14" ht="18.75" customHeight="1">
      <c r="A12" s="581" t="s">
        <v>380</v>
      </c>
      <c r="B12" s="582"/>
      <c r="C12" s="582"/>
      <c r="D12" s="582"/>
      <c r="E12" s="582"/>
      <c r="F12" s="582"/>
      <c r="G12" s="582"/>
      <c r="H12" s="582"/>
      <c r="I12" s="582"/>
      <c r="J12" s="582"/>
      <c r="K12" s="582"/>
      <c r="L12" s="582"/>
      <c r="M12" s="582"/>
      <c r="N12" s="583"/>
    </row>
    <row r="13" spans="1:14" ht="19.5" customHeight="1">
      <c r="A13" s="584" t="s">
        <v>381</v>
      </c>
      <c r="B13" s="585"/>
      <c r="C13" s="585"/>
      <c r="D13" s="586" t="s">
        <v>382</v>
      </c>
      <c r="E13" s="586"/>
      <c r="F13" s="586"/>
      <c r="G13" s="586"/>
      <c r="H13" s="586"/>
      <c r="I13" s="586" t="s">
        <v>383</v>
      </c>
      <c r="J13" s="586"/>
      <c r="K13" s="586"/>
      <c r="L13" s="586"/>
      <c r="M13" s="586"/>
      <c r="N13" s="587"/>
    </row>
    <row r="14" spans="1:14" ht="18" customHeight="1">
      <c r="A14" s="584"/>
      <c r="B14" s="585"/>
      <c r="C14" s="585"/>
      <c r="D14" s="480" t="s">
        <v>349</v>
      </c>
      <c r="E14" s="507" t="s">
        <v>428</v>
      </c>
      <c r="F14" s="481" t="s">
        <v>348</v>
      </c>
      <c r="G14" s="481" t="s">
        <v>350</v>
      </c>
      <c r="H14" s="508" t="s">
        <v>429</v>
      </c>
      <c r="I14" s="480" t="s">
        <v>349</v>
      </c>
      <c r="J14" s="482">
        <f>基本情報!C17</f>
        <v>46113</v>
      </c>
      <c r="K14" s="481" t="s">
        <v>348</v>
      </c>
      <c r="L14" s="481" t="s">
        <v>350</v>
      </c>
      <c r="M14" s="482">
        <f>基本情報!C18</f>
        <v>46477</v>
      </c>
      <c r="N14" s="483"/>
    </row>
    <row r="15" spans="1:14" ht="20.25" customHeight="1">
      <c r="A15" s="590" t="s">
        <v>384</v>
      </c>
      <c r="B15" s="586"/>
      <c r="C15" s="586"/>
      <c r="D15" s="594" t="str">
        <f>基本情報!C27</f>
        <v>新築</v>
      </c>
      <c r="E15" s="595"/>
      <c r="F15" s="484"/>
      <c r="G15" s="485"/>
      <c r="H15" s="485"/>
      <c r="I15" s="485"/>
      <c r="J15" s="485"/>
      <c r="K15" s="485"/>
      <c r="L15" s="485"/>
      <c r="M15" s="485"/>
      <c r="N15" s="483"/>
    </row>
    <row r="16" spans="1:14" ht="20.25" customHeight="1">
      <c r="A16" s="590" t="s">
        <v>385</v>
      </c>
      <c r="B16" s="586"/>
      <c r="C16" s="586"/>
      <c r="D16" s="594" t="str">
        <f>基本情報!C30</f>
        <v>助産所</v>
      </c>
      <c r="E16" s="595"/>
      <c r="F16" s="484"/>
      <c r="G16" s="485"/>
      <c r="H16" s="485"/>
      <c r="I16" s="485"/>
      <c r="J16" s="485"/>
      <c r="K16" s="485"/>
      <c r="L16" s="485"/>
      <c r="M16" s="485"/>
      <c r="N16" s="483"/>
    </row>
    <row r="17" spans="1:14" ht="20.25" customHeight="1">
      <c r="A17" s="590" t="s">
        <v>386</v>
      </c>
      <c r="B17" s="586"/>
      <c r="C17" s="586"/>
      <c r="D17" s="591" t="s">
        <v>408</v>
      </c>
      <c r="E17" s="592"/>
      <c r="F17" s="509">
        <v>200</v>
      </c>
      <c r="G17" s="485" t="s">
        <v>85</v>
      </c>
      <c r="H17" s="593" t="s">
        <v>409</v>
      </c>
      <c r="I17" s="592"/>
      <c r="J17" s="510">
        <v>0</v>
      </c>
      <c r="K17" s="486" t="s">
        <v>85</v>
      </c>
      <c r="L17" s="481" t="s">
        <v>153</v>
      </c>
      <c r="M17" s="487">
        <f>F17+J17</f>
        <v>200</v>
      </c>
      <c r="N17" s="483" t="s">
        <v>85</v>
      </c>
    </row>
    <row r="18" spans="1:14" ht="20.25" customHeight="1" thickBot="1">
      <c r="A18" s="597" t="s">
        <v>351</v>
      </c>
      <c r="B18" s="598"/>
      <c r="C18" s="598"/>
      <c r="D18" s="596" t="str">
        <f>基本情報!C29</f>
        <v>木造</v>
      </c>
      <c r="E18" s="588"/>
      <c r="F18" s="488"/>
      <c r="G18" s="488"/>
      <c r="H18" s="488"/>
      <c r="I18" s="488"/>
      <c r="J18" s="488"/>
      <c r="K18" s="488"/>
      <c r="L18" s="588" t="s">
        <v>416</v>
      </c>
      <c r="M18" s="588"/>
      <c r="N18" s="589"/>
    </row>
    <row r="19" spans="1:14" ht="20.25" customHeight="1">
      <c r="A19" s="599" t="s">
        <v>387</v>
      </c>
      <c r="B19" s="600"/>
      <c r="C19" s="600"/>
      <c r="D19" s="600"/>
      <c r="E19" s="600"/>
      <c r="F19" s="600"/>
      <c r="G19" s="600"/>
      <c r="H19" s="600"/>
      <c r="I19" s="600"/>
      <c r="J19" s="600"/>
      <c r="K19" s="600"/>
      <c r="L19" s="600"/>
      <c r="M19" s="600"/>
      <c r="N19" s="601"/>
    </row>
    <row r="20" spans="1:14" ht="15.75" customHeight="1">
      <c r="A20" s="584" t="str">
        <f>基本情報!C30</f>
        <v>助産所</v>
      </c>
      <c r="B20" s="586"/>
      <c r="C20" s="585"/>
      <c r="D20" s="586"/>
      <c r="E20" s="585"/>
      <c r="F20" s="586"/>
      <c r="G20" s="586" t="s">
        <v>388</v>
      </c>
      <c r="H20" s="586"/>
      <c r="I20" s="586"/>
      <c r="J20" s="586"/>
      <c r="K20" s="586" t="s">
        <v>389</v>
      </c>
      <c r="L20" s="586"/>
      <c r="M20" s="586" t="s">
        <v>390</v>
      </c>
      <c r="N20" s="587"/>
    </row>
    <row r="21" spans="1:14" ht="23.25" customHeight="1">
      <c r="A21" s="590"/>
      <c r="B21" s="586"/>
      <c r="C21" s="586"/>
      <c r="D21" s="586"/>
      <c r="E21" s="586"/>
      <c r="F21" s="586"/>
      <c r="G21" s="489" t="s">
        <v>391</v>
      </c>
      <c r="H21" s="490" t="s">
        <v>392</v>
      </c>
      <c r="I21" s="490" t="s">
        <v>393</v>
      </c>
      <c r="J21" s="489" t="s">
        <v>247</v>
      </c>
      <c r="K21" s="586"/>
      <c r="L21" s="586"/>
      <c r="M21" s="586"/>
      <c r="N21" s="587"/>
    </row>
    <row r="22" spans="1:14" ht="19.5" customHeight="1">
      <c r="A22" s="612" t="s">
        <v>3</v>
      </c>
      <c r="B22" s="603"/>
      <c r="C22" s="602" t="s">
        <v>3</v>
      </c>
      <c r="D22" s="603"/>
      <c r="E22" s="602" t="s">
        <v>3</v>
      </c>
      <c r="F22" s="603"/>
      <c r="G22" s="489" t="s">
        <v>394</v>
      </c>
      <c r="H22" s="489" t="s">
        <v>394</v>
      </c>
      <c r="I22" s="489" t="s">
        <v>394</v>
      </c>
      <c r="J22" s="491" t="s">
        <v>3</v>
      </c>
      <c r="K22" s="602" t="s">
        <v>3</v>
      </c>
      <c r="L22" s="603"/>
      <c r="M22" s="602" t="s">
        <v>3</v>
      </c>
      <c r="N22" s="604"/>
    </row>
    <row r="23" spans="1:14" ht="19.5" customHeight="1" thickBot="1">
      <c r="A23" s="605">
        <v>100</v>
      </c>
      <c r="B23" s="606"/>
      <c r="C23" s="607"/>
      <c r="D23" s="608"/>
      <c r="E23" s="607"/>
      <c r="F23" s="608"/>
      <c r="G23" s="492" t="s">
        <v>395</v>
      </c>
      <c r="H23" s="492" t="s">
        <v>395</v>
      </c>
      <c r="I23" s="492" t="s">
        <v>395</v>
      </c>
      <c r="J23" s="492" t="s">
        <v>395</v>
      </c>
      <c r="K23" s="609">
        <v>50</v>
      </c>
      <c r="L23" s="606"/>
      <c r="M23" s="610">
        <f>A23+K23</f>
        <v>150</v>
      </c>
      <c r="N23" s="611"/>
    </row>
    <row r="24" spans="1:14" ht="21" customHeight="1">
      <c r="A24" s="599" t="s">
        <v>396</v>
      </c>
      <c r="B24" s="600"/>
      <c r="C24" s="600"/>
      <c r="D24" s="600"/>
      <c r="E24" s="600"/>
      <c r="F24" s="600"/>
      <c r="G24" s="600"/>
      <c r="H24" s="600"/>
      <c r="I24" s="600"/>
      <c r="J24" s="600"/>
      <c r="K24" s="600"/>
      <c r="L24" s="600"/>
      <c r="M24" s="600"/>
      <c r="N24" s="601"/>
    </row>
    <row r="25" spans="1:14" s="497" customFormat="1" ht="21" customHeight="1">
      <c r="A25" s="493"/>
      <c r="B25" s="494"/>
      <c r="C25" s="494"/>
      <c r="D25" s="494"/>
      <c r="E25" s="642" t="s">
        <v>413</v>
      </c>
      <c r="F25" s="642"/>
      <c r="G25" s="642"/>
      <c r="H25" s="642"/>
      <c r="I25" s="494"/>
      <c r="J25" s="495"/>
      <c r="K25" s="495"/>
      <c r="L25" s="495"/>
      <c r="M25" s="495"/>
      <c r="N25" s="496"/>
    </row>
    <row r="26" spans="1:14" s="499" customFormat="1" ht="21" customHeight="1">
      <c r="A26" s="445"/>
      <c r="B26" s="623">
        <f>基準額!D3</f>
        <v>30</v>
      </c>
      <c r="C26" s="623"/>
      <c r="D26" s="623"/>
      <c r="E26" s="446" t="s">
        <v>352</v>
      </c>
      <c r="F26" s="624">
        <f>基準額!D4</f>
        <v>50000</v>
      </c>
      <c r="G26" s="624"/>
      <c r="H26" s="446" t="s">
        <v>352</v>
      </c>
      <c r="I26" s="625">
        <f>基準額!B49</f>
        <v>0.33</v>
      </c>
      <c r="J26" s="625"/>
      <c r="K26" s="446" t="s">
        <v>415</v>
      </c>
      <c r="L26" s="641">
        <f>ROUNDDOWN(基準額!E3*I26,-3)</f>
        <v>495000</v>
      </c>
      <c r="M26" s="641"/>
      <c r="N26" s="498"/>
    </row>
    <row r="27" spans="1:14" s="497" customFormat="1" ht="21" customHeight="1">
      <c r="A27" s="500"/>
      <c r="B27" s="636" t="str">
        <f>基準額!H3</f>
        <v>計画：100.00㎡&gt;基準：30.00㎡</v>
      </c>
      <c r="C27" s="637"/>
      <c r="D27" s="637"/>
      <c r="E27" s="636" t="str">
        <f>基準額!H4</f>
        <v>計画：50,000円&lt;基準：151,900円</v>
      </c>
      <c r="F27" s="637"/>
      <c r="G27" s="637"/>
      <c r="H27" s="637"/>
      <c r="I27" s="494"/>
      <c r="J27" s="495"/>
      <c r="K27" s="495"/>
      <c r="L27" s="495"/>
      <c r="M27" s="495"/>
      <c r="N27" s="496"/>
    </row>
    <row r="28" spans="1:14" ht="21" customHeight="1" thickBot="1">
      <c r="A28" s="634" t="s">
        <v>354</v>
      </c>
      <c r="B28" s="635"/>
      <c r="C28" s="635"/>
      <c r="D28" s="635"/>
      <c r="E28" s="635"/>
      <c r="F28" s="501"/>
      <c r="G28" s="501"/>
      <c r="H28" s="501"/>
      <c r="I28" s="501"/>
      <c r="J28" s="502"/>
      <c r="K28" s="645" t="s">
        <v>412</v>
      </c>
      <c r="L28" s="645"/>
      <c r="M28" s="503" t="str">
        <f>基本情報!C29</f>
        <v>木造</v>
      </c>
      <c r="N28" s="504"/>
    </row>
    <row r="29" spans="1:14" ht="21" customHeight="1">
      <c r="A29" s="581" t="s">
        <v>397</v>
      </c>
      <c r="B29" s="582"/>
      <c r="C29" s="582"/>
      <c r="D29" s="582"/>
      <c r="E29" s="582"/>
      <c r="F29" s="582"/>
      <c r="G29" s="582"/>
      <c r="H29" s="582"/>
      <c r="I29" s="582"/>
      <c r="J29" s="582"/>
      <c r="K29" s="582"/>
      <c r="L29" s="582"/>
      <c r="M29" s="582"/>
      <c r="N29" s="583"/>
    </row>
    <row r="30" spans="1:14" ht="103.5" customHeight="1" thickBot="1">
      <c r="A30" s="638"/>
      <c r="B30" s="639"/>
      <c r="C30" s="639"/>
      <c r="D30" s="639"/>
      <c r="E30" s="639"/>
      <c r="F30" s="639"/>
      <c r="G30" s="639"/>
      <c r="H30" s="639"/>
      <c r="I30" s="639"/>
      <c r="J30" s="639"/>
      <c r="K30" s="639"/>
      <c r="L30" s="639"/>
      <c r="M30" s="639"/>
      <c r="N30" s="640"/>
    </row>
    <row r="31" spans="1:14" ht="20.25" customHeight="1">
      <c r="A31" s="581" t="s">
        <v>398</v>
      </c>
      <c r="B31" s="582"/>
      <c r="C31" s="582"/>
      <c r="D31" s="582"/>
      <c r="E31" s="582"/>
      <c r="F31" s="582"/>
      <c r="G31" s="582"/>
      <c r="H31" s="582"/>
      <c r="I31" s="582"/>
      <c r="J31" s="582"/>
      <c r="K31" s="582"/>
      <c r="L31" s="582"/>
      <c r="M31" s="582"/>
      <c r="N31" s="583"/>
    </row>
    <row r="32" spans="1:14" ht="40.5" customHeight="1">
      <c r="A32" s="643" t="s">
        <v>417</v>
      </c>
      <c r="B32" s="644"/>
      <c r="C32" s="644"/>
      <c r="D32" s="644"/>
      <c r="E32" s="633" t="s">
        <v>418</v>
      </c>
      <c r="F32" s="633"/>
      <c r="G32" s="505"/>
      <c r="H32" s="505"/>
      <c r="I32" s="505"/>
      <c r="J32" s="505"/>
      <c r="K32" s="505"/>
      <c r="L32" s="505"/>
      <c r="M32" s="505"/>
      <c r="N32" s="506"/>
    </row>
    <row r="33" spans="1:14" ht="36.75" customHeight="1">
      <c r="A33" s="626" t="s">
        <v>399</v>
      </c>
      <c r="B33" s="627"/>
      <c r="C33" s="627"/>
      <c r="D33" s="628"/>
      <c r="E33" s="629" t="s">
        <v>400</v>
      </c>
      <c r="F33" s="627"/>
      <c r="G33" s="627"/>
      <c r="H33" s="628"/>
      <c r="I33" s="629" t="s">
        <v>401</v>
      </c>
      <c r="J33" s="627"/>
      <c r="K33" s="627"/>
      <c r="L33" s="627"/>
      <c r="M33" s="627"/>
      <c r="N33" s="630"/>
    </row>
    <row r="34" spans="1:14" ht="23.25" customHeight="1">
      <c r="A34" s="613" t="s">
        <v>402</v>
      </c>
      <c r="B34" s="614"/>
      <c r="C34" s="585" t="s">
        <v>403</v>
      </c>
      <c r="D34" s="585"/>
      <c r="E34" s="586" t="s">
        <v>402</v>
      </c>
      <c r="F34" s="586"/>
      <c r="G34" s="585" t="s">
        <v>403</v>
      </c>
      <c r="H34" s="585"/>
      <c r="I34" s="615"/>
      <c r="J34" s="616"/>
      <c r="K34" s="616"/>
      <c r="L34" s="616"/>
      <c r="M34" s="616"/>
      <c r="N34" s="617"/>
    </row>
    <row r="35" spans="1:14" s="152" customFormat="1" ht="33" customHeight="1" thickBot="1">
      <c r="A35" s="621"/>
      <c r="B35" s="622"/>
      <c r="C35" s="631"/>
      <c r="D35" s="632"/>
      <c r="E35" s="631"/>
      <c r="F35" s="632"/>
      <c r="G35" s="631"/>
      <c r="H35" s="632"/>
      <c r="I35" s="618"/>
      <c r="J35" s="619"/>
      <c r="K35" s="619"/>
      <c r="L35" s="619"/>
      <c r="M35" s="619"/>
      <c r="N35" s="620"/>
    </row>
    <row r="36" spans="1:14" ht="18" customHeight="1">
      <c r="N36" s="4"/>
    </row>
    <row r="37" spans="1:14" ht="18" customHeight="1"/>
    <row r="38" spans="1:14" ht="18" customHeight="1"/>
    <row r="39" spans="1:14" ht="18" customHeight="1"/>
    <row r="40" spans="1:14" ht="18" customHeight="1"/>
  </sheetData>
  <sheetProtection selectLockedCells="1"/>
  <mergeCells count="68">
    <mergeCell ref="G20:J20"/>
    <mergeCell ref="C35:D35"/>
    <mergeCell ref="E32:F32"/>
    <mergeCell ref="A28:E28"/>
    <mergeCell ref="B27:D27"/>
    <mergeCell ref="E27:H27"/>
    <mergeCell ref="A24:N24"/>
    <mergeCell ref="A29:N29"/>
    <mergeCell ref="A30:N30"/>
    <mergeCell ref="A31:N31"/>
    <mergeCell ref="L26:M26"/>
    <mergeCell ref="E25:H25"/>
    <mergeCell ref="A32:D32"/>
    <mergeCell ref="E35:F35"/>
    <mergeCell ref="G35:H35"/>
    <mergeCell ref="K28:L28"/>
    <mergeCell ref="B26:D26"/>
    <mergeCell ref="F26:G26"/>
    <mergeCell ref="I26:J26"/>
    <mergeCell ref="A33:D33"/>
    <mergeCell ref="E33:H33"/>
    <mergeCell ref="I33:N33"/>
    <mergeCell ref="A34:B34"/>
    <mergeCell ref="C34:D34"/>
    <mergeCell ref="E34:F34"/>
    <mergeCell ref="G34:H34"/>
    <mergeCell ref="I34:N35"/>
    <mergeCell ref="A35:B35"/>
    <mergeCell ref="K22:L22"/>
    <mergeCell ref="M22:N22"/>
    <mergeCell ref="A23:B23"/>
    <mergeCell ref="C23:D23"/>
    <mergeCell ref="E23:F23"/>
    <mergeCell ref="K23:L23"/>
    <mergeCell ref="M23:N23"/>
    <mergeCell ref="A22:B22"/>
    <mergeCell ref="C22:D22"/>
    <mergeCell ref="E22:F22"/>
    <mergeCell ref="K20:L21"/>
    <mergeCell ref="M20:N21"/>
    <mergeCell ref="L18:N18"/>
    <mergeCell ref="A15:C15"/>
    <mergeCell ref="A16:C16"/>
    <mergeCell ref="A17:C17"/>
    <mergeCell ref="D17:E17"/>
    <mergeCell ref="H17:I17"/>
    <mergeCell ref="D15:E15"/>
    <mergeCell ref="D16:E16"/>
    <mergeCell ref="D18:E18"/>
    <mergeCell ref="A18:C18"/>
    <mergeCell ref="A19:N19"/>
    <mergeCell ref="A20:B21"/>
    <mergeCell ref="C20:D21"/>
    <mergeCell ref="E20:F21"/>
    <mergeCell ref="A11:D11"/>
    <mergeCell ref="E11:H11"/>
    <mergeCell ref="I11:N11"/>
    <mergeCell ref="A12:N12"/>
    <mergeCell ref="A13:C14"/>
    <mergeCell ref="D13:H13"/>
    <mergeCell ref="I13:N13"/>
    <mergeCell ref="A5:N5"/>
    <mergeCell ref="M7:N7"/>
    <mergeCell ref="A8:B8"/>
    <mergeCell ref="C8:F8"/>
    <mergeCell ref="A10:D10"/>
    <mergeCell ref="E10:H10"/>
    <mergeCell ref="I10:N10"/>
  </mergeCells>
  <phoneticPr fontId="2"/>
  <pageMargins left="0.53" right="0.27559055118110237" top="0.7" bottom="0.32" header="0.51181102362204722" footer="0.3"/>
  <pageSetup paperSize="9" scale="8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7AD5-611B-4ED6-99CD-E2A73DEF9C4F}">
  <sheetPr codeName="Sheet6">
    <tabColor theme="8" tint="0.59999389629810485"/>
  </sheetPr>
  <dimension ref="A1:J47"/>
  <sheetViews>
    <sheetView view="pageBreakPreview" topLeftCell="A9" zoomScaleNormal="100" zoomScaleSheetLayoutView="100" workbookViewId="0"/>
  </sheetViews>
  <sheetFormatPr defaultRowHeight="13"/>
  <cols>
    <col min="1" max="1" width="3.36328125" customWidth="1"/>
    <col min="2" max="2" width="3.36328125" style="152" customWidth="1"/>
    <col min="3" max="3" width="17.6328125" style="199" customWidth="1"/>
    <col min="4" max="4" width="9.7265625" style="202" customWidth="1"/>
    <col min="5" max="5" width="17.6328125" style="199" customWidth="1"/>
    <col min="6" max="6" width="9.6328125" style="202" customWidth="1"/>
    <col min="7" max="7" width="9.6328125" customWidth="1"/>
    <col min="8" max="8" width="9.08984375" style="152" customWidth="1"/>
    <col min="9" max="9" width="17.6328125" style="199" customWidth="1"/>
    <col min="10" max="10" width="9.6328125" style="202" customWidth="1"/>
  </cols>
  <sheetData>
    <row r="1" spans="1:10">
      <c r="A1" t="s">
        <v>232</v>
      </c>
    </row>
    <row r="2" spans="1:10" ht="21.75" customHeight="1">
      <c r="A2" t="s">
        <v>91</v>
      </c>
    </row>
    <row r="3" spans="1:10" ht="7.5" customHeight="1" thickBot="1"/>
    <row r="4" spans="1:10" ht="16" customHeight="1">
      <c r="A4" s="12" t="s">
        <v>13</v>
      </c>
      <c r="B4" s="18" t="s">
        <v>11</v>
      </c>
      <c r="C4" s="648" t="s">
        <v>4</v>
      </c>
      <c r="D4" s="649"/>
      <c r="E4" s="650" t="s">
        <v>233</v>
      </c>
      <c r="F4" s="651"/>
      <c r="G4" s="651"/>
      <c r="H4" s="652"/>
      <c r="I4" s="648" t="s">
        <v>10</v>
      </c>
      <c r="J4" s="652"/>
    </row>
    <row r="5" spans="1:10" ht="16" customHeight="1" thickBot="1">
      <c r="A5" s="13" t="s">
        <v>14</v>
      </c>
      <c r="B5" s="19" t="s">
        <v>12</v>
      </c>
      <c r="C5" s="285" t="s">
        <v>5</v>
      </c>
      <c r="D5" s="222" t="s">
        <v>6</v>
      </c>
      <c r="E5" s="286" t="s">
        <v>5</v>
      </c>
      <c r="F5" s="216" t="s">
        <v>6</v>
      </c>
      <c r="G5" s="11" t="s">
        <v>7</v>
      </c>
      <c r="H5" s="250" t="s">
        <v>8</v>
      </c>
      <c r="I5" s="287" t="s">
        <v>9</v>
      </c>
      <c r="J5" s="224" t="s">
        <v>6</v>
      </c>
    </row>
    <row r="6" spans="1:10">
      <c r="A6" s="653"/>
      <c r="B6" s="20"/>
      <c r="C6" s="288"/>
      <c r="D6" s="223" t="s">
        <v>3</v>
      </c>
      <c r="E6" s="289"/>
      <c r="F6" s="217" t="s">
        <v>3</v>
      </c>
      <c r="G6" s="6"/>
      <c r="H6" s="251"/>
      <c r="I6" s="198"/>
      <c r="J6" s="225" t="s">
        <v>3</v>
      </c>
    </row>
    <row r="7" spans="1:10" ht="16" customHeight="1">
      <c r="A7" s="654"/>
      <c r="B7" s="660" t="s">
        <v>375</v>
      </c>
      <c r="C7" s="295" t="s">
        <v>423</v>
      </c>
      <c r="D7" s="296">
        <v>100</v>
      </c>
      <c r="E7" s="297" t="s">
        <v>424</v>
      </c>
      <c r="F7" s="296">
        <v>100</v>
      </c>
      <c r="G7" s="298"/>
      <c r="H7" s="299"/>
      <c r="I7" s="191" t="str">
        <f>E7&amp;""</f>
        <v>診察室</v>
      </c>
      <c r="J7" s="226">
        <f>F7</f>
        <v>100</v>
      </c>
    </row>
    <row r="8" spans="1:10" ht="16" customHeight="1">
      <c r="A8" s="654"/>
      <c r="B8" s="661"/>
      <c r="C8" s="300" t="s">
        <v>423</v>
      </c>
      <c r="D8" s="301">
        <v>50</v>
      </c>
      <c r="E8" s="302" t="s">
        <v>423</v>
      </c>
      <c r="F8" s="301">
        <v>50</v>
      </c>
      <c r="G8" s="284"/>
      <c r="H8" s="303" t="s">
        <v>374</v>
      </c>
      <c r="I8" s="74" t="str">
        <f t="shared" ref="I8:I18" si="0">E8&amp;""</f>
        <v>居室</v>
      </c>
      <c r="J8" s="227">
        <f t="shared" ref="J8:J18" si="1">F8</f>
        <v>50</v>
      </c>
    </row>
    <row r="9" spans="1:10" ht="16" customHeight="1">
      <c r="A9" s="654"/>
      <c r="B9" s="661"/>
      <c r="C9" s="300"/>
      <c r="D9" s="301"/>
      <c r="E9" s="302"/>
      <c r="F9" s="301"/>
      <c r="G9" s="284"/>
      <c r="H9" s="303"/>
      <c r="I9" s="74" t="str">
        <f t="shared" si="0"/>
        <v/>
      </c>
      <c r="J9" s="227">
        <f t="shared" si="1"/>
        <v>0</v>
      </c>
    </row>
    <row r="10" spans="1:10" ht="16" customHeight="1">
      <c r="A10" s="654"/>
      <c r="B10" s="661"/>
      <c r="C10" s="300"/>
      <c r="D10" s="301"/>
      <c r="E10" s="302"/>
      <c r="F10" s="301"/>
      <c r="G10" s="284"/>
      <c r="H10" s="303"/>
      <c r="I10" s="74" t="str">
        <f t="shared" si="0"/>
        <v/>
      </c>
      <c r="J10" s="227">
        <f t="shared" si="1"/>
        <v>0</v>
      </c>
    </row>
    <row r="11" spans="1:10" ht="16" customHeight="1">
      <c r="A11" s="654"/>
      <c r="B11" s="661"/>
      <c r="C11" s="300"/>
      <c r="D11" s="301"/>
      <c r="E11" s="304"/>
      <c r="F11" s="301"/>
      <c r="G11" s="284"/>
      <c r="H11" s="303"/>
      <c r="I11" s="74" t="str">
        <f t="shared" si="0"/>
        <v/>
      </c>
      <c r="J11" s="227">
        <f t="shared" si="1"/>
        <v>0</v>
      </c>
    </row>
    <row r="12" spans="1:10" ht="16" customHeight="1">
      <c r="A12" s="654"/>
      <c r="B12" s="661"/>
      <c r="C12" s="300"/>
      <c r="D12" s="301"/>
      <c r="E12" s="302"/>
      <c r="F12" s="301"/>
      <c r="G12" s="284"/>
      <c r="H12" s="303"/>
      <c r="I12" s="74" t="str">
        <f t="shared" si="0"/>
        <v/>
      </c>
      <c r="J12" s="227">
        <f t="shared" si="1"/>
        <v>0</v>
      </c>
    </row>
    <row r="13" spans="1:10" ht="16" customHeight="1">
      <c r="A13" s="654"/>
      <c r="B13" s="661"/>
      <c r="C13" s="300"/>
      <c r="D13" s="301"/>
      <c r="E13" s="302"/>
      <c r="F13" s="301"/>
      <c r="G13" s="284"/>
      <c r="H13" s="303"/>
      <c r="I13" s="74" t="str">
        <f t="shared" si="0"/>
        <v/>
      </c>
      <c r="J13" s="227">
        <f t="shared" si="1"/>
        <v>0</v>
      </c>
    </row>
    <row r="14" spans="1:10" ht="16" customHeight="1">
      <c r="A14" s="654"/>
      <c r="B14" s="661"/>
      <c r="C14" s="300"/>
      <c r="D14" s="301"/>
      <c r="E14" s="302"/>
      <c r="F14" s="301"/>
      <c r="G14" s="284"/>
      <c r="H14" s="303"/>
      <c r="I14" s="74" t="str">
        <f t="shared" si="0"/>
        <v/>
      </c>
      <c r="J14" s="227">
        <f t="shared" si="1"/>
        <v>0</v>
      </c>
    </row>
    <row r="15" spans="1:10" ht="16" customHeight="1">
      <c r="A15" s="654"/>
      <c r="B15" s="661"/>
      <c r="C15" s="300"/>
      <c r="D15" s="301"/>
      <c r="E15" s="302"/>
      <c r="F15" s="301"/>
      <c r="G15" s="284"/>
      <c r="H15" s="303"/>
      <c r="I15" s="74" t="str">
        <f t="shared" si="0"/>
        <v/>
      </c>
      <c r="J15" s="227">
        <f t="shared" si="1"/>
        <v>0</v>
      </c>
    </row>
    <row r="16" spans="1:10" ht="16" customHeight="1">
      <c r="A16" s="654"/>
      <c r="B16" s="661"/>
      <c r="C16" s="300"/>
      <c r="D16" s="301"/>
      <c r="E16" s="302"/>
      <c r="F16" s="301"/>
      <c r="G16" s="284"/>
      <c r="H16" s="303"/>
      <c r="I16" s="74" t="str">
        <f t="shared" si="0"/>
        <v/>
      </c>
      <c r="J16" s="227">
        <f t="shared" si="1"/>
        <v>0</v>
      </c>
    </row>
    <row r="17" spans="1:10" ht="16" customHeight="1">
      <c r="A17" s="654"/>
      <c r="B17" s="661"/>
      <c r="C17" s="300"/>
      <c r="D17" s="301"/>
      <c r="E17" s="302"/>
      <c r="F17" s="301"/>
      <c r="G17" s="284"/>
      <c r="H17" s="303"/>
      <c r="I17" s="74" t="str">
        <f t="shared" si="0"/>
        <v/>
      </c>
      <c r="J17" s="227">
        <f t="shared" si="1"/>
        <v>0</v>
      </c>
    </row>
    <row r="18" spans="1:10" ht="16" customHeight="1" thickBot="1">
      <c r="A18" s="654"/>
      <c r="B18" s="661"/>
      <c r="C18" s="300"/>
      <c r="D18" s="301"/>
      <c r="E18" s="304"/>
      <c r="F18" s="301"/>
      <c r="G18" s="284"/>
      <c r="H18" s="303"/>
      <c r="I18" s="74" t="str">
        <f t="shared" si="0"/>
        <v/>
      </c>
      <c r="J18" s="227">
        <f t="shared" si="1"/>
        <v>0</v>
      </c>
    </row>
    <row r="19" spans="1:10" ht="16" customHeight="1" thickBot="1">
      <c r="A19" s="654"/>
      <c r="B19" s="19"/>
      <c r="C19" s="290" t="s">
        <v>48</v>
      </c>
      <c r="D19" s="218">
        <f>SUM(D7:D18)</f>
        <v>150</v>
      </c>
      <c r="E19" s="290"/>
      <c r="F19" s="218">
        <f>SUM(F7:F18)</f>
        <v>150</v>
      </c>
      <c r="G19" s="3"/>
      <c r="H19" s="77"/>
      <c r="I19" s="291"/>
      <c r="J19" s="292">
        <f>SUM(J7:J18)</f>
        <v>150</v>
      </c>
    </row>
    <row r="20" spans="1:10" ht="16" customHeight="1">
      <c r="A20" s="654"/>
      <c r="B20" s="656" t="s">
        <v>15</v>
      </c>
      <c r="C20" s="657"/>
      <c r="D20" s="229"/>
      <c r="E20" s="252"/>
      <c r="F20" s="219">
        <f>SUMIF($H$7:$H$18,"対象外",F7:F18)</f>
        <v>50</v>
      </c>
      <c r="G20" s="71"/>
      <c r="H20" s="72"/>
      <c r="I20" s="165"/>
      <c r="J20" s="213">
        <f>SUMIF($H$7:$H$18,"対象外",J7:J18)</f>
        <v>50</v>
      </c>
    </row>
    <row r="21" spans="1:10" ht="16" customHeight="1" thickBot="1">
      <c r="A21" s="655"/>
      <c r="B21" s="658" t="s">
        <v>16</v>
      </c>
      <c r="C21" s="647"/>
      <c r="D21" s="230"/>
      <c r="E21" s="253"/>
      <c r="F21" s="220">
        <f>F19-F20</f>
        <v>100</v>
      </c>
      <c r="G21" s="22"/>
      <c r="H21" s="73"/>
      <c r="I21" s="109"/>
      <c r="J21" s="214">
        <f>J19-J20</f>
        <v>100</v>
      </c>
    </row>
    <row r="22" spans="1:10" ht="16" customHeight="1">
      <c r="A22" s="653"/>
      <c r="B22" s="662" t="s">
        <v>375</v>
      </c>
      <c r="C22" s="305"/>
      <c r="D22" s="306"/>
      <c r="E22" s="307"/>
      <c r="F22" s="306"/>
      <c r="G22" s="308"/>
      <c r="H22" s="309"/>
      <c r="I22" s="191" t="str">
        <f>E22&amp;""</f>
        <v/>
      </c>
      <c r="J22" s="226">
        <f>F22</f>
        <v>0</v>
      </c>
    </row>
    <row r="23" spans="1:10" ht="16" customHeight="1">
      <c r="A23" s="654"/>
      <c r="B23" s="661"/>
      <c r="C23" s="310"/>
      <c r="D23" s="301"/>
      <c r="E23" s="304"/>
      <c r="F23" s="301"/>
      <c r="G23" s="284"/>
      <c r="H23" s="311"/>
      <c r="I23" s="74" t="str">
        <f t="shared" ref="I23:I29" si="2">E23&amp;""</f>
        <v/>
      </c>
      <c r="J23" s="227">
        <f t="shared" ref="J23:J29" si="3">F23</f>
        <v>0</v>
      </c>
    </row>
    <row r="24" spans="1:10" ht="16" customHeight="1">
      <c r="A24" s="654"/>
      <c r="B24" s="661"/>
      <c r="C24" s="310"/>
      <c r="D24" s="301"/>
      <c r="E24" s="304"/>
      <c r="F24" s="301"/>
      <c r="G24" s="284"/>
      <c r="H24" s="311"/>
      <c r="I24" s="74" t="str">
        <f t="shared" si="2"/>
        <v/>
      </c>
      <c r="J24" s="227">
        <f t="shared" si="3"/>
        <v>0</v>
      </c>
    </row>
    <row r="25" spans="1:10" ht="16" customHeight="1">
      <c r="A25" s="654"/>
      <c r="B25" s="661"/>
      <c r="C25" s="310"/>
      <c r="D25" s="301"/>
      <c r="E25" s="304"/>
      <c r="F25" s="301"/>
      <c r="G25" s="284"/>
      <c r="H25" s="311"/>
      <c r="I25" s="74" t="str">
        <f t="shared" si="2"/>
        <v/>
      </c>
      <c r="J25" s="227">
        <f t="shared" si="3"/>
        <v>0</v>
      </c>
    </row>
    <row r="26" spans="1:10" ht="16" customHeight="1">
      <c r="A26" s="654"/>
      <c r="B26" s="661"/>
      <c r="C26" s="310"/>
      <c r="D26" s="301"/>
      <c r="E26" s="304"/>
      <c r="F26" s="301"/>
      <c r="G26" s="284"/>
      <c r="H26" s="311"/>
      <c r="I26" s="74" t="str">
        <f t="shared" si="2"/>
        <v/>
      </c>
      <c r="J26" s="227">
        <f t="shared" si="3"/>
        <v>0</v>
      </c>
    </row>
    <row r="27" spans="1:10" ht="16" customHeight="1">
      <c r="A27" s="654"/>
      <c r="B27" s="661"/>
      <c r="C27" s="310"/>
      <c r="D27" s="301"/>
      <c r="E27" s="304"/>
      <c r="F27" s="301"/>
      <c r="G27" s="284"/>
      <c r="H27" s="311"/>
      <c r="I27" s="74" t="str">
        <f t="shared" si="2"/>
        <v/>
      </c>
      <c r="J27" s="227">
        <f t="shared" si="3"/>
        <v>0</v>
      </c>
    </row>
    <row r="28" spans="1:10" ht="16" customHeight="1">
      <c r="A28" s="654"/>
      <c r="B28" s="661"/>
      <c r="C28" s="310"/>
      <c r="D28" s="301"/>
      <c r="E28" s="304"/>
      <c r="F28" s="301"/>
      <c r="G28" s="284"/>
      <c r="H28" s="311"/>
      <c r="I28" s="74" t="str">
        <f t="shared" si="2"/>
        <v/>
      </c>
      <c r="J28" s="227">
        <f t="shared" si="3"/>
        <v>0</v>
      </c>
    </row>
    <row r="29" spans="1:10" ht="16" customHeight="1" thickBot="1">
      <c r="A29" s="654"/>
      <c r="B29" s="661"/>
      <c r="C29" s="312"/>
      <c r="D29" s="313"/>
      <c r="E29" s="314"/>
      <c r="F29" s="313"/>
      <c r="G29" s="315"/>
      <c r="H29" s="316"/>
      <c r="I29" s="197" t="str">
        <f t="shared" si="2"/>
        <v/>
      </c>
      <c r="J29" s="293">
        <f t="shared" si="3"/>
        <v>0</v>
      </c>
    </row>
    <row r="30" spans="1:10" ht="16" customHeight="1" thickBot="1">
      <c r="A30" s="654"/>
      <c r="B30" s="19"/>
      <c r="C30" s="290" t="s">
        <v>48</v>
      </c>
      <c r="D30" s="221">
        <f>SUM(D22:D29)</f>
        <v>0</v>
      </c>
      <c r="E30" s="290"/>
      <c r="F30" s="221">
        <f>SUM(F22:F29)</f>
        <v>0</v>
      </c>
      <c r="G30" s="3"/>
      <c r="H30" s="70"/>
      <c r="I30" s="291"/>
      <c r="J30" s="228">
        <f>SUM(J22:J29)</f>
        <v>0</v>
      </c>
    </row>
    <row r="31" spans="1:10" ht="16" customHeight="1">
      <c r="A31" s="654"/>
      <c r="B31" s="662" t="s">
        <v>375</v>
      </c>
      <c r="C31" s="305"/>
      <c r="D31" s="306"/>
      <c r="E31" s="307"/>
      <c r="F31" s="306"/>
      <c r="G31" s="308"/>
      <c r="H31" s="309"/>
      <c r="I31" s="191" t="str">
        <f>E31&amp;""</f>
        <v/>
      </c>
      <c r="J31" s="226">
        <f>F31</f>
        <v>0</v>
      </c>
    </row>
    <row r="32" spans="1:10" ht="16" customHeight="1">
      <c r="A32" s="654"/>
      <c r="B32" s="661"/>
      <c r="C32" s="310"/>
      <c r="D32" s="301"/>
      <c r="E32" s="304"/>
      <c r="F32" s="301"/>
      <c r="G32" s="284"/>
      <c r="H32" s="311"/>
      <c r="I32" s="74" t="str">
        <f t="shared" ref="I32:I38" si="4">E32&amp;""</f>
        <v/>
      </c>
      <c r="J32" s="227">
        <f t="shared" ref="J32:J38" si="5">F32</f>
        <v>0</v>
      </c>
    </row>
    <row r="33" spans="1:10" ht="16" customHeight="1">
      <c r="A33" s="654"/>
      <c r="B33" s="661"/>
      <c r="C33" s="310"/>
      <c r="D33" s="301"/>
      <c r="E33" s="304"/>
      <c r="F33" s="301"/>
      <c r="G33" s="284"/>
      <c r="H33" s="311"/>
      <c r="I33" s="74" t="str">
        <f t="shared" si="4"/>
        <v/>
      </c>
      <c r="J33" s="227">
        <f t="shared" si="5"/>
        <v>0</v>
      </c>
    </row>
    <row r="34" spans="1:10" ht="16" customHeight="1">
      <c r="A34" s="654"/>
      <c r="B34" s="661"/>
      <c r="C34" s="310"/>
      <c r="D34" s="301"/>
      <c r="E34" s="304"/>
      <c r="F34" s="301"/>
      <c r="G34" s="284"/>
      <c r="H34" s="311"/>
      <c r="I34" s="74" t="str">
        <f t="shared" si="4"/>
        <v/>
      </c>
      <c r="J34" s="227">
        <f t="shared" si="5"/>
        <v>0</v>
      </c>
    </row>
    <row r="35" spans="1:10" ht="16" customHeight="1">
      <c r="A35" s="654"/>
      <c r="B35" s="661"/>
      <c r="C35" s="310"/>
      <c r="D35" s="301"/>
      <c r="E35" s="304"/>
      <c r="F35" s="301"/>
      <c r="G35" s="284"/>
      <c r="H35" s="311"/>
      <c r="I35" s="74" t="str">
        <f t="shared" si="4"/>
        <v/>
      </c>
      <c r="J35" s="227">
        <f t="shared" si="5"/>
        <v>0</v>
      </c>
    </row>
    <row r="36" spans="1:10" ht="16" customHeight="1">
      <c r="A36" s="654"/>
      <c r="B36" s="661"/>
      <c r="C36" s="310"/>
      <c r="D36" s="301"/>
      <c r="E36" s="304"/>
      <c r="F36" s="301"/>
      <c r="G36" s="284"/>
      <c r="H36" s="311"/>
      <c r="I36" s="74" t="str">
        <f t="shared" si="4"/>
        <v/>
      </c>
      <c r="J36" s="227">
        <f t="shared" si="5"/>
        <v>0</v>
      </c>
    </row>
    <row r="37" spans="1:10" ht="16" customHeight="1">
      <c r="A37" s="654"/>
      <c r="B37" s="661"/>
      <c r="C37" s="310"/>
      <c r="D37" s="301"/>
      <c r="E37" s="304"/>
      <c r="F37" s="301"/>
      <c r="G37" s="284"/>
      <c r="H37" s="311"/>
      <c r="I37" s="74" t="str">
        <f t="shared" si="4"/>
        <v/>
      </c>
      <c r="J37" s="227">
        <f t="shared" si="5"/>
        <v>0</v>
      </c>
    </row>
    <row r="38" spans="1:10" ht="16" customHeight="1" thickBot="1">
      <c r="A38" s="654"/>
      <c r="B38" s="661"/>
      <c r="C38" s="312"/>
      <c r="D38" s="313"/>
      <c r="E38" s="314"/>
      <c r="F38" s="313"/>
      <c r="G38" s="315"/>
      <c r="H38" s="316"/>
      <c r="I38" s="197" t="str">
        <f t="shared" si="4"/>
        <v/>
      </c>
      <c r="J38" s="293">
        <f t="shared" si="5"/>
        <v>0</v>
      </c>
    </row>
    <row r="39" spans="1:10" ht="16" customHeight="1" thickBot="1">
      <c r="A39" s="655"/>
      <c r="B39" s="19"/>
      <c r="C39" s="290" t="s">
        <v>48</v>
      </c>
      <c r="D39" s="221">
        <f>SUM(D31:D38)</f>
        <v>0</v>
      </c>
      <c r="E39" s="290"/>
      <c r="F39" s="221">
        <f>SUM(F31:F38)</f>
        <v>0</v>
      </c>
      <c r="G39" s="3"/>
      <c r="H39" s="70"/>
      <c r="I39" s="291"/>
      <c r="J39" s="228">
        <f>SUM(J31:J38)</f>
        <v>0</v>
      </c>
    </row>
    <row r="40" spans="1:10" ht="16" customHeight="1">
      <c r="A40" s="12" t="s">
        <v>17</v>
      </c>
      <c r="B40" s="659" t="s">
        <v>15</v>
      </c>
      <c r="C40" s="657"/>
      <c r="D40" s="229"/>
      <c r="E40" s="252"/>
      <c r="F40" s="219">
        <f>F20+F30+F39</f>
        <v>50</v>
      </c>
      <c r="G40" s="71"/>
      <c r="H40" s="72"/>
      <c r="I40" s="165"/>
      <c r="J40" s="213">
        <f>J20+J30+J39</f>
        <v>50</v>
      </c>
    </row>
    <row r="41" spans="1:10" ht="16" customHeight="1" thickBot="1">
      <c r="A41" s="13" t="s">
        <v>1</v>
      </c>
      <c r="B41" s="646" t="s">
        <v>16</v>
      </c>
      <c r="C41" s="647"/>
      <c r="D41" s="230"/>
      <c r="E41" s="253"/>
      <c r="F41" s="220">
        <f>F21</f>
        <v>100</v>
      </c>
      <c r="G41" s="22"/>
      <c r="H41" s="73"/>
      <c r="I41" s="109"/>
      <c r="J41" s="214">
        <f>J21</f>
        <v>100</v>
      </c>
    </row>
    <row r="42" spans="1:10" ht="4.5" customHeight="1"/>
    <row r="43" spans="1:10" s="7" customFormat="1" ht="15" customHeight="1">
      <c r="A43" s="7" t="s">
        <v>92</v>
      </c>
      <c r="B43" s="164"/>
      <c r="C43" s="294"/>
      <c r="D43" s="215"/>
      <c r="E43" s="294"/>
      <c r="F43" s="215"/>
      <c r="H43" s="164"/>
      <c r="I43" s="294"/>
      <c r="J43" s="215"/>
    </row>
    <row r="44" spans="1:10" s="7" customFormat="1" ht="15" customHeight="1">
      <c r="A44" s="7" t="s">
        <v>234</v>
      </c>
      <c r="B44" s="164"/>
      <c r="C44" s="294"/>
      <c r="D44" s="215"/>
      <c r="E44" s="294"/>
      <c r="F44" s="215"/>
      <c r="H44" s="164"/>
      <c r="I44" s="294"/>
      <c r="J44" s="215"/>
    </row>
    <row r="45" spans="1:10" s="7" customFormat="1" ht="15" customHeight="1">
      <c r="A45" s="7" t="s">
        <v>86</v>
      </c>
      <c r="B45" s="164"/>
      <c r="C45" s="294"/>
      <c r="D45" s="215"/>
      <c r="E45" s="294"/>
      <c r="F45" s="215"/>
      <c r="H45" s="164"/>
      <c r="I45" s="294"/>
      <c r="J45" s="215"/>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22:H29 H31:H38" xr:uid="{91B2991C-CFA8-4C53-9355-84AC7CFC2967}">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D46E-CB24-4093-8BE4-146D5F69A9C4}">
  <sheetPr codeName="Sheet7">
    <tabColor theme="8" tint="0.59999389629810485"/>
  </sheetPr>
  <dimension ref="A1:Q43"/>
  <sheetViews>
    <sheetView view="pageBreakPreview" zoomScaleNormal="100" zoomScaleSheetLayoutView="100" workbookViewId="0"/>
  </sheetViews>
  <sheetFormatPr defaultRowHeight="13"/>
  <cols>
    <col min="1" max="2" width="4.08984375" customWidth="1"/>
    <col min="3" max="3" width="13.36328125" customWidth="1"/>
    <col min="4" max="4" width="8.26953125" style="202" customWidth="1"/>
    <col min="5" max="5" width="8" style="317" customWidth="1"/>
    <col min="6" max="6" width="11.6328125" style="317" customWidth="1"/>
    <col min="7" max="7" width="8.26953125" style="202" customWidth="1"/>
    <col min="8" max="8" width="8" style="317" customWidth="1"/>
    <col min="9" max="9" width="10.26953125" style="317" customWidth="1"/>
    <col min="10" max="10" width="7.453125" customWidth="1"/>
    <col min="11" max="11" width="8" customWidth="1"/>
    <col min="12" max="12" width="8.36328125" customWidth="1"/>
    <col min="13" max="13" width="12.90625" customWidth="1"/>
    <col min="15" max="15" width="12.90625" style="317" bestFit="1" customWidth="1"/>
    <col min="16" max="16" width="11.6328125" style="317" bestFit="1" customWidth="1"/>
    <col min="17" max="17" width="11.6328125" bestFit="1" customWidth="1"/>
  </cols>
  <sheetData>
    <row r="1" spans="1:13">
      <c r="A1" t="s">
        <v>235</v>
      </c>
    </row>
    <row r="3" spans="1:13" ht="19.5" customHeight="1">
      <c r="K3" s="4"/>
      <c r="L3" s="47"/>
    </row>
    <row r="5" spans="1:13" ht="23.25" customHeight="1">
      <c r="A5" s="663" t="s">
        <v>236</v>
      </c>
      <c r="B5" s="663"/>
      <c r="C5" s="663"/>
      <c r="D5" s="663"/>
      <c r="E5" s="663"/>
      <c r="F5" s="663"/>
      <c r="G5" s="663"/>
      <c r="H5" s="663"/>
      <c r="I5" s="663"/>
      <c r="J5" s="663"/>
      <c r="K5" s="663"/>
      <c r="L5" s="663"/>
      <c r="M5" s="663"/>
    </row>
    <row r="6" spans="1:13" ht="13.5" thickBot="1"/>
    <row r="7" spans="1:13" ht="19.5" customHeight="1" thickBot="1">
      <c r="A7" s="664" t="s">
        <v>0</v>
      </c>
      <c r="B7" s="665"/>
      <c r="C7" s="683" t="str">
        <f>基本情報!C4</f>
        <v>助産所等施設整備事業</v>
      </c>
      <c r="D7" s="684"/>
    </row>
    <row r="8" spans="1:13" ht="16" customHeight="1" thickBot="1">
      <c r="M8" s="4" t="s">
        <v>19</v>
      </c>
    </row>
    <row r="9" spans="1:13" ht="18" customHeight="1">
      <c r="A9" s="666" t="s">
        <v>20</v>
      </c>
      <c r="B9" s="669" t="s">
        <v>21</v>
      </c>
      <c r="C9" s="669"/>
      <c r="D9" s="672" t="s">
        <v>22</v>
      </c>
      <c r="E9" s="673"/>
      <c r="F9" s="674"/>
      <c r="G9" s="675" t="s">
        <v>23</v>
      </c>
      <c r="H9" s="675"/>
      <c r="I9" s="675"/>
      <c r="J9" s="675"/>
      <c r="K9" s="675"/>
      <c r="L9" s="675"/>
      <c r="M9" s="676" t="s">
        <v>18</v>
      </c>
    </row>
    <row r="10" spans="1:13" ht="18" customHeight="1">
      <c r="A10" s="667"/>
      <c r="B10" s="670"/>
      <c r="C10" s="670"/>
      <c r="D10" s="677" t="s">
        <v>6</v>
      </c>
      <c r="E10" s="679" t="s">
        <v>24</v>
      </c>
      <c r="F10" s="681" t="s">
        <v>25</v>
      </c>
      <c r="G10" s="685">
        <f>基本情報!C7</f>
        <v>8</v>
      </c>
      <c r="H10" s="685"/>
      <c r="I10" s="686"/>
      <c r="J10" s="687" t="s">
        <v>241</v>
      </c>
      <c r="K10" s="688"/>
      <c r="L10" s="689"/>
      <c r="M10" s="667"/>
    </row>
    <row r="11" spans="1:13" ht="18" customHeight="1" thickBot="1">
      <c r="A11" s="668"/>
      <c r="B11" s="671"/>
      <c r="C11" s="671"/>
      <c r="D11" s="678"/>
      <c r="E11" s="680"/>
      <c r="F11" s="682"/>
      <c r="G11" s="203" t="s">
        <v>6</v>
      </c>
      <c r="H11" s="318" t="s">
        <v>24</v>
      </c>
      <c r="I11" s="318" t="s">
        <v>25</v>
      </c>
      <c r="J11" s="22" t="s">
        <v>6</v>
      </c>
      <c r="K11" s="22" t="s">
        <v>24</v>
      </c>
      <c r="L11" s="5" t="s">
        <v>25</v>
      </c>
      <c r="M11" s="668"/>
    </row>
    <row r="12" spans="1:13" ht="18" customHeight="1">
      <c r="A12" s="690" t="s">
        <v>28</v>
      </c>
      <c r="B12" s="666" t="s">
        <v>27</v>
      </c>
      <c r="D12" s="208" t="s">
        <v>3</v>
      </c>
      <c r="E12" s="319"/>
      <c r="F12" s="320"/>
      <c r="G12" s="204" t="s">
        <v>3</v>
      </c>
      <c r="H12" s="319"/>
      <c r="I12" s="319"/>
      <c r="J12" s="76"/>
      <c r="K12" s="6"/>
      <c r="L12" s="174"/>
      <c r="M12" s="14"/>
    </row>
    <row r="13" spans="1:13" ht="18" customHeight="1">
      <c r="A13" s="691"/>
      <c r="B13" s="667"/>
      <c r="C13" s="283" t="s">
        <v>341</v>
      </c>
      <c r="D13" s="346">
        <v>100</v>
      </c>
      <c r="E13" s="321">
        <f>IFERROR((F13/D13),"")</f>
        <v>50000</v>
      </c>
      <c r="F13" s="355">
        <v>5000000</v>
      </c>
      <c r="G13" s="356">
        <f>D13</f>
        <v>100</v>
      </c>
      <c r="H13" s="321">
        <f>IFERROR((I13/G13),"")</f>
        <v>50000</v>
      </c>
      <c r="I13" s="365">
        <f>F13</f>
        <v>5000000</v>
      </c>
      <c r="J13" s="175"/>
      <c r="K13" s="322"/>
      <c r="L13" s="176"/>
      <c r="M13" s="14"/>
    </row>
    <row r="14" spans="1:13" ht="18" customHeight="1">
      <c r="A14" s="691"/>
      <c r="B14" s="667"/>
      <c r="C14" s="21" t="s">
        <v>342</v>
      </c>
      <c r="D14" s="347"/>
      <c r="E14" s="321" t="str">
        <f t="shared" ref="E14:E30" si="0">IFERROR((F14/D14),"")</f>
        <v/>
      </c>
      <c r="F14" s="357"/>
      <c r="G14" s="358">
        <f t="shared" ref="G14:G21" si="1">D14</f>
        <v>0</v>
      </c>
      <c r="H14" s="323" t="str">
        <f t="shared" ref="H14:H30" si="2">IFERROR((I14/G14),"")</f>
        <v/>
      </c>
      <c r="I14" s="366">
        <f t="shared" ref="I14:I21" si="3">F14</f>
        <v>0</v>
      </c>
      <c r="J14" s="1"/>
      <c r="K14" s="324"/>
      <c r="L14" s="178"/>
      <c r="M14" s="14"/>
    </row>
    <row r="15" spans="1:13" ht="18" customHeight="1">
      <c r="A15" s="691"/>
      <c r="B15" s="667"/>
      <c r="C15" s="21" t="s">
        <v>343</v>
      </c>
      <c r="D15" s="347"/>
      <c r="E15" s="321" t="str">
        <f t="shared" si="0"/>
        <v/>
      </c>
      <c r="F15" s="359"/>
      <c r="G15" s="358">
        <f t="shared" si="1"/>
        <v>0</v>
      </c>
      <c r="H15" s="323" t="str">
        <f t="shared" si="2"/>
        <v/>
      </c>
      <c r="I15" s="366">
        <f t="shared" si="3"/>
        <v>0</v>
      </c>
      <c r="J15" s="1"/>
      <c r="K15" s="324"/>
      <c r="L15" s="178"/>
      <c r="M15" s="14"/>
    </row>
    <row r="16" spans="1:13" ht="18" customHeight="1" thickBot="1">
      <c r="A16" s="691"/>
      <c r="B16" s="667"/>
      <c r="C16" s="282" t="s">
        <v>344</v>
      </c>
      <c r="D16" s="348"/>
      <c r="E16" s="321" t="str">
        <f t="shared" si="0"/>
        <v/>
      </c>
      <c r="F16" s="360"/>
      <c r="G16" s="361">
        <f t="shared" si="1"/>
        <v>0</v>
      </c>
      <c r="H16" s="325" t="str">
        <f t="shared" si="2"/>
        <v/>
      </c>
      <c r="I16" s="367">
        <f t="shared" si="3"/>
        <v>0</v>
      </c>
      <c r="J16" s="104"/>
      <c r="K16" s="326"/>
      <c r="L16" s="180"/>
      <c r="M16" s="14"/>
    </row>
    <row r="17" spans="1:17" ht="18" customHeight="1">
      <c r="A17" s="691"/>
      <c r="B17" s="666" t="s">
        <v>49</v>
      </c>
      <c r="C17" s="162" t="s">
        <v>346</v>
      </c>
      <c r="D17" s="349"/>
      <c r="E17" s="327" t="str">
        <f t="shared" si="0"/>
        <v/>
      </c>
      <c r="F17" s="362"/>
      <c r="G17" s="349">
        <f t="shared" si="1"/>
        <v>0</v>
      </c>
      <c r="H17" s="327" t="str">
        <f t="shared" si="2"/>
        <v/>
      </c>
      <c r="I17" s="368">
        <f t="shared" si="3"/>
        <v>0</v>
      </c>
      <c r="J17" s="9"/>
      <c r="K17" s="9"/>
      <c r="L17" s="10"/>
      <c r="M17" s="14"/>
    </row>
    <row r="18" spans="1:17" ht="18" customHeight="1">
      <c r="A18" s="691"/>
      <c r="B18" s="693"/>
      <c r="C18" s="163" t="s">
        <v>345</v>
      </c>
      <c r="D18" s="347"/>
      <c r="E18" s="323" t="str">
        <f t="shared" si="0"/>
        <v/>
      </c>
      <c r="F18" s="357"/>
      <c r="G18" s="347">
        <f t="shared" si="1"/>
        <v>0</v>
      </c>
      <c r="H18" s="323" t="str">
        <f t="shared" si="2"/>
        <v/>
      </c>
      <c r="I18" s="369">
        <f t="shared" si="3"/>
        <v>0</v>
      </c>
      <c r="J18" s="1"/>
      <c r="K18" s="1"/>
      <c r="L18" s="181"/>
      <c r="M18" s="14"/>
    </row>
    <row r="19" spans="1:17" ht="18" customHeight="1">
      <c r="A19" s="691"/>
      <c r="B19" s="693"/>
      <c r="C19" s="163" t="s">
        <v>347</v>
      </c>
      <c r="D19" s="347"/>
      <c r="E19" s="323" t="str">
        <f t="shared" si="0"/>
        <v/>
      </c>
      <c r="F19" s="357"/>
      <c r="G19" s="347">
        <f t="shared" si="1"/>
        <v>0</v>
      </c>
      <c r="H19" s="323" t="str">
        <f t="shared" si="2"/>
        <v/>
      </c>
      <c r="I19" s="369">
        <f t="shared" si="3"/>
        <v>0</v>
      </c>
      <c r="J19" s="1"/>
      <c r="K19" s="1"/>
      <c r="L19" s="181"/>
      <c r="M19" s="25" t="s">
        <v>46</v>
      </c>
    </row>
    <row r="20" spans="1:17" ht="18" customHeight="1">
      <c r="A20" s="691"/>
      <c r="B20" s="693"/>
      <c r="C20" s="328"/>
      <c r="D20" s="347"/>
      <c r="E20" s="323" t="str">
        <f t="shared" si="0"/>
        <v/>
      </c>
      <c r="F20" s="357"/>
      <c r="G20" s="347">
        <f t="shared" si="1"/>
        <v>0</v>
      </c>
      <c r="H20" s="323" t="str">
        <f t="shared" si="2"/>
        <v/>
      </c>
      <c r="I20" s="369">
        <f t="shared" si="3"/>
        <v>0</v>
      </c>
      <c r="J20" s="1"/>
      <c r="K20" s="1"/>
      <c r="L20" s="181"/>
      <c r="M20" s="25" t="s">
        <v>47</v>
      </c>
    </row>
    <row r="21" spans="1:17" ht="18" customHeight="1">
      <c r="A21" s="691"/>
      <c r="B21" s="693"/>
      <c r="C21" s="21"/>
      <c r="D21" s="347"/>
      <c r="E21" s="323" t="str">
        <f t="shared" si="0"/>
        <v/>
      </c>
      <c r="F21" s="357"/>
      <c r="G21" s="347">
        <f t="shared" si="1"/>
        <v>0</v>
      </c>
      <c r="H21" s="323" t="str">
        <f t="shared" si="2"/>
        <v/>
      </c>
      <c r="I21" s="369">
        <f t="shared" si="3"/>
        <v>0</v>
      </c>
      <c r="J21" s="1"/>
      <c r="K21" s="1"/>
      <c r="L21" s="181"/>
      <c r="M21" s="14"/>
      <c r="Q21" s="26"/>
    </row>
    <row r="22" spans="1:17" ht="18" customHeight="1" thickBot="1">
      <c r="A22" s="691"/>
      <c r="B22" s="694"/>
      <c r="C22" s="24" t="s">
        <v>29</v>
      </c>
      <c r="D22" s="350">
        <f>SUM(D13:D21)</f>
        <v>100</v>
      </c>
      <c r="E22" s="329">
        <f>IFERROR(F22/D22,0)</f>
        <v>50000</v>
      </c>
      <c r="F22" s="363">
        <f>SUM(F13:F21)</f>
        <v>5000000</v>
      </c>
      <c r="G22" s="350">
        <f>SUM(G13:G21)</f>
        <v>100</v>
      </c>
      <c r="H22" s="329">
        <f>IFERROR(I22/G22,0)</f>
        <v>50000</v>
      </c>
      <c r="I22" s="370">
        <f>SUM(I13:I21)</f>
        <v>5000000</v>
      </c>
      <c r="J22" s="79"/>
      <c r="K22" s="79"/>
      <c r="L22" s="8"/>
      <c r="M22" s="14"/>
    </row>
    <row r="23" spans="1:17" ht="18" customHeight="1" thickBot="1">
      <c r="A23" s="692"/>
      <c r="B23" s="695" t="s">
        <v>30</v>
      </c>
      <c r="C23" s="695"/>
      <c r="D23" s="351">
        <f>SUM(D22)</f>
        <v>100</v>
      </c>
      <c r="E23" s="330">
        <f>IFERROR(INT(F23/D23),0)</f>
        <v>50000</v>
      </c>
      <c r="F23" s="364">
        <f>SUM(F22)</f>
        <v>5000000</v>
      </c>
      <c r="G23" s="351">
        <f>SUM(G22)</f>
        <v>100</v>
      </c>
      <c r="H23" s="330">
        <f>IFERROR(INT(I23/G23),0)</f>
        <v>50000</v>
      </c>
      <c r="I23" s="371">
        <f>SUM(I22)</f>
        <v>5000000</v>
      </c>
      <c r="J23" s="16"/>
      <c r="K23" s="82"/>
      <c r="L23" s="17"/>
      <c r="M23" s="14"/>
    </row>
    <row r="24" spans="1:17" ht="18" customHeight="1">
      <c r="A24" s="696" t="s">
        <v>31</v>
      </c>
      <c r="B24" s="698" t="s">
        <v>26</v>
      </c>
      <c r="C24" s="699"/>
      <c r="D24" s="352"/>
      <c r="E24" s="322" t="str">
        <f t="shared" si="0"/>
        <v/>
      </c>
      <c r="F24" s="355"/>
      <c r="G24" s="356">
        <f>D24</f>
        <v>0</v>
      </c>
      <c r="H24" s="322" t="str">
        <f t="shared" si="2"/>
        <v/>
      </c>
      <c r="I24" s="365">
        <f>F24</f>
        <v>0</v>
      </c>
      <c r="J24" s="175"/>
      <c r="K24" s="322"/>
      <c r="L24" s="176"/>
      <c r="M24" s="14"/>
    </row>
    <row r="25" spans="1:17" ht="18" customHeight="1">
      <c r="A25" s="691"/>
      <c r="B25" s="700" t="s">
        <v>32</v>
      </c>
      <c r="C25" s="701"/>
      <c r="D25" s="353"/>
      <c r="E25" s="323" t="str">
        <f t="shared" si="0"/>
        <v/>
      </c>
      <c r="F25" s="357"/>
      <c r="G25" s="358">
        <f t="shared" ref="G25:G30" si="4">D25</f>
        <v>0</v>
      </c>
      <c r="H25" s="323" t="str">
        <f t="shared" si="2"/>
        <v/>
      </c>
      <c r="I25" s="365">
        <f t="shared" ref="I25:I30" si="5">F25</f>
        <v>0</v>
      </c>
      <c r="J25" s="1"/>
      <c r="K25" s="324"/>
      <c r="L25" s="178"/>
      <c r="M25" s="14"/>
    </row>
    <row r="26" spans="1:17" ht="18" customHeight="1">
      <c r="A26" s="691"/>
      <c r="B26" s="700" t="s">
        <v>33</v>
      </c>
      <c r="C26" s="701"/>
      <c r="D26" s="353"/>
      <c r="E26" s="323" t="str">
        <f t="shared" si="0"/>
        <v/>
      </c>
      <c r="F26" s="357"/>
      <c r="G26" s="358">
        <f t="shared" si="4"/>
        <v>0</v>
      </c>
      <c r="H26" s="323" t="str">
        <f t="shared" si="2"/>
        <v/>
      </c>
      <c r="I26" s="365">
        <f t="shared" si="5"/>
        <v>0</v>
      </c>
      <c r="J26" s="1"/>
      <c r="K26" s="324"/>
      <c r="L26" s="178"/>
      <c r="M26" s="14"/>
    </row>
    <row r="27" spans="1:17" ht="18" customHeight="1">
      <c r="A27" s="691"/>
      <c r="B27" s="700" t="s">
        <v>34</v>
      </c>
      <c r="C27" s="701"/>
      <c r="D27" s="353"/>
      <c r="E27" s="323" t="str">
        <f t="shared" si="0"/>
        <v/>
      </c>
      <c r="F27" s="357"/>
      <c r="G27" s="358">
        <f t="shared" si="4"/>
        <v>0</v>
      </c>
      <c r="H27" s="323" t="str">
        <f t="shared" si="2"/>
        <v/>
      </c>
      <c r="I27" s="365">
        <f t="shared" si="5"/>
        <v>0</v>
      </c>
      <c r="J27" s="1"/>
      <c r="K27" s="324"/>
      <c r="L27" s="178"/>
      <c r="M27" s="14"/>
    </row>
    <row r="28" spans="1:17" ht="18" customHeight="1">
      <c r="A28" s="691"/>
      <c r="B28" s="700"/>
      <c r="C28" s="701"/>
      <c r="D28" s="353"/>
      <c r="E28" s="323" t="str">
        <f t="shared" si="0"/>
        <v/>
      </c>
      <c r="F28" s="357"/>
      <c r="G28" s="358">
        <f t="shared" si="4"/>
        <v>0</v>
      </c>
      <c r="H28" s="323" t="str">
        <f t="shared" si="2"/>
        <v/>
      </c>
      <c r="I28" s="365">
        <f t="shared" si="5"/>
        <v>0</v>
      </c>
      <c r="J28" s="1"/>
      <c r="K28" s="324"/>
      <c r="L28" s="178"/>
      <c r="M28" s="14"/>
    </row>
    <row r="29" spans="1:17" ht="18" customHeight="1">
      <c r="A29" s="691"/>
      <c r="B29" s="700"/>
      <c r="C29" s="701"/>
      <c r="D29" s="353"/>
      <c r="E29" s="323" t="str">
        <f t="shared" si="0"/>
        <v/>
      </c>
      <c r="F29" s="357"/>
      <c r="G29" s="358">
        <f t="shared" si="4"/>
        <v>0</v>
      </c>
      <c r="H29" s="323" t="str">
        <f t="shared" si="2"/>
        <v/>
      </c>
      <c r="I29" s="365">
        <f t="shared" si="5"/>
        <v>0</v>
      </c>
      <c r="J29" s="1"/>
      <c r="K29" s="324"/>
      <c r="L29" s="178"/>
      <c r="M29" s="14"/>
    </row>
    <row r="30" spans="1:17" ht="18" customHeight="1" thickBot="1">
      <c r="A30" s="691"/>
      <c r="B30" s="702"/>
      <c r="C30" s="702"/>
      <c r="D30" s="354"/>
      <c r="E30" s="325" t="str">
        <f t="shared" si="0"/>
        <v/>
      </c>
      <c r="F30" s="360"/>
      <c r="G30" s="361">
        <f t="shared" si="4"/>
        <v>0</v>
      </c>
      <c r="H30" s="325" t="str">
        <f t="shared" si="2"/>
        <v/>
      </c>
      <c r="I30" s="365">
        <f t="shared" si="5"/>
        <v>0</v>
      </c>
      <c r="J30" s="104"/>
      <c r="K30" s="326"/>
      <c r="L30" s="180"/>
      <c r="M30" s="14"/>
    </row>
    <row r="31" spans="1:17" ht="18" customHeight="1" thickBot="1">
      <c r="A31" s="697"/>
      <c r="B31" s="664" t="s">
        <v>35</v>
      </c>
      <c r="C31" s="695"/>
      <c r="D31" s="206">
        <f>SUM(D24:D30)</f>
        <v>0</v>
      </c>
      <c r="E31" s="330">
        <f>IFERROR((F31/D31),0)</f>
        <v>0</v>
      </c>
      <c r="F31" s="331">
        <f>SUM(F24:F30)</f>
        <v>0</v>
      </c>
      <c r="G31" s="207">
        <f>SUM(G24:G30)</f>
        <v>0</v>
      </c>
      <c r="H31" s="330">
        <f>IFERROR((I31/G31),0)</f>
        <v>0</v>
      </c>
      <c r="I31" s="332">
        <f>SUM(I24:I30)</f>
        <v>0</v>
      </c>
      <c r="J31" s="16"/>
      <c r="K31" s="332"/>
      <c r="L31" s="17"/>
      <c r="M31" s="14"/>
    </row>
    <row r="32" spans="1:17" ht="18" customHeight="1" thickBot="1">
      <c r="A32" s="23" t="s">
        <v>36</v>
      </c>
      <c r="B32" s="91"/>
      <c r="C32" s="92"/>
      <c r="D32" s="207">
        <f>D23+D31</f>
        <v>100</v>
      </c>
      <c r="E32" s="330">
        <f>IFERROR(INT(F32/D32),0)</f>
        <v>50000</v>
      </c>
      <c r="F32" s="333">
        <f>F23+F31</f>
        <v>5000000</v>
      </c>
      <c r="G32" s="207">
        <f>G23+G31</f>
        <v>100</v>
      </c>
      <c r="H32" s="330">
        <f>IFERROR(INT(I32/G32),0)</f>
        <v>50000</v>
      </c>
      <c r="I32" s="330">
        <f>I23+I31</f>
        <v>5000000</v>
      </c>
      <c r="J32" s="182"/>
      <c r="K32" s="16"/>
      <c r="L32" s="331"/>
      <c r="M32" s="14"/>
    </row>
    <row r="33" spans="1:13" ht="18" customHeight="1">
      <c r="A33" s="696" t="s">
        <v>38</v>
      </c>
      <c r="B33" s="698" t="s">
        <v>43</v>
      </c>
      <c r="C33" s="699"/>
      <c r="D33" s="209"/>
      <c r="E33" s="334"/>
      <c r="F33" s="355">
        <v>0</v>
      </c>
      <c r="G33" s="335"/>
      <c r="H33" s="334"/>
      <c r="I33" s="365">
        <f>F33</f>
        <v>0</v>
      </c>
      <c r="J33" s="166"/>
      <c r="K33" s="166"/>
      <c r="L33" s="176"/>
      <c r="M33" s="14"/>
    </row>
    <row r="34" spans="1:13" ht="18" customHeight="1">
      <c r="A34" s="691"/>
      <c r="B34" s="700" t="s">
        <v>44</v>
      </c>
      <c r="C34" s="701"/>
      <c r="D34" s="210"/>
      <c r="E34" s="336"/>
      <c r="F34" s="337">
        <f>様式1!H10</f>
        <v>495000</v>
      </c>
      <c r="G34" s="338"/>
      <c r="H34" s="336"/>
      <c r="I34" s="323">
        <f>F34</f>
        <v>495000</v>
      </c>
      <c r="J34" s="339"/>
      <c r="K34" s="167"/>
      <c r="L34" s="340"/>
      <c r="M34" s="14"/>
    </row>
    <row r="35" spans="1:13" ht="18" customHeight="1">
      <c r="A35" s="691"/>
      <c r="B35" s="700" t="s">
        <v>45</v>
      </c>
      <c r="C35" s="701"/>
      <c r="D35" s="210"/>
      <c r="E35" s="336"/>
      <c r="F35" s="357">
        <v>0</v>
      </c>
      <c r="G35" s="338"/>
      <c r="H35" s="336"/>
      <c r="I35" s="366">
        <f>F35</f>
        <v>0</v>
      </c>
      <c r="J35" s="339"/>
      <c r="K35" s="167"/>
      <c r="L35" s="340"/>
      <c r="M35" s="14"/>
    </row>
    <row r="36" spans="1:13" ht="18" customHeight="1">
      <c r="A36" s="691"/>
      <c r="B36" s="74" t="s">
        <v>39</v>
      </c>
      <c r="C36" s="75"/>
      <c r="D36" s="210"/>
      <c r="E36" s="336"/>
      <c r="F36" s="357">
        <v>0</v>
      </c>
      <c r="G36" s="338"/>
      <c r="H36" s="336"/>
      <c r="I36" s="366">
        <f t="shared" ref="I36:I38" si="6">F36</f>
        <v>0</v>
      </c>
      <c r="J36" s="339"/>
      <c r="K36" s="167"/>
      <c r="L36" s="340"/>
      <c r="M36" s="14"/>
    </row>
    <row r="37" spans="1:13" ht="18" customHeight="1">
      <c r="A37" s="691"/>
      <c r="B37" s="74" t="s">
        <v>40</v>
      </c>
      <c r="C37" s="75"/>
      <c r="D37" s="210"/>
      <c r="E37" s="336"/>
      <c r="F37" s="357">
        <f>様式1!C10</f>
        <v>0</v>
      </c>
      <c r="G37" s="338"/>
      <c r="H37" s="336"/>
      <c r="I37" s="366">
        <f t="shared" si="6"/>
        <v>0</v>
      </c>
      <c r="J37" s="339"/>
      <c r="K37" s="167"/>
      <c r="L37" s="340"/>
      <c r="M37" s="14"/>
    </row>
    <row r="38" spans="1:13" ht="18" customHeight="1">
      <c r="A38" s="691"/>
      <c r="B38" s="2" t="s">
        <v>41</v>
      </c>
      <c r="C38" s="2"/>
      <c r="D38" s="210"/>
      <c r="E38" s="336"/>
      <c r="F38" s="357">
        <v>0</v>
      </c>
      <c r="G38" s="338"/>
      <c r="H38" s="336"/>
      <c r="I38" s="366">
        <f t="shared" si="6"/>
        <v>0</v>
      </c>
      <c r="J38" s="339"/>
      <c r="K38" s="167"/>
      <c r="L38" s="340"/>
      <c r="M38" s="14"/>
    </row>
    <row r="39" spans="1:13" ht="18" customHeight="1">
      <c r="A39" s="691"/>
      <c r="B39" s="700" t="s">
        <v>42</v>
      </c>
      <c r="C39" s="701"/>
      <c r="D39" s="210"/>
      <c r="E39" s="336"/>
      <c r="F39" s="337">
        <f>F43-SUM(F33:F38)</f>
        <v>4505000</v>
      </c>
      <c r="G39" s="338"/>
      <c r="H39" s="336"/>
      <c r="I39" s="337">
        <f>I43-SUM(I33:I38)</f>
        <v>4505000</v>
      </c>
      <c r="J39" s="339"/>
      <c r="K39" s="167"/>
      <c r="L39" s="340"/>
      <c r="M39" s="14"/>
    </row>
    <row r="40" spans="1:13" ht="18" customHeight="1">
      <c r="A40" s="691"/>
      <c r="B40" s="700"/>
      <c r="C40" s="701"/>
      <c r="D40" s="210"/>
      <c r="E40" s="336"/>
      <c r="F40" s="337"/>
      <c r="G40" s="338"/>
      <c r="H40" s="336"/>
      <c r="I40" s="323"/>
      <c r="J40" s="167"/>
      <c r="K40" s="167"/>
      <c r="L40" s="178"/>
      <c r="M40" s="14"/>
    </row>
    <row r="41" spans="1:13" ht="18" customHeight="1">
      <c r="A41" s="691"/>
      <c r="B41" s="700"/>
      <c r="C41" s="701"/>
      <c r="D41" s="210"/>
      <c r="E41" s="336"/>
      <c r="F41" s="337"/>
      <c r="G41" s="338"/>
      <c r="H41" s="336"/>
      <c r="I41" s="323"/>
      <c r="J41" s="167"/>
      <c r="K41" s="167"/>
      <c r="L41" s="178"/>
      <c r="M41" s="14"/>
    </row>
    <row r="42" spans="1:13" ht="18" customHeight="1" thickBot="1">
      <c r="A42" s="691"/>
      <c r="B42" s="702"/>
      <c r="C42" s="702"/>
      <c r="D42" s="211"/>
      <c r="E42" s="341"/>
      <c r="F42" s="342"/>
      <c r="G42" s="343"/>
      <c r="H42" s="341"/>
      <c r="I42" s="325"/>
      <c r="J42" s="168"/>
      <c r="K42" s="168"/>
      <c r="L42" s="180"/>
      <c r="M42" s="14"/>
    </row>
    <row r="43" spans="1:13" ht="18" customHeight="1" thickBot="1">
      <c r="A43" s="697"/>
      <c r="B43" s="664" t="s">
        <v>1</v>
      </c>
      <c r="C43" s="695"/>
      <c r="D43" s="212"/>
      <c r="E43" s="344"/>
      <c r="F43" s="333">
        <f>SUM(F32)</f>
        <v>5000000</v>
      </c>
      <c r="G43" s="345"/>
      <c r="H43" s="344"/>
      <c r="I43" s="330">
        <f>SUM(I32)</f>
        <v>5000000</v>
      </c>
      <c r="J43" s="169"/>
      <c r="K43" s="169"/>
      <c r="L43" s="331"/>
      <c r="M43" s="15"/>
    </row>
  </sheetData>
  <sheetProtection sheet="1" objects="1" scenarios="1" selectLockedCells="1"/>
  <mergeCells count="35">
    <mergeCell ref="A33:A43"/>
    <mergeCell ref="B33:C33"/>
    <mergeCell ref="B34:C34"/>
    <mergeCell ref="B35:C35"/>
    <mergeCell ref="B39:C39"/>
    <mergeCell ref="B40:C40"/>
    <mergeCell ref="B41:C41"/>
    <mergeCell ref="B42:C42"/>
    <mergeCell ref="B43:C43"/>
    <mergeCell ref="A12:A23"/>
    <mergeCell ref="B12:B16"/>
    <mergeCell ref="B17:B22"/>
    <mergeCell ref="B23:C23"/>
    <mergeCell ref="A24:A31"/>
    <mergeCell ref="B24:C24"/>
    <mergeCell ref="B25:C25"/>
    <mergeCell ref="B26:C26"/>
    <mergeCell ref="B27:C27"/>
    <mergeCell ref="B28:C28"/>
    <mergeCell ref="B29:C29"/>
    <mergeCell ref="B30:C30"/>
    <mergeCell ref="B31:C31"/>
    <mergeCell ref="A5:M5"/>
    <mergeCell ref="A7:B7"/>
    <mergeCell ref="A9:A11"/>
    <mergeCell ref="B9:C11"/>
    <mergeCell ref="D9:F9"/>
    <mergeCell ref="G9:L9"/>
    <mergeCell ref="M9:M11"/>
    <mergeCell ref="D10:D11"/>
    <mergeCell ref="E10:E11"/>
    <mergeCell ref="F10:F11"/>
    <mergeCell ref="C7:D7"/>
    <mergeCell ref="G10:I10"/>
    <mergeCell ref="J10:L10"/>
  </mergeCells>
  <phoneticPr fontId="2"/>
  <printOptions horizontalCentered="1" verticalCentered="1"/>
  <pageMargins left="0.62992125984251968" right="0.43307086614173229" top="0.98425196850393704" bottom="0.98425196850393704" header="0.51181102362204722" footer="0.51181102362204722"/>
  <pageSetup paperSize="9" scale="83" orientation="portrait"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0C84-684A-4600-9ABF-751A6A417DAB}">
  <sheetPr>
    <tabColor theme="8" tint="0.59999389629810485"/>
  </sheetPr>
  <dimension ref="A1:K36"/>
  <sheetViews>
    <sheetView view="pageBreakPreview" zoomScale="70" zoomScaleNormal="100" zoomScaleSheetLayoutView="70" workbookViewId="0"/>
  </sheetViews>
  <sheetFormatPr defaultColWidth="9" defaultRowHeight="13"/>
  <cols>
    <col min="1" max="3" width="3.26953125" style="377" customWidth="1"/>
    <col min="4" max="8" width="20" style="377" customWidth="1"/>
    <col min="9" max="11" width="3.26953125" style="377" customWidth="1"/>
    <col min="12" max="16384" width="9" style="377"/>
  </cols>
  <sheetData>
    <row r="1" spans="1:11" s="50" customFormat="1" ht="23.25" customHeight="1">
      <c r="A1" s="372" t="s">
        <v>261</v>
      </c>
      <c r="K1" s="373"/>
    </row>
    <row r="2" spans="1:11" s="375" customFormat="1" ht="16.5">
      <c r="A2" s="374"/>
      <c r="B2" s="374"/>
      <c r="C2" s="374"/>
      <c r="D2" s="374"/>
      <c r="E2" s="374"/>
      <c r="F2" s="374"/>
      <c r="G2" s="374"/>
      <c r="H2" s="374"/>
    </row>
    <row r="3" spans="1:11" ht="30" customHeight="1">
      <c r="A3" s="376" t="s">
        <v>262</v>
      </c>
    </row>
    <row r="4" spans="1:11" ht="30" customHeight="1">
      <c r="A4" s="709" t="s">
        <v>263</v>
      </c>
      <c r="B4" s="709"/>
      <c r="C4" s="709"/>
      <c r="D4" s="709"/>
      <c r="E4" s="709"/>
      <c r="F4" s="709"/>
      <c r="G4" s="709"/>
      <c r="H4" s="709"/>
      <c r="I4" s="709"/>
      <c r="J4" s="709"/>
    </row>
    <row r="5" spans="1:11" ht="15" customHeight="1">
      <c r="A5" s="378"/>
    </row>
    <row r="6" spans="1:11" ht="34.5" customHeight="1">
      <c r="B6" s="710" t="s">
        <v>264</v>
      </c>
      <c r="C6" s="711"/>
      <c r="D6" s="711"/>
      <c r="E6" s="711"/>
      <c r="F6" s="711"/>
      <c r="G6" s="711"/>
      <c r="H6" s="711"/>
      <c r="I6" s="711"/>
      <c r="J6" s="711"/>
    </row>
    <row r="7" spans="1:11" ht="15" customHeight="1"/>
    <row r="8" spans="1:11" ht="27.75" customHeight="1">
      <c r="A8" s="712" t="s">
        <v>130</v>
      </c>
      <c r="B8" s="712"/>
      <c r="C8" s="712"/>
      <c r="D8" s="712"/>
      <c r="E8" s="712"/>
      <c r="F8" s="712"/>
      <c r="G8" s="712"/>
      <c r="H8" s="712"/>
      <c r="I8" s="712"/>
      <c r="J8" s="712"/>
    </row>
    <row r="9" spans="1:11" ht="15" customHeight="1"/>
    <row r="10" spans="1:11" ht="15" customHeight="1">
      <c r="B10" s="377" t="s">
        <v>426</v>
      </c>
    </row>
    <row r="11" spans="1:11" ht="27.75" customHeight="1">
      <c r="A11" s="379"/>
      <c r="B11" s="708" t="s">
        <v>265</v>
      </c>
      <c r="C11" s="708"/>
      <c r="D11" s="708"/>
      <c r="E11" s="708"/>
      <c r="F11" s="708"/>
      <c r="G11" s="708"/>
      <c r="H11" s="708"/>
      <c r="I11" s="708"/>
      <c r="J11" s="708"/>
    </row>
    <row r="12" spans="1:11" ht="30" customHeight="1">
      <c r="A12" s="379"/>
      <c r="B12" s="380"/>
      <c r="C12" s="708" t="s">
        <v>266</v>
      </c>
      <c r="D12" s="708"/>
      <c r="E12" s="708"/>
      <c r="F12" s="708"/>
      <c r="G12" s="708"/>
      <c r="H12" s="708"/>
      <c r="I12" s="708"/>
      <c r="J12" s="708"/>
    </row>
    <row r="13" spans="1:11" ht="30" customHeight="1">
      <c r="A13" s="381"/>
      <c r="B13" s="380"/>
      <c r="C13" s="708" t="s">
        <v>267</v>
      </c>
      <c r="D13" s="708"/>
      <c r="E13" s="708"/>
      <c r="F13" s="708"/>
      <c r="G13" s="708"/>
      <c r="H13" s="708"/>
      <c r="I13" s="708"/>
      <c r="J13" s="708"/>
    </row>
    <row r="14" spans="1:11" ht="30" customHeight="1">
      <c r="A14" s="382"/>
      <c r="B14" s="380"/>
      <c r="C14" s="708" t="s">
        <v>268</v>
      </c>
      <c r="D14" s="708"/>
      <c r="E14" s="708"/>
      <c r="F14" s="708"/>
      <c r="G14" s="708"/>
      <c r="H14" s="708"/>
      <c r="I14" s="708"/>
      <c r="J14" s="708"/>
    </row>
    <row r="15" spans="1:11" ht="60" customHeight="1">
      <c r="A15" s="382"/>
      <c r="B15" s="380"/>
      <c r="C15" s="708" t="s">
        <v>269</v>
      </c>
      <c r="D15" s="708"/>
      <c r="E15" s="708"/>
      <c r="F15" s="708"/>
      <c r="G15" s="708"/>
      <c r="H15" s="708"/>
      <c r="I15" s="708"/>
      <c r="J15" s="708"/>
    </row>
    <row r="16" spans="1:11" ht="15" customHeight="1">
      <c r="A16" s="381"/>
      <c r="B16" s="380"/>
      <c r="C16" s="380"/>
      <c r="D16" s="380"/>
      <c r="E16" s="380"/>
      <c r="F16" s="380"/>
      <c r="G16" s="380"/>
      <c r="H16" s="380"/>
      <c r="I16" s="380"/>
      <c r="J16" s="380"/>
    </row>
    <row r="17" spans="1:11" ht="15" customHeight="1">
      <c r="A17" s="381"/>
      <c r="B17" s="377" t="s">
        <v>427</v>
      </c>
      <c r="C17" s="380"/>
      <c r="D17" s="380"/>
      <c r="E17" s="380"/>
      <c r="F17" s="380"/>
      <c r="G17" s="380"/>
      <c r="H17" s="380"/>
      <c r="I17" s="380"/>
      <c r="J17" s="380"/>
    </row>
    <row r="18" spans="1:11" ht="27.75" customHeight="1">
      <c r="B18" s="708" t="s">
        <v>270</v>
      </c>
      <c r="C18" s="705"/>
      <c r="D18" s="705"/>
      <c r="E18" s="705"/>
      <c r="F18" s="705"/>
      <c r="G18" s="705"/>
      <c r="H18" s="705"/>
      <c r="I18" s="705"/>
      <c r="J18" s="705"/>
    </row>
    <row r="19" spans="1:11" ht="28.5" customHeight="1">
      <c r="B19" s="380"/>
      <c r="C19" s="708" t="s">
        <v>271</v>
      </c>
      <c r="D19" s="705"/>
      <c r="E19" s="705"/>
      <c r="F19" s="705"/>
      <c r="G19" s="705"/>
      <c r="H19" s="705"/>
      <c r="I19" s="705"/>
      <c r="J19" s="705"/>
    </row>
    <row r="20" spans="1:11" ht="183.75" customHeight="1">
      <c r="B20" s="380"/>
      <c r="C20" s="380"/>
      <c r="D20" s="705" t="s">
        <v>272</v>
      </c>
      <c r="E20" s="705"/>
      <c r="F20" s="705"/>
      <c r="G20" s="705"/>
      <c r="H20" s="705"/>
      <c r="I20" s="705"/>
      <c r="J20" s="383"/>
    </row>
    <row r="21" spans="1:11" ht="27.75" customHeight="1">
      <c r="B21" s="380"/>
      <c r="C21" s="708" t="s">
        <v>273</v>
      </c>
      <c r="D21" s="705"/>
      <c r="E21" s="705"/>
      <c r="F21" s="705"/>
      <c r="G21" s="705"/>
      <c r="H21" s="705"/>
      <c r="I21" s="705"/>
      <c r="J21" s="705"/>
    </row>
    <row r="22" spans="1:11" ht="62.25" customHeight="1">
      <c r="B22" s="380"/>
      <c r="C22" s="380"/>
      <c r="D22" s="705" t="s">
        <v>274</v>
      </c>
      <c r="E22" s="705"/>
      <c r="F22" s="705"/>
      <c r="G22" s="705"/>
      <c r="H22" s="705"/>
      <c r="I22" s="705"/>
      <c r="J22" s="383"/>
    </row>
    <row r="23" spans="1:11" ht="15" customHeight="1">
      <c r="A23" s="384"/>
    </row>
    <row r="24" spans="1:11" ht="24.75" customHeight="1">
      <c r="A24" s="385"/>
      <c r="B24" s="706">
        <f>基本情報!C8</f>
        <v>46113</v>
      </c>
      <c r="C24" s="706"/>
      <c r="D24" s="706"/>
      <c r="E24" s="706"/>
      <c r="F24" s="706"/>
      <c r="G24" s="706"/>
      <c r="H24" s="706"/>
      <c r="I24" s="706"/>
      <c r="J24" s="706"/>
    </row>
    <row r="25" spans="1:11" ht="15" customHeight="1">
      <c r="A25" s="379"/>
    </row>
    <row r="26" spans="1:11" ht="24.75" customHeight="1">
      <c r="A26" s="379" t="s">
        <v>275</v>
      </c>
      <c r="B26" s="377" t="s">
        <v>276</v>
      </c>
    </row>
    <row r="27" spans="1:11" ht="15" customHeight="1">
      <c r="A27" s="386"/>
    </row>
    <row r="28" spans="1:11" ht="40.5" customHeight="1">
      <c r="A28" s="387"/>
      <c r="E28" s="388" t="s">
        <v>277</v>
      </c>
      <c r="F28" s="704" t="str">
        <f>基本情報!C10</f>
        <v>兵庫県神戸市○○</v>
      </c>
      <c r="G28" s="704"/>
      <c r="H28" s="704"/>
      <c r="I28" s="704"/>
      <c r="J28" s="704"/>
      <c r="K28" s="704"/>
    </row>
    <row r="29" spans="1:11" ht="40.5" customHeight="1">
      <c r="A29" s="387"/>
      <c r="E29" s="388" t="s">
        <v>278</v>
      </c>
      <c r="F29" s="704" t="str">
        <f>基本情報!C12</f>
        <v>兵庫　太郎</v>
      </c>
      <c r="G29" s="704"/>
      <c r="H29" s="704"/>
      <c r="I29" s="704"/>
      <c r="J29" s="704"/>
      <c r="K29" s="704"/>
    </row>
    <row r="30" spans="1:11" ht="40.5" customHeight="1">
      <c r="A30" s="387"/>
      <c r="E30" s="388"/>
      <c r="F30" s="704" t="str">
        <f>基本情報!C15</f>
        <v>○○助産所</v>
      </c>
      <c r="G30" s="704"/>
      <c r="H30" s="704"/>
      <c r="I30" s="704"/>
      <c r="J30" s="704"/>
      <c r="K30" s="704"/>
    </row>
    <row r="31" spans="1:11" ht="40.5" customHeight="1">
      <c r="E31" s="388" t="s">
        <v>279</v>
      </c>
      <c r="F31" s="704" t="str">
        <f>基本情報!C13</f>
        <v>兵庫　太郎</v>
      </c>
      <c r="G31" s="704"/>
      <c r="H31" s="704"/>
      <c r="I31" s="704"/>
      <c r="J31" s="704"/>
      <c r="K31" s="704"/>
    </row>
    <row r="32" spans="1:11" ht="40.5" customHeight="1">
      <c r="E32" s="389" t="s">
        <v>126</v>
      </c>
      <c r="F32" s="707" t="str">
        <f>基本情報!C25</f>
        <v>0123-456-789</v>
      </c>
      <c r="G32" s="707"/>
      <c r="H32" s="707"/>
      <c r="I32" s="707"/>
      <c r="J32" s="707"/>
      <c r="K32" s="707"/>
    </row>
    <row r="33" spans="5:11" ht="40.5" customHeight="1">
      <c r="E33" s="389" t="s">
        <v>184</v>
      </c>
      <c r="F33" s="703" t="str">
        <f>基本情報!C26</f>
        <v>sample@pref.hyogo.lg.jp</v>
      </c>
      <c r="G33" s="703"/>
      <c r="H33" s="703"/>
      <c r="I33" s="703"/>
      <c r="J33" s="703"/>
      <c r="K33" s="703"/>
    </row>
    <row r="34" spans="5:11" ht="30" customHeight="1"/>
    <row r="35" spans="5:11" ht="30" customHeight="1"/>
    <row r="36" spans="5:11" ht="30" customHeight="1"/>
  </sheetData>
  <sheetProtection sheet="1" selectLockedCells="1"/>
  <mergeCells count="20">
    <mergeCell ref="C21:J21"/>
    <mergeCell ref="A4:J4"/>
    <mergeCell ref="B6:J6"/>
    <mergeCell ref="A8:J8"/>
    <mergeCell ref="B11:J11"/>
    <mergeCell ref="C12:J12"/>
    <mergeCell ref="C13:J13"/>
    <mergeCell ref="C14:J14"/>
    <mergeCell ref="C15:J15"/>
    <mergeCell ref="B18:J18"/>
    <mergeCell ref="C19:J19"/>
    <mergeCell ref="D20:I20"/>
    <mergeCell ref="F33:K33"/>
    <mergeCell ref="F30:K30"/>
    <mergeCell ref="D22:I22"/>
    <mergeCell ref="B24:J24"/>
    <mergeCell ref="F28:K28"/>
    <mergeCell ref="F29:K29"/>
    <mergeCell ref="F31:K31"/>
    <mergeCell ref="F32:K32"/>
  </mergeCells>
  <phoneticPr fontId="2"/>
  <printOptions horizontalCentered="1" verticalCentered="1"/>
  <pageMargins left="0.62992125984251968" right="0.43307086614173229" top="0.98425196850393704" bottom="0.98425196850393704" header="0.51181102362204722" footer="0.51181102362204722"/>
  <pageSetup paperSize="9" scale="7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669B-C516-4583-9D01-1B6DB7866D2F}">
  <sheetPr>
    <tabColor theme="8" tint="0.59999389629810485"/>
  </sheetPr>
  <dimension ref="A1:N59"/>
  <sheetViews>
    <sheetView view="pageBreakPreview" zoomScaleNormal="100" zoomScaleSheetLayoutView="100" workbookViewId="0">
      <selection sqref="A1:L1"/>
    </sheetView>
  </sheetViews>
  <sheetFormatPr defaultColWidth="9" defaultRowHeight="13"/>
  <cols>
    <col min="1" max="1" width="19.6328125" style="123" customWidth="1"/>
    <col min="2" max="2" width="9" style="123"/>
    <col min="3" max="3" width="3.36328125" style="123" customWidth="1"/>
    <col min="4" max="4" width="9" style="123"/>
    <col min="5" max="5" width="8.7265625" style="123" customWidth="1"/>
    <col min="6" max="6" width="9" style="123"/>
    <col min="7" max="7" width="11.26953125" style="123" customWidth="1"/>
    <col min="8" max="8" width="4.6328125" style="123" customWidth="1"/>
    <col min="9" max="9" width="9" style="123"/>
    <col min="10" max="10" width="4.7265625" style="123" customWidth="1"/>
    <col min="11" max="12" width="9" style="123"/>
    <col min="13" max="13" width="4.36328125" style="123" customWidth="1"/>
    <col min="14" max="16384" width="9" style="123"/>
  </cols>
  <sheetData>
    <row r="1" spans="1:13" ht="23.5">
      <c r="A1" s="801" t="s">
        <v>280</v>
      </c>
      <c r="B1" s="801"/>
      <c r="C1" s="801"/>
      <c r="D1" s="801"/>
      <c r="E1" s="801"/>
      <c r="F1" s="801"/>
      <c r="G1" s="801"/>
      <c r="H1" s="801"/>
      <c r="I1" s="801"/>
      <c r="J1" s="801"/>
      <c r="K1" s="801"/>
      <c r="L1" s="801"/>
    </row>
    <row r="3" spans="1:13" ht="19.5" customHeight="1">
      <c r="A3" s="124"/>
      <c r="B3" s="802" t="s">
        <v>281</v>
      </c>
      <c r="C3" s="803"/>
      <c r="D3" s="803"/>
      <c r="E3" s="803"/>
      <c r="F3" s="803"/>
      <c r="G3" s="803"/>
      <c r="H3" s="803"/>
      <c r="I3" s="804"/>
      <c r="J3" s="124"/>
      <c r="K3" s="124"/>
      <c r="L3" s="124"/>
      <c r="M3" s="124"/>
    </row>
    <row r="4" spans="1:13" ht="27.75" customHeight="1" thickBot="1">
      <c r="A4" s="125"/>
      <c r="B4" s="805" t="s">
        <v>282</v>
      </c>
      <c r="C4" s="805"/>
      <c r="D4" s="805"/>
      <c r="E4" s="805"/>
      <c r="F4" s="805"/>
      <c r="G4" s="805"/>
      <c r="H4" s="805"/>
      <c r="I4" s="805"/>
      <c r="J4" s="806" t="s">
        <v>283</v>
      </c>
      <c r="K4" s="806"/>
      <c r="L4" s="806"/>
    </row>
    <row r="5" spans="1:13" ht="18" customHeight="1">
      <c r="A5" s="126"/>
      <c r="B5" s="807" t="s">
        <v>284</v>
      </c>
      <c r="C5" s="808"/>
      <c r="D5" s="808"/>
      <c r="E5" s="808"/>
      <c r="F5" s="808"/>
      <c r="G5" s="808"/>
      <c r="H5" s="808"/>
      <c r="I5" s="808"/>
      <c r="J5" s="808"/>
      <c r="K5" s="808"/>
      <c r="L5" s="809"/>
    </row>
    <row r="6" spans="1:13" ht="18" customHeight="1">
      <c r="A6" s="390" t="s">
        <v>285</v>
      </c>
      <c r="B6" s="810" t="s">
        <v>286</v>
      </c>
      <c r="C6" s="811"/>
      <c r="D6" s="811"/>
      <c r="E6" s="811"/>
      <c r="F6" s="811"/>
      <c r="G6" s="811"/>
      <c r="H6" s="811"/>
      <c r="I6" s="811"/>
      <c r="J6" s="811"/>
      <c r="K6" s="811"/>
      <c r="L6" s="812"/>
    </row>
    <row r="7" spans="1:13" ht="18" customHeight="1">
      <c r="A7" s="192" t="s">
        <v>287</v>
      </c>
      <c r="B7" s="810" t="s">
        <v>288</v>
      </c>
      <c r="C7" s="811"/>
      <c r="D7" s="811"/>
      <c r="E7" s="811"/>
      <c r="F7" s="811"/>
      <c r="G7" s="811"/>
      <c r="H7" s="811"/>
      <c r="I7" s="811"/>
      <c r="J7" s="811"/>
      <c r="K7" s="811"/>
      <c r="L7" s="812"/>
    </row>
    <row r="8" spans="1:13" ht="18" customHeight="1" thickBot="1">
      <c r="A8" s="127"/>
      <c r="B8" s="813" t="s">
        <v>289</v>
      </c>
      <c r="C8" s="814"/>
      <c r="D8" s="814"/>
      <c r="E8" s="814"/>
      <c r="F8" s="814"/>
      <c r="G8" s="814"/>
      <c r="H8" s="814"/>
      <c r="I8" s="814"/>
      <c r="J8" s="814"/>
      <c r="K8" s="814"/>
      <c r="L8" s="815"/>
    </row>
    <row r="9" spans="1:13" ht="13.5" thickBot="1">
      <c r="A9" s="128" t="s">
        <v>115</v>
      </c>
      <c r="B9" s="816"/>
      <c r="C9" s="817"/>
      <c r="D9" s="817"/>
      <c r="E9" s="817"/>
      <c r="F9" s="817"/>
      <c r="G9" s="817"/>
      <c r="H9" s="817"/>
      <c r="I9" s="817"/>
      <c r="J9" s="817"/>
      <c r="K9" s="817"/>
      <c r="L9" s="818"/>
    </row>
    <row r="10" spans="1:13">
      <c r="A10" s="128"/>
      <c r="B10" s="819" t="str">
        <f>基本情報!C10&amp;""</f>
        <v>兵庫県神戸市○○</v>
      </c>
      <c r="C10" s="820"/>
      <c r="D10" s="820"/>
      <c r="E10" s="820"/>
      <c r="F10" s="820"/>
      <c r="G10" s="820"/>
      <c r="H10" s="820"/>
      <c r="I10" s="820"/>
      <c r="J10" s="820"/>
      <c r="K10" s="820"/>
      <c r="L10" s="821"/>
    </row>
    <row r="11" spans="1:13">
      <c r="A11" s="129" t="s">
        <v>290</v>
      </c>
      <c r="B11" s="822"/>
      <c r="C11" s="823"/>
      <c r="D11" s="823"/>
      <c r="E11" s="823"/>
      <c r="F11" s="823"/>
      <c r="G11" s="823"/>
      <c r="H11" s="823"/>
      <c r="I11" s="823"/>
      <c r="J11" s="823"/>
      <c r="K11" s="823"/>
      <c r="L11" s="824"/>
    </row>
    <row r="12" spans="1:13" ht="13.5" thickBot="1">
      <c r="A12" s="130"/>
      <c r="B12" s="825"/>
      <c r="C12" s="826"/>
      <c r="D12" s="826"/>
      <c r="E12" s="826"/>
      <c r="F12" s="826"/>
      <c r="G12" s="826"/>
      <c r="H12" s="826"/>
      <c r="I12" s="826"/>
      <c r="J12" s="826"/>
      <c r="K12" s="826"/>
      <c r="L12" s="827"/>
    </row>
    <row r="13" spans="1:13" ht="18.75" customHeight="1" thickBot="1">
      <c r="A13" s="128" t="s">
        <v>115</v>
      </c>
      <c r="B13" s="828"/>
      <c r="C13" s="829"/>
      <c r="D13" s="829"/>
      <c r="E13" s="829"/>
      <c r="F13" s="829"/>
      <c r="G13" s="829"/>
      <c r="H13" s="829"/>
      <c r="I13" s="829"/>
      <c r="J13" s="829"/>
      <c r="K13" s="829"/>
      <c r="L13" s="830"/>
    </row>
    <row r="14" spans="1:13" ht="18.75" customHeight="1">
      <c r="A14" s="799" t="s">
        <v>291</v>
      </c>
      <c r="B14" s="742" t="str">
        <f>基本情報!C12&amp;""</f>
        <v>兵庫　太郎</v>
      </c>
      <c r="C14" s="743"/>
      <c r="D14" s="743"/>
      <c r="E14" s="743"/>
      <c r="F14" s="743"/>
      <c r="G14" s="743"/>
      <c r="H14" s="743"/>
      <c r="I14" s="743"/>
      <c r="J14" s="743"/>
      <c r="K14" s="743"/>
      <c r="L14" s="744"/>
    </row>
    <row r="15" spans="1:13" ht="18.75" customHeight="1" thickBot="1">
      <c r="A15" s="800"/>
      <c r="B15" s="722"/>
      <c r="C15" s="723"/>
      <c r="D15" s="723"/>
      <c r="E15" s="723"/>
      <c r="F15" s="723"/>
      <c r="G15" s="723"/>
      <c r="H15" s="723"/>
      <c r="I15" s="723"/>
      <c r="J15" s="723"/>
      <c r="K15" s="723"/>
      <c r="L15" s="724"/>
    </row>
    <row r="16" spans="1:13" ht="24.75" customHeight="1" thickBot="1">
      <c r="A16" s="131" t="s">
        <v>292</v>
      </c>
      <c r="B16" s="132"/>
      <c r="C16" s="133" t="s">
        <v>242</v>
      </c>
      <c r="D16" s="134"/>
      <c r="E16" s="736" t="s">
        <v>293</v>
      </c>
      <c r="F16" s="738"/>
      <c r="G16" s="796"/>
      <c r="H16" s="797"/>
      <c r="I16" s="797"/>
      <c r="J16" s="797"/>
      <c r="K16" s="797"/>
      <c r="L16" s="798"/>
    </row>
    <row r="17" spans="1:14" ht="24.75" customHeight="1" thickBot="1">
      <c r="A17" s="131" t="s">
        <v>294</v>
      </c>
      <c r="B17" s="736" t="str">
        <f>基本情報!C24&amp;""</f>
        <v>兵庫　太郎</v>
      </c>
      <c r="C17" s="737"/>
      <c r="D17" s="738"/>
      <c r="E17" s="736" t="s">
        <v>295</v>
      </c>
      <c r="F17" s="738"/>
      <c r="G17" s="736" t="str">
        <f>基本情報!C25&amp;""</f>
        <v>0123-456-789</v>
      </c>
      <c r="H17" s="737"/>
      <c r="I17" s="737"/>
      <c r="J17" s="737"/>
      <c r="K17" s="737"/>
      <c r="L17" s="738"/>
    </row>
    <row r="18" spans="1:14" ht="24.75" customHeight="1" thickBot="1">
      <c r="A18" s="790" t="s">
        <v>296</v>
      </c>
      <c r="B18" s="792" t="str">
        <f>基本情報!C24&amp;""</f>
        <v>兵庫　太郎</v>
      </c>
      <c r="C18" s="793"/>
      <c r="D18" s="794"/>
      <c r="E18" s="736" t="s">
        <v>295</v>
      </c>
      <c r="F18" s="738"/>
      <c r="G18" s="736" t="str">
        <f>基本情報!C25&amp;""</f>
        <v>0123-456-789</v>
      </c>
      <c r="H18" s="737"/>
      <c r="I18" s="737"/>
      <c r="J18" s="737"/>
      <c r="K18" s="737"/>
      <c r="L18" s="738"/>
    </row>
    <row r="19" spans="1:14" ht="24.75" customHeight="1" thickBot="1">
      <c r="A19" s="791"/>
      <c r="B19" s="795"/>
      <c r="C19" s="754"/>
      <c r="D19" s="755"/>
      <c r="E19" s="736" t="s">
        <v>297</v>
      </c>
      <c r="F19" s="738"/>
      <c r="G19" s="736" t="str">
        <f>基本情報!C26&amp;""</f>
        <v>sample@pref.hyogo.lg.jp</v>
      </c>
      <c r="H19" s="737"/>
      <c r="I19" s="737"/>
      <c r="J19" s="737"/>
      <c r="K19" s="737"/>
      <c r="L19" s="738"/>
    </row>
    <row r="20" spans="1:14" ht="21.75" customHeight="1">
      <c r="A20" s="128" t="s">
        <v>298</v>
      </c>
      <c r="B20" s="770" t="s">
        <v>299</v>
      </c>
      <c r="C20" s="771"/>
      <c r="D20" s="771"/>
      <c r="E20" s="771"/>
      <c r="F20" s="771"/>
      <c r="G20" s="771"/>
      <c r="H20" s="771"/>
      <c r="I20" s="771"/>
      <c r="J20" s="771"/>
      <c r="K20" s="771"/>
      <c r="L20" s="772"/>
    </row>
    <row r="21" spans="1:14" ht="24.75" customHeight="1" thickBot="1">
      <c r="A21" s="136" t="s">
        <v>300</v>
      </c>
      <c r="B21" s="773"/>
      <c r="C21" s="774"/>
      <c r="D21" s="774"/>
      <c r="E21" s="774"/>
      <c r="F21" s="774"/>
      <c r="G21" s="774"/>
      <c r="H21" s="774"/>
      <c r="I21" s="774"/>
      <c r="J21" s="774"/>
      <c r="K21" s="774"/>
      <c r="L21" s="775"/>
    </row>
    <row r="22" spans="1:14" ht="19.5" customHeight="1" thickBot="1">
      <c r="A22" s="139" t="s">
        <v>115</v>
      </c>
      <c r="B22" s="776"/>
      <c r="C22" s="777"/>
      <c r="D22" s="777"/>
      <c r="E22" s="777"/>
      <c r="F22" s="777"/>
      <c r="G22" s="777"/>
      <c r="H22" s="777"/>
      <c r="I22" s="777"/>
      <c r="J22" s="777"/>
      <c r="K22" s="778"/>
      <c r="L22" s="779" t="s">
        <v>301</v>
      </c>
    </row>
    <row r="23" spans="1:14">
      <c r="A23" s="782" t="s">
        <v>302</v>
      </c>
      <c r="B23" s="783" t="str">
        <f>基本情報!C33&amp;""</f>
        <v>○○銀行</v>
      </c>
      <c r="C23" s="784"/>
      <c r="D23" s="784"/>
      <c r="E23" s="784"/>
      <c r="F23" s="787"/>
      <c r="G23" s="784" t="str">
        <f>基本情報!C34&amp;""</f>
        <v>○○支店</v>
      </c>
      <c r="H23" s="784"/>
      <c r="I23" s="784"/>
      <c r="J23" s="787"/>
      <c r="K23" s="788"/>
      <c r="L23" s="780"/>
      <c r="N23" s="124"/>
    </row>
    <row r="24" spans="1:14" ht="15" customHeight="1" thickBot="1">
      <c r="A24" s="782"/>
      <c r="B24" s="785"/>
      <c r="C24" s="786"/>
      <c r="D24" s="786"/>
      <c r="E24" s="786"/>
      <c r="F24" s="786"/>
      <c r="G24" s="786"/>
      <c r="H24" s="786"/>
      <c r="I24" s="786"/>
      <c r="J24" s="786"/>
      <c r="K24" s="789"/>
      <c r="L24" s="781"/>
    </row>
    <row r="25" spans="1:14" ht="15.75" customHeight="1">
      <c r="A25" s="128" t="s">
        <v>303</v>
      </c>
      <c r="B25" s="764" t="str">
        <f>基本情報!C35&amp;""</f>
        <v>普通預金</v>
      </c>
      <c r="C25" s="765"/>
      <c r="D25" s="765"/>
      <c r="E25" s="765"/>
      <c r="F25" s="765"/>
      <c r="G25" s="765"/>
      <c r="H25" s="765"/>
      <c r="I25" s="765"/>
      <c r="J25" s="765"/>
      <c r="K25" s="766"/>
      <c r="L25" s="733" t="s">
        <v>304</v>
      </c>
    </row>
    <row r="26" spans="1:14" ht="13.5" thickBot="1">
      <c r="A26" s="136" t="s">
        <v>300</v>
      </c>
      <c r="B26" s="767"/>
      <c r="C26" s="768"/>
      <c r="D26" s="768"/>
      <c r="E26" s="768"/>
      <c r="F26" s="768"/>
      <c r="G26" s="768"/>
      <c r="H26" s="768"/>
      <c r="I26" s="768"/>
      <c r="J26" s="768"/>
      <c r="K26" s="769"/>
      <c r="L26" s="734"/>
    </row>
    <row r="27" spans="1:14" ht="22.5" customHeight="1" thickBot="1">
      <c r="A27" s="140" t="s">
        <v>305</v>
      </c>
      <c r="B27" s="137"/>
      <c r="C27" s="135" t="s">
        <v>306</v>
      </c>
      <c r="D27" s="138"/>
      <c r="E27" s="141" t="s">
        <v>307</v>
      </c>
      <c r="F27" s="736" t="str">
        <f>基本情報!C36&amp;""</f>
        <v>12345678</v>
      </c>
      <c r="G27" s="737"/>
      <c r="H27" s="737"/>
      <c r="I27" s="737"/>
      <c r="J27" s="737"/>
      <c r="K27" s="738"/>
      <c r="L27" s="734"/>
    </row>
    <row r="28" spans="1:14" ht="16.5" customHeight="1" thickBot="1">
      <c r="A28" s="128" t="s">
        <v>115</v>
      </c>
      <c r="B28" s="739" t="str">
        <f>基本情報!C37&amp;""</f>
        <v>○○ホウジン　○○カイ</v>
      </c>
      <c r="C28" s="740"/>
      <c r="D28" s="740"/>
      <c r="E28" s="740"/>
      <c r="F28" s="740"/>
      <c r="G28" s="740"/>
      <c r="H28" s="740"/>
      <c r="I28" s="740"/>
      <c r="J28" s="740"/>
      <c r="K28" s="741"/>
      <c r="L28" s="734"/>
    </row>
    <row r="29" spans="1:14" ht="16.5" customHeight="1">
      <c r="A29" s="128" t="s">
        <v>308</v>
      </c>
      <c r="B29" s="742" t="str">
        <f>基本情報!C38&amp;""</f>
        <v>○○法人　○○会</v>
      </c>
      <c r="C29" s="743"/>
      <c r="D29" s="743"/>
      <c r="E29" s="743"/>
      <c r="F29" s="743"/>
      <c r="G29" s="743"/>
      <c r="H29" s="743"/>
      <c r="I29" s="743"/>
      <c r="J29" s="743"/>
      <c r="K29" s="744"/>
      <c r="L29" s="734"/>
    </row>
    <row r="30" spans="1:14" ht="16.5" customHeight="1" thickBot="1">
      <c r="A30" s="130"/>
      <c r="B30" s="730"/>
      <c r="C30" s="731"/>
      <c r="D30" s="731"/>
      <c r="E30" s="731"/>
      <c r="F30" s="731"/>
      <c r="G30" s="731"/>
      <c r="H30" s="731"/>
      <c r="I30" s="731"/>
      <c r="J30" s="731"/>
      <c r="K30" s="732"/>
      <c r="L30" s="735"/>
    </row>
    <row r="31" spans="1:14" s="142" customFormat="1" ht="23.25" customHeight="1" thickBot="1">
      <c r="A31" s="761" t="s">
        <v>309</v>
      </c>
      <c r="B31" s="762"/>
      <c r="C31" s="762"/>
      <c r="D31" s="762"/>
      <c r="E31" s="762"/>
      <c r="F31" s="762"/>
      <c r="G31" s="762"/>
      <c r="H31" s="762"/>
      <c r="I31" s="762"/>
      <c r="J31" s="762"/>
      <c r="K31" s="762"/>
      <c r="L31" s="763"/>
    </row>
    <row r="32" spans="1:14" ht="20.25" customHeight="1" thickBot="1">
      <c r="A32" s="128" t="s">
        <v>115</v>
      </c>
      <c r="B32" s="745"/>
      <c r="C32" s="746"/>
      <c r="D32" s="746"/>
      <c r="E32" s="746"/>
      <c r="F32" s="746"/>
      <c r="G32" s="746"/>
      <c r="H32" s="746"/>
      <c r="I32" s="746"/>
      <c r="J32" s="746"/>
      <c r="K32" s="747"/>
      <c r="L32" s="733" t="s">
        <v>310</v>
      </c>
    </row>
    <row r="33" spans="1:12" ht="24" customHeight="1">
      <c r="A33" s="128" t="s">
        <v>311</v>
      </c>
      <c r="B33" s="748"/>
      <c r="C33" s="749"/>
      <c r="D33" s="749"/>
      <c r="E33" s="749"/>
      <c r="F33" s="193" t="s">
        <v>312</v>
      </c>
      <c r="G33" s="749"/>
      <c r="H33" s="749"/>
      <c r="I33" s="749"/>
      <c r="J33" s="752" t="s">
        <v>313</v>
      </c>
      <c r="K33" s="753"/>
      <c r="L33" s="734"/>
    </row>
    <row r="34" spans="1:12" ht="24" customHeight="1" thickBot="1">
      <c r="A34" s="130"/>
      <c r="B34" s="750"/>
      <c r="C34" s="751"/>
      <c r="D34" s="751"/>
      <c r="E34" s="751"/>
      <c r="F34" s="196" t="s">
        <v>314</v>
      </c>
      <c r="G34" s="751"/>
      <c r="H34" s="751"/>
      <c r="I34" s="751"/>
      <c r="J34" s="754"/>
      <c r="K34" s="755"/>
      <c r="L34" s="734"/>
    </row>
    <row r="35" spans="1:12" ht="18.75" customHeight="1" thickBot="1">
      <c r="A35" s="140" t="s">
        <v>305</v>
      </c>
      <c r="B35" s="194"/>
      <c r="C35" s="135" t="s">
        <v>306</v>
      </c>
      <c r="D35" s="195"/>
      <c r="E35" s="141" t="s">
        <v>307</v>
      </c>
      <c r="F35" s="391" t="s">
        <v>315</v>
      </c>
      <c r="G35" s="756"/>
      <c r="H35" s="756"/>
      <c r="I35" s="756"/>
      <c r="J35" s="756"/>
      <c r="K35" s="757"/>
      <c r="L35" s="734"/>
    </row>
    <row r="36" spans="1:12" ht="20.25" customHeight="1" thickBot="1">
      <c r="A36" s="128" t="s">
        <v>115</v>
      </c>
      <c r="B36" s="745"/>
      <c r="C36" s="746"/>
      <c r="D36" s="746"/>
      <c r="E36" s="746"/>
      <c r="F36" s="746"/>
      <c r="G36" s="746"/>
      <c r="H36" s="746"/>
      <c r="I36" s="746"/>
      <c r="J36" s="746"/>
      <c r="K36" s="747"/>
      <c r="L36" s="734"/>
    </row>
    <row r="37" spans="1:12" ht="40.5" customHeight="1" thickBot="1">
      <c r="A37" s="136" t="s">
        <v>308</v>
      </c>
      <c r="B37" s="758"/>
      <c r="C37" s="759"/>
      <c r="D37" s="759"/>
      <c r="E37" s="759"/>
      <c r="F37" s="759"/>
      <c r="G37" s="759"/>
      <c r="H37" s="759"/>
      <c r="I37" s="759"/>
      <c r="J37" s="759"/>
      <c r="K37" s="760"/>
      <c r="L37" s="735"/>
    </row>
    <row r="38" spans="1:12" ht="21.75" customHeight="1" thickBot="1">
      <c r="A38" s="136" t="s">
        <v>316</v>
      </c>
      <c r="B38" s="716"/>
      <c r="C38" s="717"/>
      <c r="D38" s="717"/>
      <c r="E38" s="717"/>
      <c r="F38" s="717"/>
      <c r="G38" s="717"/>
      <c r="H38" s="717"/>
      <c r="I38" s="717"/>
      <c r="J38" s="717"/>
      <c r="K38" s="717"/>
      <c r="L38" s="718"/>
    </row>
    <row r="39" spans="1:12">
      <c r="A39" s="719" t="s">
        <v>317</v>
      </c>
      <c r="B39" s="720"/>
      <c r="C39" s="720"/>
      <c r="D39" s="720"/>
      <c r="E39" s="720"/>
      <c r="F39" s="720"/>
      <c r="G39" s="720"/>
      <c r="H39" s="720"/>
      <c r="I39" s="720"/>
      <c r="J39" s="720"/>
      <c r="K39" s="720"/>
      <c r="L39" s="721"/>
    </row>
    <row r="40" spans="1:12">
      <c r="A40" s="722"/>
      <c r="B40" s="723"/>
      <c r="C40" s="723"/>
      <c r="D40" s="723"/>
      <c r="E40" s="723"/>
      <c r="F40" s="723"/>
      <c r="G40" s="723"/>
      <c r="H40" s="723"/>
      <c r="I40" s="723"/>
      <c r="J40" s="723"/>
      <c r="K40" s="723"/>
      <c r="L40" s="724"/>
    </row>
    <row r="41" spans="1:12" ht="27" customHeight="1">
      <c r="A41" s="725">
        <f>基本情報!C8</f>
        <v>46113</v>
      </c>
      <c r="B41" s="726"/>
      <c r="C41" s="143"/>
      <c r="D41" s="143"/>
      <c r="E41" s="143"/>
      <c r="F41" s="143"/>
      <c r="G41" s="143"/>
      <c r="H41" s="143"/>
      <c r="I41" s="143"/>
      <c r="J41" s="143"/>
      <c r="K41" s="143"/>
      <c r="L41" s="144"/>
    </row>
    <row r="42" spans="1:12">
      <c r="A42" s="722" t="s">
        <v>318</v>
      </c>
      <c r="B42" s="723"/>
      <c r="C42" s="723"/>
      <c r="D42" s="723"/>
      <c r="E42" s="723"/>
      <c r="F42" s="723"/>
      <c r="G42" s="723"/>
      <c r="H42" s="723"/>
      <c r="I42" s="723"/>
      <c r="J42" s="723"/>
      <c r="K42" s="723"/>
      <c r="L42" s="724"/>
    </row>
    <row r="43" spans="1:12" ht="18.75" customHeight="1">
      <c r="A43" s="145"/>
      <c r="B43" s="727" t="s">
        <v>290</v>
      </c>
      <c r="C43" s="727"/>
      <c r="D43" s="727"/>
      <c r="E43" s="728" t="str">
        <f>基本情報!C10</f>
        <v>兵庫県神戸市○○</v>
      </c>
      <c r="F43" s="728"/>
      <c r="G43" s="728"/>
      <c r="H43" s="728"/>
      <c r="I43" s="728"/>
      <c r="J43" s="728"/>
      <c r="K43" s="143"/>
      <c r="L43" s="144"/>
    </row>
    <row r="44" spans="1:12" ht="18.75" customHeight="1">
      <c r="A44" s="145"/>
      <c r="B44" s="727" t="s">
        <v>319</v>
      </c>
      <c r="C44" s="727"/>
      <c r="D44" s="727"/>
      <c r="E44" s="729" t="str">
        <f>基本情報!C12</f>
        <v>兵庫　太郎</v>
      </c>
      <c r="F44" s="729"/>
      <c r="G44" s="729"/>
      <c r="H44" s="729"/>
      <c r="I44" s="729"/>
      <c r="J44" s="729"/>
      <c r="K44" s="143"/>
      <c r="L44" s="144"/>
    </row>
    <row r="45" spans="1:12" ht="18.75" customHeight="1">
      <c r="A45" s="145"/>
      <c r="B45" s="727" t="s">
        <v>320</v>
      </c>
      <c r="C45" s="727"/>
      <c r="D45" s="727"/>
      <c r="E45" s="728" t="str">
        <f>基本情報!C13</f>
        <v>兵庫　太郎</v>
      </c>
      <c r="F45" s="728"/>
      <c r="G45" s="728"/>
      <c r="H45" s="728"/>
      <c r="I45" s="728"/>
      <c r="J45" s="146"/>
      <c r="K45" s="143"/>
      <c r="L45" s="144"/>
    </row>
    <row r="46" spans="1:12" ht="13.5" thickBot="1">
      <c r="A46" s="730" t="s">
        <v>321</v>
      </c>
      <c r="B46" s="731"/>
      <c r="C46" s="731"/>
      <c r="D46" s="731"/>
      <c r="E46" s="731"/>
      <c r="F46" s="731"/>
      <c r="G46" s="731"/>
      <c r="H46" s="731"/>
      <c r="I46" s="731"/>
      <c r="J46" s="731"/>
      <c r="K46" s="731"/>
      <c r="L46" s="732"/>
    </row>
    <row r="47" spans="1:12" ht="18.75" customHeight="1">
      <c r="A47" s="147"/>
      <c r="B47" s="147"/>
      <c r="C47" s="147"/>
      <c r="D47" s="147"/>
      <c r="E47" s="147"/>
      <c r="F47" s="147"/>
      <c r="G47" s="147"/>
      <c r="H47" s="147"/>
      <c r="I47" s="147"/>
      <c r="J47" s="147"/>
      <c r="K47" s="147"/>
      <c r="L47" s="147"/>
    </row>
    <row r="48" spans="1:12" ht="90" customHeight="1">
      <c r="A48" s="147"/>
      <c r="B48" s="147"/>
      <c r="C48" s="147"/>
      <c r="D48" s="147"/>
      <c r="E48" s="147"/>
      <c r="F48" s="147"/>
      <c r="G48" s="147"/>
      <c r="H48" s="147"/>
      <c r="I48" s="147"/>
      <c r="J48" s="147"/>
      <c r="K48" s="147"/>
      <c r="L48" s="147"/>
    </row>
    <row r="49" spans="1:13" ht="35.25" customHeight="1">
      <c r="A49" s="713" t="s">
        <v>322</v>
      </c>
      <c r="B49" s="713"/>
      <c r="C49" s="713"/>
      <c r="D49" s="713"/>
      <c r="E49" s="713"/>
      <c r="F49" s="713"/>
      <c r="G49" s="713"/>
      <c r="H49" s="713"/>
      <c r="I49" s="713"/>
      <c r="J49" s="713"/>
      <c r="K49" s="713"/>
      <c r="L49" s="713"/>
      <c r="M49" s="713"/>
    </row>
    <row r="50" spans="1:13" ht="35.25" customHeight="1">
      <c r="A50" s="713" t="s">
        <v>323</v>
      </c>
      <c r="B50" s="713"/>
      <c r="C50" s="713"/>
      <c r="D50" s="713"/>
      <c r="E50" s="713"/>
      <c r="F50" s="713"/>
      <c r="G50" s="713"/>
      <c r="H50" s="713"/>
      <c r="I50" s="713"/>
      <c r="J50" s="713"/>
      <c r="K50" s="713"/>
      <c r="L50" s="713"/>
      <c r="M50" s="407"/>
    </row>
    <row r="51" spans="1:13" ht="35.25" customHeight="1">
      <c r="A51" s="713" t="s">
        <v>324</v>
      </c>
      <c r="B51" s="713"/>
      <c r="C51" s="713"/>
      <c r="D51" s="713"/>
      <c r="E51" s="713"/>
      <c r="F51" s="713"/>
      <c r="G51" s="713"/>
      <c r="H51" s="713"/>
      <c r="I51" s="713"/>
      <c r="J51" s="713"/>
      <c r="K51" s="713"/>
      <c r="L51" s="713"/>
      <c r="M51" s="407"/>
    </row>
    <row r="52" spans="1:13" ht="35.25" customHeight="1">
      <c r="A52" s="713" t="s">
        <v>325</v>
      </c>
      <c r="B52" s="713"/>
      <c r="C52" s="713"/>
      <c r="D52" s="713"/>
      <c r="E52" s="713"/>
      <c r="F52" s="713"/>
      <c r="G52" s="713"/>
      <c r="H52" s="713"/>
      <c r="I52" s="713"/>
      <c r="J52" s="713"/>
      <c r="K52" s="713"/>
      <c r="L52" s="713"/>
      <c r="M52" s="407"/>
    </row>
    <row r="53" spans="1:13" ht="35.25" customHeight="1">
      <c r="A53" s="713" t="s">
        <v>326</v>
      </c>
      <c r="B53" s="713"/>
      <c r="C53" s="713"/>
      <c r="D53" s="713"/>
      <c r="E53" s="713"/>
      <c r="F53" s="713"/>
      <c r="G53" s="713"/>
      <c r="H53" s="713"/>
      <c r="I53" s="713"/>
      <c r="J53" s="713"/>
      <c r="K53" s="713"/>
      <c r="L53" s="713"/>
      <c r="M53" s="407"/>
    </row>
    <row r="54" spans="1:13" ht="35.25" customHeight="1">
      <c r="A54" s="713" t="s">
        <v>327</v>
      </c>
      <c r="B54" s="714"/>
      <c r="C54" s="714"/>
      <c r="D54" s="714"/>
      <c r="E54" s="714"/>
      <c r="F54" s="714"/>
      <c r="G54" s="714"/>
      <c r="H54" s="714"/>
      <c r="I54" s="714"/>
      <c r="J54" s="714"/>
      <c r="K54" s="714"/>
      <c r="L54" s="714"/>
      <c r="M54" s="407"/>
    </row>
    <row r="55" spans="1:13" ht="35.25" customHeight="1">
      <c r="A55" s="713" t="s">
        <v>328</v>
      </c>
      <c r="B55" s="714"/>
      <c r="C55" s="714"/>
      <c r="D55" s="714"/>
      <c r="E55" s="714"/>
      <c r="F55" s="714"/>
      <c r="G55" s="714"/>
      <c r="H55" s="714"/>
      <c r="I55" s="714"/>
      <c r="J55" s="714"/>
      <c r="K55" s="714"/>
      <c r="L55" s="714"/>
      <c r="M55" s="407"/>
    </row>
    <row r="56" spans="1:13" ht="35.25" customHeight="1">
      <c r="A56" s="713" t="s">
        <v>329</v>
      </c>
      <c r="B56" s="714"/>
      <c r="C56" s="714"/>
      <c r="D56" s="714"/>
      <c r="E56" s="714"/>
      <c r="F56" s="714"/>
      <c r="G56" s="714"/>
      <c r="H56" s="714"/>
      <c r="I56" s="714"/>
      <c r="J56" s="714"/>
      <c r="K56" s="714"/>
      <c r="L56" s="714"/>
      <c r="M56" s="407"/>
    </row>
    <row r="57" spans="1:13" ht="35.25" customHeight="1">
      <c r="A57" s="713" t="s">
        <v>330</v>
      </c>
      <c r="B57" s="714"/>
      <c r="C57" s="714"/>
      <c r="D57" s="714"/>
      <c r="E57" s="714"/>
      <c r="F57" s="714"/>
      <c r="G57" s="714"/>
      <c r="H57" s="714"/>
      <c r="I57" s="714"/>
      <c r="J57" s="714"/>
      <c r="K57" s="714"/>
      <c r="L57" s="714"/>
      <c r="M57" s="407"/>
    </row>
    <row r="58" spans="1:13" ht="35.25" customHeight="1">
      <c r="A58" s="713" t="s">
        <v>331</v>
      </c>
      <c r="B58" s="714"/>
      <c r="C58" s="714"/>
      <c r="D58" s="714"/>
      <c r="E58" s="714"/>
      <c r="F58" s="714"/>
      <c r="G58" s="714"/>
      <c r="H58" s="714"/>
      <c r="I58" s="714"/>
      <c r="J58" s="714"/>
      <c r="K58" s="714"/>
      <c r="L58" s="714"/>
      <c r="M58" s="407"/>
    </row>
    <row r="59" spans="1:13" ht="35.25" customHeight="1">
      <c r="A59" s="715" t="s">
        <v>332</v>
      </c>
      <c r="B59" s="714"/>
      <c r="C59" s="714"/>
      <c r="D59" s="714"/>
      <c r="E59" s="714"/>
      <c r="F59" s="714"/>
      <c r="G59" s="714"/>
      <c r="H59" s="714"/>
      <c r="I59" s="714"/>
      <c r="J59" s="714"/>
      <c r="K59" s="714"/>
      <c r="L59" s="714"/>
      <c r="M59" s="408"/>
    </row>
  </sheetData>
  <sheetProtection sheet="1" objects="1" scenarios="1" selectLockedCells="1"/>
  <mergeCells count="69">
    <mergeCell ref="A14:A15"/>
    <mergeCell ref="B14:L15"/>
    <mergeCell ref="A1:L1"/>
    <mergeCell ref="B3:I3"/>
    <mergeCell ref="B4:I4"/>
    <mergeCell ref="J4:L4"/>
    <mergeCell ref="B5:L5"/>
    <mergeCell ref="B6:L6"/>
    <mergeCell ref="B7:L7"/>
    <mergeCell ref="B8:L8"/>
    <mergeCell ref="B9:L9"/>
    <mergeCell ref="B10:L12"/>
    <mergeCell ref="B13:L13"/>
    <mergeCell ref="E16:F16"/>
    <mergeCell ref="G16:L16"/>
    <mergeCell ref="B17:D17"/>
    <mergeCell ref="E17:F17"/>
    <mergeCell ref="G17:L17"/>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A49:M49"/>
    <mergeCell ref="B38:L38"/>
    <mergeCell ref="A39:L39"/>
    <mergeCell ref="A40:L40"/>
    <mergeCell ref="A41:B41"/>
    <mergeCell ref="A42:L42"/>
    <mergeCell ref="B43:D43"/>
    <mergeCell ref="E43:J43"/>
    <mergeCell ref="B44:D44"/>
    <mergeCell ref="E44:J44"/>
    <mergeCell ref="B45:D45"/>
    <mergeCell ref="E45:I45"/>
    <mergeCell ref="A46:L46"/>
    <mergeCell ref="A56:L56"/>
    <mergeCell ref="A57:L57"/>
    <mergeCell ref="A58:L58"/>
    <mergeCell ref="A59:L59"/>
    <mergeCell ref="A50:L50"/>
    <mergeCell ref="A51:L51"/>
    <mergeCell ref="A52:L52"/>
    <mergeCell ref="A53:L53"/>
    <mergeCell ref="A54:L54"/>
    <mergeCell ref="A55:L55"/>
  </mergeCells>
  <phoneticPr fontId="2"/>
  <printOptions horizontalCentered="1" verticalCentered="1"/>
  <pageMargins left="0.62992125984251968" right="0.43307086614173229" top="0.98425196850393704" bottom="0.98425196850393704" header="0.51181102362204722" footer="0.51181102362204722"/>
  <pageSetup paperSize="9" scale="88"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基本情報</vt:lpstr>
      <vt:lpstr>交付申請書</vt:lpstr>
      <vt:lpstr>収支予算書</vt:lpstr>
      <vt:lpstr>様式1</vt:lpstr>
      <vt:lpstr>様式2-1-②</vt:lpstr>
      <vt:lpstr>様式2-2</vt:lpstr>
      <vt:lpstr>様式2-3</vt:lpstr>
      <vt:lpstr>誓約書</vt:lpstr>
      <vt:lpstr>債権者登録書</vt:lpstr>
      <vt:lpstr>実績報告書</vt:lpstr>
      <vt:lpstr>収支決算書</vt:lpstr>
      <vt:lpstr>様式3</vt:lpstr>
      <vt:lpstr>様式4-1-②</vt:lpstr>
      <vt:lpstr>様式4-2</vt:lpstr>
      <vt:lpstr>様式4-3</vt:lpstr>
      <vt:lpstr>基準額</vt:lpstr>
      <vt:lpstr>記入上の注意</vt:lpstr>
      <vt:lpstr>基準額!Print_Area</vt:lpstr>
      <vt:lpstr>基本情報!Print_Area</vt:lpstr>
      <vt:lpstr>交付申請書!Print_Area</vt:lpstr>
      <vt:lpstr>債権者登録書!Print_Area</vt:lpstr>
      <vt:lpstr>実績報告書!Print_Area</vt:lpstr>
      <vt:lpstr>収支決算書!Print_Area</vt:lpstr>
      <vt:lpstr>収支予算書!Print_Area</vt:lpstr>
      <vt:lpstr>誓約書!Print_Area</vt:lpstr>
      <vt:lpstr>様式1!Print_Area</vt:lpstr>
      <vt:lpstr>'様式2-2'!Print_Area</vt:lpstr>
      <vt:lpstr>'様式2-3'!Print_Area</vt:lpstr>
      <vt:lpstr>様式3!Print_Area</vt:lpstr>
      <vt:lpstr>'様式4-2'!Print_Area</vt:lpstr>
      <vt:lpstr>'様式4-3'!Print_Area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2025-06-06T07:00:42Z</cp:lastPrinted>
  <dcterms:created xsi:type="dcterms:W3CDTF">2009-06-03T02:25:20Z</dcterms:created>
  <dcterms:modified xsi:type="dcterms:W3CDTF">2026-06-08T06:08:27Z</dcterms:modified>
</cp:coreProperties>
</file>