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24226"/>
  <mc:AlternateContent xmlns:mc="http://schemas.openxmlformats.org/markup-compatibility/2006">
    <mc:Choice Requires="x15">
      <x15ac:absPath xmlns:x15ac="http://schemas.microsoft.com/office/spreadsheetml/2010/11/ac" url="\\Fs00e\大容量共有フォルダ25\12105500-035医療人材確保班\02 看護指導担当\2026（R8）\38_補助金\98 看護職員確保対策総合施設整備事業（H30～ハード系統合）\R08\01 申請依頼\"/>
    </mc:Choice>
  </mc:AlternateContent>
  <xr:revisionPtr revIDLastSave="0" documentId="13_ncr:1_{8152EABA-BECC-4BA4-90FF-155F6579E6D8}" xr6:coauthVersionLast="47" xr6:coauthVersionMax="47" xr10:uidLastSave="{00000000-0000-0000-0000-000000000000}"/>
  <bookViews>
    <workbookView xWindow="-28920" yWindow="960" windowWidth="29040" windowHeight="15720" tabRatio="745" xr2:uid="{00000000-000D-0000-FFFF-FFFF00000000}"/>
  </bookViews>
  <sheets>
    <sheet name="基本情報" sheetId="22" r:id="rId1"/>
    <sheet name="交付申請書" sheetId="27" r:id="rId2"/>
    <sheet name="収支予算書" sheetId="28" r:id="rId3"/>
    <sheet name="様式1" sheetId="29" r:id="rId4"/>
    <sheet name="様式2-1-①" sheetId="35" r:id="rId5"/>
    <sheet name="様式2-2" sheetId="31" r:id="rId6"/>
    <sheet name="様式2-3" sheetId="32" r:id="rId7"/>
    <sheet name="誓約書" sheetId="33" r:id="rId8"/>
    <sheet name="債権者登録書" sheetId="34" r:id="rId9"/>
    <sheet name="実績報告書" sheetId="23" r:id="rId10"/>
    <sheet name="収支決算書" sheetId="24" r:id="rId11"/>
    <sheet name="様式3" sheetId="8" r:id="rId12"/>
    <sheet name="様式4-1-①" sheetId="37" r:id="rId13"/>
    <sheet name="様式4-2" sheetId="10" r:id="rId14"/>
    <sheet name="様式4-3" sheetId="6" r:id="rId15"/>
    <sheet name="基準額" sheetId="25" r:id="rId16"/>
    <sheet name="記入上の注意" sheetId="26" r:id="rId17"/>
  </sheets>
  <definedNames>
    <definedName name="_Key1" localSheetId="8" hidden="1">#REF!</definedName>
    <definedName name="_Key1" localSheetId="7" hidden="1">#REF!</definedName>
    <definedName name="_Key1" hidden="1">#REF!</definedName>
    <definedName name="_Key2" localSheetId="8" hidden="1">#REF!</definedName>
    <definedName name="_Key2" localSheetId="7" hidden="1">#REF!</definedName>
    <definedName name="_Key2" hidden="1">#REF!</definedName>
    <definedName name="_Order1" hidden="1">255</definedName>
    <definedName name="_Order2" hidden="1">255</definedName>
    <definedName name="_Sort" localSheetId="8" hidden="1">#REF!</definedName>
    <definedName name="_Sort" localSheetId="7" hidden="1">#REF!</definedName>
    <definedName name="_Sort" hidden="1">#REF!</definedName>
    <definedName name="_xlnm.Print_Area" localSheetId="15">基準額!$A$1:$F$50</definedName>
    <definedName name="_xlnm.Print_Area" localSheetId="0">基本情報!$A$1:$D$41</definedName>
    <definedName name="_xlnm.Print_Area" localSheetId="1">交付申請書!$A$1:$L$42</definedName>
    <definedName name="_xlnm.Print_Area" localSheetId="8">債権者登録書!$A$2:$L$60</definedName>
    <definedName name="_xlnm.Print_Area" localSheetId="9">実績報告書!$A$1:$J$52</definedName>
    <definedName name="_xlnm.Print_Area" localSheetId="10">収支決算書!$A$1:$F$36</definedName>
    <definedName name="_xlnm.Print_Area" localSheetId="2">収支予算書!$A$1:$F$36</definedName>
    <definedName name="_xlnm.Print_Area" localSheetId="7">誓約書!$A$3:$K$33</definedName>
    <definedName name="_xlnm.Print_Area" localSheetId="3">様式1!$A$1:$I$22</definedName>
    <definedName name="_xlnm.Print_Area" localSheetId="4">'様式2-1-①'!$A$1:$Q$46</definedName>
    <definedName name="_xlnm.Print_Area" localSheetId="5">'様式2-2'!$A$1:$J$46</definedName>
    <definedName name="_xlnm.Print_Area" localSheetId="6">'様式2-3'!$A$1:$M$44</definedName>
    <definedName name="_xlnm.Print_Area" localSheetId="11">様式3!$A$1:$K$16</definedName>
    <definedName name="_xlnm.Print_Area" localSheetId="12">'様式4-1-①'!$A$1:$Q$46</definedName>
    <definedName name="_xlnm.Print_Area" localSheetId="13">'様式4-2'!$A$1:$J$46</definedName>
    <definedName name="_xlnm.Print_Area" localSheetId="14">'様式4-3'!$A$1:$M$44</definedName>
    <definedName name="様式4"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 i="37" l="1"/>
  <c r="C40" i="37"/>
  <c r="O39" i="37"/>
  <c r="K39" i="37"/>
  <c r="G39" i="37"/>
  <c r="C39" i="37"/>
  <c r="O41" i="37"/>
  <c r="O39" i="35"/>
  <c r="F40" i="35"/>
  <c r="K39" i="35"/>
  <c r="G39" i="35"/>
  <c r="C32" i="25" l="1"/>
  <c r="C9" i="25"/>
  <c r="P19" i="37"/>
  <c r="K19" i="37"/>
  <c r="M37" i="37"/>
  <c r="J37" i="37"/>
  <c r="M36" i="37"/>
  <c r="J36" i="37"/>
  <c r="O35" i="37"/>
  <c r="O34" i="37"/>
  <c r="O33" i="37"/>
  <c r="O32" i="37"/>
  <c r="O31" i="37"/>
  <c r="P37" i="37" s="1"/>
  <c r="O30" i="37"/>
  <c r="P26" i="37"/>
  <c r="L26" i="37"/>
  <c r="H26" i="37"/>
  <c r="F24" i="37"/>
  <c r="F23" i="37"/>
  <c r="O20" i="37"/>
  <c r="J17" i="37"/>
  <c r="C17" i="37"/>
  <c r="L11" i="37"/>
  <c r="H11" i="37"/>
  <c r="E11" i="37"/>
  <c r="A11" i="37"/>
  <c r="C8" i="37"/>
  <c r="O31" i="35"/>
  <c r="P37" i="35" s="1"/>
  <c r="O32" i="35"/>
  <c r="O33" i="35"/>
  <c r="O34" i="35"/>
  <c r="O35" i="35"/>
  <c r="O30" i="35"/>
  <c r="P36" i="35" s="1"/>
  <c r="C31" i="22" a="1"/>
  <c r="C31" i="22" s="1"/>
  <c r="C31" i="25" s="1"/>
  <c r="O20" i="35"/>
  <c r="K19" i="35"/>
  <c r="O41" i="35"/>
  <c r="J36" i="35"/>
  <c r="M37" i="35"/>
  <c r="J37" i="35"/>
  <c r="M36" i="35"/>
  <c r="P26" i="35"/>
  <c r="L26" i="35"/>
  <c r="H26" i="35"/>
  <c r="F24" i="35"/>
  <c r="F23" i="35"/>
  <c r="P19" i="35"/>
  <c r="J17" i="35"/>
  <c r="C17" i="35"/>
  <c r="L11" i="35"/>
  <c r="H11" i="35"/>
  <c r="E11" i="35"/>
  <c r="A11" i="35"/>
  <c r="C8" i="35"/>
  <c r="P36" i="37" l="1"/>
  <c r="C8" i="25"/>
  <c r="D32" i="25"/>
  <c r="D9" i="25"/>
  <c r="A14" i="8" l="1"/>
  <c r="A14" i="29"/>
  <c r="F27" i="34"/>
  <c r="F20" i="31"/>
  <c r="F40" i="31" s="1"/>
  <c r="F19" i="31"/>
  <c r="J39" i="10"/>
  <c r="J30" i="10"/>
  <c r="J20" i="31"/>
  <c r="J40" i="31" s="1"/>
  <c r="F30" i="10"/>
  <c r="F20" i="10"/>
  <c r="F40" i="10" s="1"/>
  <c r="C14" i="25"/>
  <c r="C15" i="25"/>
  <c r="C16" i="25"/>
  <c r="D16" i="25" s="1"/>
  <c r="D15" i="25"/>
  <c r="D14" i="25"/>
  <c r="D8" i="25"/>
  <c r="F21" i="31" l="1"/>
  <c r="F41" i="31" s="1"/>
  <c r="C4" i="25"/>
  <c r="B29" i="34"/>
  <c r="B28" i="34"/>
  <c r="G23" i="34"/>
  <c r="B25" i="34"/>
  <c r="B23" i="34"/>
  <c r="B18" i="34"/>
  <c r="B17" i="34"/>
  <c r="G19" i="34"/>
  <c r="G18" i="34"/>
  <c r="G17" i="34"/>
  <c r="B14" i="34"/>
  <c r="B10" i="34"/>
  <c r="D31" i="25"/>
  <c r="C26" i="25" s="1"/>
  <c r="C37" i="25"/>
  <c r="D37" i="25" s="1"/>
  <c r="C39" i="25"/>
  <c r="D39" i="25" s="1"/>
  <c r="C38" i="25"/>
  <c r="D38" i="25" s="1"/>
  <c r="C3" i="25"/>
  <c r="C27" i="25" l="1"/>
  <c r="I36" i="32"/>
  <c r="I37" i="32"/>
  <c r="I38" i="32"/>
  <c r="I35" i="32"/>
  <c r="I33" i="32"/>
  <c r="I38" i="6"/>
  <c r="I37" i="6"/>
  <c r="I36" i="6"/>
  <c r="I35" i="6"/>
  <c r="I33" i="6"/>
  <c r="I30" i="6"/>
  <c r="F37" i="32"/>
  <c r="A5" i="29"/>
  <c r="I32" i="10" l="1"/>
  <c r="J32" i="10"/>
  <c r="I33" i="10"/>
  <c r="J33" i="10"/>
  <c r="I34" i="10"/>
  <c r="J34" i="10"/>
  <c r="I35" i="10"/>
  <c r="J35" i="10"/>
  <c r="I36" i="10"/>
  <c r="J36" i="10"/>
  <c r="I37" i="10"/>
  <c r="J37" i="10"/>
  <c r="I38" i="10"/>
  <c r="J38" i="10"/>
  <c r="J31" i="10"/>
  <c r="I31" i="10"/>
  <c r="J7" i="10"/>
  <c r="J22" i="10"/>
  <c r="I22" i="10"/>
  <c r="I23" i="10"/>
  <c r="J23" i="10"/>
  <c r="I24" i="10"/>
  <c r="J24" i="10"/>
  <c r="I25" i="10"/>
  <c r="J25" i="10"/>
  <c r="I26" i="10"/>
  <c r="J26" i="10"/>
  <c r="I27" i="10"/>
  <c r="J27" i="10"/>
  <c r="I28" i="10"/>
  <c r="J28" i="10"/>
  <c r="I29" i="10"/>
  <c r="J29" i="10"/>
  <c r="I8" i="10"/>
  <c r="J8" i="10"/>
  <c r="J20" i="10" s="1"/>
  <c r="J40" i="10" s="1"/>
  <c r="I9" i="10"/>
  <c r="J9" i="10"/>
  <c r="I10" i="10"/>
  <c r="J10" i="10"/>
  <c r="I11" i="10"/>
  <c r="J11" i="10"/>
  <c r="I12" i="10"/>
  <c r="J12" i="10"/>
  <c r="I13" i="10"/>
  <c r="J13" i="10"/>
  <c r="I14" i="10"/>
  <c r="J14" i="10"/>
  <c r="I15" i="10"/>
  <c r="J15" i="10"/>
  <c r="I16" i="10"/>
  <c r="J16" i="10"/>
  <c r="I17" i="10"/>
  <c r="J17" i="10"/>
  <c r="I18" i="10"/>
  <c r="J18" i="10"/>
  <c r="I7" i="10"/>
  <c r="J39" i="31"/>
  <c r="I32" i="31"/>
  <c r="I33" i="31"/>
  <c r="I34" i="31"/>
  <c r="I35" i="31"/>
  <c r="I36" i="31"/>
  <c r="I37" i="31"/>
  <c r="I38" i="31"/>
  <c r="I31" i="31"/>
  <c r="I23" i="31"/>
  <c r="I24" i="31"/>
  <c r="I25" i="31"/>
  <c r="I26" i="31"/>
  <c r="I27" i="31"/>
  <c r="I28" i="31"/>
  <c r="I29" i="31"/>
  <c r="I22" i="31"/>
  <c r="I8" i="31"/>
  <c r="I9" i="31"/>
  <c r="I10" i="31"/>
  <c r="I11" i="31"/>
  <c r="I12" i="31"/>
  <c r="I13" i="31"/>
  <c r="I14" i="31"/>
  <c r="I15" i="31"/>
  <c r="I16" i="31"/>
  <c r="I17" i="31"/>
  <c r="I18" i="31"/>
  <c r="I7" i="31"/>
  <c r="J32" i="31"/>
  <c r="J33" i="31"/>
  <c r="J34" i="31"/>
  <c r="J35" i="31"/>
  <c r="J36" i="31"/>
  <c r="J37" i="31"/>
  <c r="J38" i="31"/>
  <c r="J31" i="31"/>
  <c r="J23" i="31"/>
  <c r="J24" i="31"/>
  <c r="J25" i="31"/>
  <c r="J26" i="31"/>
  <c r="J27" i="31"/>
  <c r="J28" i="31"/>
  <c r="J29" i="31"/>
  <c r="J22" i="31"/>
  <c r="J8" i="31"/>
  <c r="J9" i="31"/>
  <c r="J10" i="31"/>
  <c r="J11" i="31"/>
  <c r="J12" i="31"/>
  <c r="J13" i="31"/>
  <c r="J14" i="31"/>
  <c r="J15" i="31"/>
  <c r="J16" i="31"/>
  <c r="J17" i="31"/>
  <c r="J18" i="31"/>
  <c r="J7" i="31"/>
  <c r="G10" i="6"/>
  <c r="I25" i="6"/>
  <c r="I26" i="6"/>
  <c r="I27" i="6"/>
  <c r="I28" i="6"/>
  <c r="I29" i="6"/>
  <c r="G25" i="6"/>
  <c r="G26" i="6"/>
  <c r="G27" i="6"/>
  <c r="G28" i="6"/>
  <c r="G29" i="6"/>
  <c r="G30" i="6"/>
  <c r="I24" i="6"/>
  <c r="G24" i="6"/>
  <c r="I14" i="6"/>
  <c r="I15" i="6"/>
  <c r="I16" i="6"/>
  <c r="I17" i="6"/>
  <c r="I18" i="6"/>
  <c r="I19" i="6"/>
  <c r="I20" i="6"/>
  <c r="I21" i="6"/>
  <c r="G14" i="6"/>
  <c r="G15" i="6"/>
  <c r="G16" i="6"/>
  <c r="G17" i="6"/>
  <c r="G18" i="6"/>
  <c r="G19" i="6"/>
  <c r="G20" i="6"/>
  <c r="G21" i="6"/>
  <c r="I13" i="6"/>
  <c r="G13" i="6"/>
  <c r="I25" i="32"/>
  <c r="I26" i="32"/>
  <c r="I27" i="32"/>
  <c r="I28" i="32"/>
  <c r="I29" i="32"/>
  <c r="I30" i="32"/>
  <c r="I24" i="32"/>
  <c r="G25" i="32"/>
  <c r="G26" i="32"/>
  <c r="G27" i="32"/>
  <c r="G28" i="32"/>
  <c r="G29" i="32"/>
  <c r="G30" i="32"/>
  <c r="G24" i="32"/>
  <c r="I14" i="32"/>
  <c r="I15" i="32"/>
  <c r="I16" i="32"/>
  <c r="I17" i="32"/>
  <c r="I18" i="32"/>
  <c r="I19" i="32"/>
  <c r="I20" i="32"/>
  <c r="I21" i="32"/>
  <c r="I13" i="32"/>
  <c r="G14" i="32"/>
  <c r="G15" i="32"/>
  <c r="G16" i="32"/>
  <c r="G17" i="32"/>
  <c r="G18" i="32"/>
  <c r="G19" i="32"/>
  <c r="G20" i="32"/>
  <c r="G21" i="32"/>
  <c r="G13" i="32"/>
  <c r="J19" i="10" l="1"/>
  <c r="J21" i="10" s="1"/>
  <c r="J41" i="10" s="1"/>
  <c r="J19" i="31"/>
  <c r="J21" i="31" s="1"/>
  <c r="J41" i="31" s="1"/>
  <c r="E31" i="6"/>
  <c r="E31" i="32"/>
  <c r="G34" i="23" l="1"/>
  <c r="A5" i="8" l="1"/>
  <c r="G37" i="23" l="1"/>
  <c r="I16" i="23"/>
  <c r="E43" i="34"/>
  <c r="E44" i="34"/>
  <c r="E45" i="34"/>
  <c r="A41" i="34"/>
  <c r="F29" i="33"/>
  <c r="I16" i="27"/>
  <c r="I18" i="23"/>
  <c r="I17" i="23"/>
  <c r="D23" i="27"/>
  <c r="A10" i="8"/>
  <c r="A10" i="29"/>
  <c r="B24" i="33" l="1"/>
  <c r="F28" i="33"/>
  <c r="F30" i="33"/>
  <c r="F31" i="33"/>
  <c r="F32" i="33"/>
  <c r="F33" i="33"/>
  <c r="I20" i="27"/>
  <c r="I19" i="27"/>
  <c r="I18" i="27"/>
  <c r="I17" i="27"/>
  <c r="I15" i="27"/>
  <c r="K9" i="27" l="1"/>
  <c r="C11" i="24"/>
  <c r="I22" i="6"/>
  <c r="G22" i="6"/>
  <c r="F22" i="6"/>
  <c r="D22" i="6"/>
  <c r="D31" i="32"/>
  <c r="I22" i="32"/>
  <c r="G22" i="32"/>
  <c r="F22" i="32"/>
  <c r="D22" i="32"/>
  <c r="E22" i="32" s="1"/>
  <c r="G10" i="32"/>
  <c r="I23" i="23"/>
  <c r="J23" i="23"/>
  <c r="B23" i="27"/>
  <c r="E22" i="6" l="1"/>
  <c r="H22" i="6"/>
  <c r="H22" i="32"/>
  <c r="D23" i="32"/>
  <c r="B3" i="25" s="1"/>
  <c r="D3" i="25" s="1"/>
  <c r="C39" i="35" s="1"/>
  <c r="I31" i="32"/>
  <c r="G31" i="32"/>
  <c r="F31" i="32"/>
  <c r="H30" i="32"/>
  <c r="E30" i="32"/>
  <c r="H29" i="32"/>
  <c r="E29" i="32"/>
  <c r="H28" i="32"/>
  <c r="E28" i="32"/>
  <c r="H27" i="32"/>
  <c r="E27" i="32"/>
  <c r="H26" i="32"/>
  <c r="E26" i="32"/>
  <c r="H25" i="32"/>
  <c r="E25" i="32"/>
  <c r="H24" i="32"/>
  <c r="E24" i="32"/>
  <c r="D32" i="32"/>
  <c r="G23" i="32"/>
  <c r="F23" i="32"/>
  <c r="H21" i="32"/>
  <c r="E21" i="32"/>
  <c r="H20" i="32"/>
  <c r="E20" i="32"/>
  <c r="H19" i="32"/>
  <c r="E19" i="32"/>
  <c r="H18" i="32"/>
  <c r="E18" i="32"/>
  <c r="H17" i="32"/>
  <c r="E17" i="32"/>
  <c r="H16" i="32"/>
  <c r="E16" i="32"/>
  <c r="H15" i="32"/>
  <c r="E15" i="32"/>
  <c r="H14" i="32"/>
  <c r="E14" i="32"/>
  <c r="H13" i="32"/>
  <c r="E13" i="32"/>
  <c r="C7" i="6"/>
  <c r="C7" i="32"/>
  <c r="I31" i="6"/>
  <c r="G31" i="6"/>
  <c r="F31" i="6"/>
  <c r="D31" i="6"/>
  <c r="H30" i="6"/>
  <c r="E30" i="6"/>
  <c r="H29" i="6"/>
  <c r="E29" i="6"/>
  <c r="H28" i="6"/>
  <c r="E28" i="6"/>
  <c r="H27" i="6"/>
  <c r="E27" i="6"/>
  <c r="H26" i="6"/>
  <c r="E26" i="6"/>
  <c r="H25" i="6"/>
  <c r="E25" i="6"/>
  <c r="H24" i="6"/>
  <c r="E24" i="6"/>
  <c r="I23" i="6"/>
  <c r="D23" i="6"/>
  <c r="G23" i="6"/>
  <c r="F23" i="6"/>
  <c r="H21" i="6"/>
  <c r="E21" i="6"/>
  <c r="H20" i="6"/>
  <c r="E20" i="6"/>
  <c r="H19" i="6"/>
  <c r="E19" i="6"/>
  <c r="H18" i="6"/>
  <c r="E18" i="6"/>
  <c r="H17" i="6"/>
  <c r="E17" i="6"/>
  <c r="H16" i="6"/>
  <c r="E16" i="6"/>
  <c r="H15" i="6"/>
  <c r="E15" i="6"/>
  <c r="H14" i="6"/>
  <c r="E14" i="6"/>
  <c r="H13" i="6"/>
  <c r="E13" i="6"/>
  <c r="E3" i="25" l="1"/>
  <c r="B26" i="25"/>
  <c r="D26" i="25" s="1"/>
  <c r="E26" i="25" s="1"/>
  <c r="E23" i="6"/>
  <c r="B27" i="25" s="1"/>
  <c r="D27" i="25" s="1"/>
  <c r="E23" i="32"/>
  <c r="B4" i="25" s="1"/>
  <c r="D4" i="25" s="1"/>
  <c r="H31" i="6"/>
  <c r="H23" i="6"/>
  <c r="H31" i="32"/>
  <c r="D32" i="6"/>
  <c r="G32" i="32"/>
  <c r="I32" i="6"/>
  <c r="I43" i="6" s="1"/>
  <c r="B10" i="8" s="1"/>
  <c r="E10" i="8"/>
  <c r="F32" i="32"/>
  <c r="F43" i="32" s="1"/>
  <c r="I23" i="32"/>
  <c r="H23" i="32" s="1"/>
  <c r="F32" i="6"/>
  <c r="F43" i="6" s="1"/>
  <c r="G32" i="6"/>
  <c r="E32" i="6" l="1"/>
  <c r="E32" i="32"/>
  <c r="H32" i="6"/>
  <c r="G4" i="25" a="1"/>
  <c r="G4" i="25" s="1"/>
  <c r="H4" i="25" s="1"/>
  <c r="G3" i="25" a="1"/>
  <c r="G3" i="25" s="1"/>
  <c r="H3" i="25" s="1"/>
  <c r="C40" i="35" s="1"/>
  <c r="C24" i="24"/>
  <c r="C32" i="24"/>
  <c r="C26" i="24" s="1"/>
  <c r="C17" i="24"/>
  <c r="D10" i="8"/>
  <c r="I32" i="32"/>
  <c r="I43" i="32" s="1"/>
  <c r="H32" i="32" l="1"/>
  <c r="G26" i="25" a="1"/>
  <c r="G26" i="25" s="1"/>
  <c r="H26" i="25" s="1"/>
  <c r="H34" i="27"/>
  <c r="H32" i="27"/>
  <c r="F39" i="31"/>
  <c r="D39" i="31"/>
  <c r="J30" i="31"/>
  <c r="F30" i="31"/>
  <c r="D30" i="31"/>
  <c r="D19" i="31"/>
  <c r="C10" i="28"/>
  <c r="C10" i="24" s="1"/>
  <c r="G27" i="25" l="1" a="1"/>
  <c r="G27" i="25" s="1"/>
  <c r="H27" i="25" s="1"/>
  <c r="F10" i="8" l="1"/>
  <c r="G10" i="8" s="1"/>
  <c r="H10" i="8" s="1"/>
  <c r="E10" i="29"/>
  <c r="C23" i="28" l="1"/>
  <c r="C23" i="24" s="1"/>
  <c r="B10" i="29" l="1"/>
  <c r="C16" i="28" s="1"/>
  <c r="C31" i="28" l="1"/>
  <c r="D10" i="29"/>
  <c r="C16" i="24"/>
  <c r="F10" i="29"/>
  <c r="G10" i="29" s="1"/>
  <c r="F39" i="10"/>
  <c r="D39" i="10"/>
  <c r="D30" i="10"/>
  <c r="F19" i="10"/>
  <c r="F21" i="10" s="1"/>
  <c r="F41" i="10" s="1"/>
  <c r="D19" i="10"/>
  <c r="H10" i="29" l="1"/>
  <c r="C25" i="28"/>
  <c r="C25" i="24" s="1"/>
  <c r="C31" i="24"/>
  <c r="B36" i="28"/>
  <c r="I10" i="8" l="1"/>
  <c r="K10" i="8" s="1"/>
  <c r="F34" i="32"/>
  <c r="C8" i="28"/>
  <c r="C24" i="27" l="1"/>
  <c r="C23" i="22"/>
  <c r="F39" i="32"/>
  <c r="I34" i="32"/>
  <c r="I39" i="32" s="1"/>
  <c r="C8" i="24"/>
  <c r="F34" i="6"/>
  <c r="C9" i="24"/>
  <c r="C13" i="24" s="1"/>
  <c r="C12" i="28"/>
  <c r="C12" i="24" s="1"/>
  <c r="G38" i="23"/>
  <c r="G35" i="23"/>
  <c r="F23" i="23"/>
  <c r="C23" i="23"/>
  <c r="J8" i="23"/>
  <c r="I20" i="23"/>
  <c r="I19" i="23"/>
  <c r="I15" i="23"/>
  <c r="B36" i="24"/>
  <c r="F39" i="6" l="1"/>
  <c r="I34" i="6"/>
  <c r="I39"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兵庫県</author>
    <author>三谷</author>
  </authors>
  <commentList>
    <comment ref="C8" authorId="0" shapeId="0" xr:uid="{1315DDF9-A523-408D-9F89-48BD9A0328C8}">
      <text>
        <r>
          <rPr>
            <sz val="9"/>
            <color indexed="81"/>
            <rFont val="MS P ゴシック"/>
            <family val="3"/>
            <charset val="128"/>
          </rPr>
          <t>日付は「2025/4/1」のように入力してください</t>
        </r>
      </text>
    </comment>
    <comment ref="C18" authorId="0" shapeId="0" xr:uid="{3687F087-C065-4346-9B3D-9792A977863F}">
      <text>
        <r>
          <rPr>
            <sz val="9"/>
            <color indexed="81"/>
            <rFont val="MS P ゴシック"/>
            <family val="3"/>
            <charset val="128"/>
          </rPr>
          <t>支払い・納品も含めて全て完了する日を記入</t>
        </r>
      </text>
    </comment>
    <comment ref="C20" authorId="0" shapeId="0" xr:uid="{AC0C1B7B-7C70-4938-BAB8-CFB453CC87D4}">
      <text>
        <r>
          <rPr>
            <sz val="9"/>
            <color indexed="81"/>
            <rFont val="MS P ゴシック"/>
            <family val="3"/>
            <charset val="128"/>
          </rPr>
          <t>支払い・納品も含めて全て完了する日を記入</t>
        </r>
      </text>
    </comment>
    <comment ref="C27" authorId="1" shapeId="0" xr:uid="{6D6B468C-B2F5-421E-9124-9852D9B57F72}">
      <text>
        <r>
          <rPr>
            <sz val="9"/>
            <rFont val="ＭＳ Ｐゴシック"/>
            <family val="3"/>
            <charset val="128"/>
          </rPr>
          <t>リストから選択してください。
新築：新たに助産所を新設する場合
増築：既存建物に増築する場合
改築：既存建物を改築する場合
改修：既存建物の一部を改修する場合</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G10" authorId="0" shapeId="0" xr:uid="{CA3AB6AD-4D53-41D9-B774-F160D31D4D90}">
      <text>
        <r>
          <rPr>
            <sz val="9"/>
            <color indexed="81"/>
            <rFont val="MS P ゴシック"/>
            <family val="3"/>
            <charset val="128"/>
          </rPr>
          <t>単年度想定で計算式が入っています。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5" authorId="0" shapeId="0" xr:uid="{C6A56A57-C096-40FE-A88D-30DA8BBE1DEC}">
      <text>
        <r>
          <rPr>
            <b/>
            <sz val="9"/>
            <color indexed="81"/>
            <rFont val="MS P ゴシック"/>
            <family val="3"/>
            <charset val="128"/>
          </rPr>
          <t>選択不要です。</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G10" authorId="0" shapeId="0" xr:uid="{A50A4725-A8A5-49EA-8870-72F826FC9EB3}">
      <text>
        <r>
          <rPr>
            <sz val="9"/>
            <color indexed="81"/>
            <rFont val="MS P ゴシック"/>
            <family val="3"/>
            <charset val="128"/>
          </rPr>
          <t>単年度想定で計算式が入っています。</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<sst xmlns="http://schemas.openxmlformats.org/spreadsheetml/2006/main" count="786" uniqueCount="453">
  <si>
    <t>事業区分</t>
    <rPh sb="0" eb="2">
      <t>ジギョウ</t>
    </rPh>
    <rPh sb="2" eb="4">
      <t>クブン</t>
    </rPh>
    <phoneticPr fontId="2"/>
  </si>
  <si>
    <t>敷地の状況</t>
    <rPh sb="0" eb="2">
      <t>シキチ</t>
    </rPh>
    <rPh sb="3" eb="5">
      <t>ジョウキョウ</t>
    </rPh>
    <phoneticPr fontId="2"/>
  </si>
  <si>
    <t>計</t>
    <rPh sb="0" eb="1">
      <t>ケイ</t>
    </rPh>
    <phoneticPr fontId="2"/>
  </si>
  <si>
    <t>設置主体</t>
    <rPh sb="0" eb="2">
      <t>セッチ</t>
    </rPh>
    <rPh sb="2" eb="4">
      <t>シュタイ</t>
    </rPh>
    <phoneticPr fontId="2"/>
  </si>
  <si>
    <t>㎡</t>
    <phoneticPr fontId="2"/>
  </si>
  <si>
    <t>現状</t>
    <rPh sb="0" eb="2">
      <t>ゲンジョウ</t>
    </rPh>
    <phoneticPr fontId="2"/>
  </si>
  <si>
    <t>室名</t>
    <rPh sb="0" eb="1">
      <t>シツ</t>
    </rPh>
    <rPh sb="1" eb="2">
      <t>メイ</t>
    </rPh>
    <phoneticPr fontId="2"/>
  </si>
  <si>
    <t>面積</t>
    <rPh sb="0" eb="2">
      <t>メンセキ</t>
    </rPh>
    <phoneticPr fontId="2"/>
  </si>
  <si>
    <t>整理番号</t>
    <rPh sb="0" eb="2">
      <t>セイリ</t>
    </rPh>
    <rPh sb="2" eb="4">
      <t>バンゴウ</t>
    </rPh>
    <phoneticPr fontId="2"/>
  </si>
  <si>
    <t>備考</t>
    <rPh sb="0" eb="2">
      <t>ビコウ</t>
    </rPh>
    <phoneticPr fontId="2"/>
  </si>
  <si>
    <t>室名</t>
    <rPh sb="0" eb="2">
      <t>シツメイ</t>
    </rPh>
    <phoneticPr fontId="2"/>
  </si>
  <si>
    <t>完成後</t>
    <rPh sb="0" eb="3">
      <t>カンセイゴ</t>
    </rPh>
    <phoneticPr fontId="2"/>
  </si>
  <si>
    <t>階</t>
    <rPh sb="0" eb="1">
      <t>カイ</t>
    </rPh>
    <phoneticPr fontId="2"/>
  </si>
  <si>
    <t>別</t>
    <rPh sb="0" eb="1">
      <t>ベツ</t>
    </rPh>
    <phoneticPr fontId="2"/>
  </si>
  <si>
    <t>区</t>
    <rPh sb="0" eb="1">
      <t>ク</t>
    </rPh>
    <phoneticPr fontId="2"/>
  </si>
  <si>
    <t>分</t>
    <rPh sb="0" eb="1">
      <t>ブン</t>
    </rPh>
    <phoneticPr fontId="2"/>
  </si>
  <si>
    <t>交付対象外　　　計</t>
    <rPh sb="0" eb="2">
      <t>コウフ</t>
    </rPh>
    <rPh sb="2" eb="5">
      <t>タイショウガイ</t>
    </rPh>
    <rPh sb="8" eb="9">
      <t>ケイ</t>
    </rPh>
    <phoneticPr fontId="2"/>
  </si>
  <si>
    <t>交付対象 　　　　計</t>
    <rPh sb="0" eb="2">
      <t>コウフ</t>
    </rPh>
    <rPh sb="2" eb="4">
      <t>タイショウ</t>
    </rPh>
    <rPh sb="9" eb="10">
      <t>ケイ</t>
    </rPh>
    <phoneticPr fontId="2"/>
  </si>
  <si>
    <t>合</t>
    <rPh sb="0" eb="1">
      <t>ゴウ</t>
    </rPh>
    <phoneticPr fontId="2"/>
  </si>
  <si>
    <t>備　　　考</t>
    <rPh sb="0" eb="1">
      <t>ソナエ</t>
    </rPh>
    <rPh sb="4" eb="5">
      <t>コウ</t>
    </rPh>
    <phoneticPr fontId="2"/>
  </si>
  <si>
    <t>（単位：円）</t>
    <rPh sb="1" eb="3">
      <t>タンイ</t>
    </rPh>
    <rPh sb="4" eb="5">
      <t>エン</t>
    </rPh>
    <phoneticPr fontId="2"/>
  </si>
  <si>
    <t>区
分</t>
    <rPh sb="0" eb="1">
      <t>ク</t>
    </rPh>
    <rPh sb="2" eb="3">
      <t>ブン</t>
    </rPh>
    <phoneticPr fontId="2"/>
  </si>
  <si>
    <t>費　　目</t>
    <rPh sb="0" eb="1">
      <t>ヒ</t>
    </rPh>
    <rPh sb="3" eb="4">
      <t>メ</t>
    </rPh>
    <phoneticPr fontId="2"/>
  </si>
  <si>
    <t>総事業費</t>
    <rPh sb="0" eb="1">
      <t>ソウ</t>
    </rPh>
    <rPh sb="1" eb="4">
      <t>ジギョウヒ</t>
    </rPh>
    <phoneticPr fontId="2"/>
  </si>
  <si>
    <t>年度別内訳</t>
    <rPh sb="0" eb="3">
      <t>ネンドベツ</t>
    </rPh>
    <rPh sb="3" eb="5">
      <t>ウチワケ</t>
    </rPh>
    <phoneticPr fontId="2"/>
  </si>
  <si>
    <t>単価</t>
    <rPh sb="0" eb="2">
      <t>タンカ</t>
    </rPh>
    <phoneticPr fontId="2"/>
  </si>
  <si>
    <t>金額</t>
    <rPh sb="0" eb="2">
      <t>キンガク</t>
    </rPh>
    <phoneticPr fontId="2"/>
  </si>
  <si>
    <t>建築工事</t>
    <rPh sb="0" eb="2">
      <t>ケンチク</t>
    </rPh>
    <rPh sb="2" eb="4">
      <t>コウジ</t>
    </rPh>
    <phoneticPr fontId="2"/>
  </si>
  <si>
    <t>建
築
工
事</t>
    <rPh sb="0" eb="1">
      <t>ケン</t>
    </rPh>
    <rPh sb="2" eb="3">
      <t>チク</t>
    </rPh>
    <rPh sb="4" eb="5">
      <t>コウ</t>
    </rPh>
    <rPh sb="6" eb="7">
      <t>コト</t>
    </rPh>
    <phoneticPr fontId="2"/>
  </si>
  <si>
    <t>交付対象事業分</t>
    <rPh sb="0" eb="2">
      <t>コウフ</t>
    </rPh>
    <rPh sb="2" eb="4">
      <t>タイショウ</t>
    </rPh>
    <rPh sb="4" eb="7">
      <t>ジギョウブン</t>
    </rPh>
    <phoneticPr fontId="2"/>
  </si>
  <si>
    <t>小　　　計</t>
    <rPh sb="0" eb="1">
      <t>ショウ</t>
    </rPh>
    <rPh sb="4" eb="5">
      <t>ケイ</t>
    </rPh>
    <phoneticPr fontId="2"/>
  </si>
  <si>
    <t>計（①）</t>
    <rPh sb="0" eb="1">
      <t>ケイ</t>
    </rPh>
    <phoneticPr fontId="2"/>
  </si>
  <si>
    <t>交付対象外事業分</t>
    <rPh sb="0" eb="2">
      <t>コウフ</t>
    </rPh>
    <rPh sb="2" eb="4">
      <t>タイショウ</t>
    </rPh>
    <rPh sb="4" eb="5">
      <t>ガイ</t>
    </rPh>
    <rPh sb="5" eb="8">
      <t>ジギョウブン</t>
    </rPh>
    <phoneticPr fontId="2"/>
  </si>
  <si>
    <t>付帯工事</t>
    <rPh sb="0" eb="2">
      <t>フタイ</t>
    </rPh>
    <rPh sb="2" eb="4">
      <t>コウジ</t>
    </rPh>
    <phoneticPr fontId="2"/>
  </si>
  <si>
    <t>外構工事</t>
    <rPh sb="0" eb="2">
      <t>ガイコウ</t>
    </rPh>
    <rPh sb="2" eb="4">
      <t>コウジ</t>
    </rPh>
    <phoneticPr fontId="2"/>
  </si>
  <si>
    <t>設計管理費</t>
    <rPh sb="0" eb="2">
      <t>セッケイ</t>
    </rPh>
    <rPh sb="2" eb="5">
      <t>カンリヒ</t>
    </rPh>
    <phoneticPr fontId="2"/>
  </si>
  <si>
    <t>計（②）</t>
    <rPh sb="0" eb="1">
      <t>ケイ</t>
    </rPh>
    <phoneticPr fontId="2"/>
  </si>
  <si>
    <t>総事業費（①＋②）</t>
    <rPh sb="0" eb="1">
      <t>ソウ</t>
    </rPh>
    <rPh sb="1" eb="4">
      <t>ジギョウヒ</t>
    </rPh>
    <phoneticPr fontId="2"/>
  </si>
  <si>
    <t>年度　　</t>
    <rPh sb="0" eb="2">
      <t>ネンド</t>
    </rPh>
    <phoneticPr fontId="2"/>
  </si>
  <si>
    <t>事業財源内訳</t>
    <rPh sb="0" eb="2">
      <t>ジギョウ</t>
    </rPh>
    <rPh sb="2" eb="4">
      <t>ザイゲン</t>
    </rPh>
    <rPh sb="4" eb="6">
      <t>ウチワケ</t>
    </rPh>
    <phoneticPr fontId="2"/>
  </si>
  <si>
    <t>地方債</t>
    <rPh sb="0" eb="3">
      <t>チホウサイ</t>
    </rPh>
    <phoneticPr fontId="2"/>
  </si>
  <si>
    <t>寄付金</t>
    <rPh sb="0" eb="3">
      <t>キフキン</t>
    </rPh>
    <phoneticPr fontId="2"/>
  </si>
  <si>
    <t>借入金</t>
    <rPh sb="0" eb="3">
      <t>カリイレキン</t>
    </rPh>
    <phoneticPr fontId="2"/>
  </si>
  <si>
    <t>自己財源</t>
    <rPh sb="0" eb="2">
      <t>ジコ</t>
    </rPh>
    <rPh sb="2" eb="4">
      <t>ザイゲン</t>
    </rPh>
    <phoneticPr fontId="2"/>
  </si>
  <si>
    <t>国交付金</t>
    <rPh sb="0" eb="1">
      <t>クニ</t>
    </rPh>
    <rPh sb="1" eb="4">
      <t>コウフキン</t>
    </rPh>
    <phoneticPr fontId="2"/>
  </si>
  <si>
    <t>県補助金</t>
    <rPh sb="0" eb="1">
      <t>ケン</t>
    </rPh>
    <rPh sb="1" eb="4">
      <t>ホジョキン</t>
    </rPh>
    <phoneticPr fontId="2"/>
  </si>
  <si>
    <t>市町村補助金</t>
    <rPh sb="0" eb="3">
      <t>シチョウソン</t>
    </rPh>
    <rPh sb="3" eb="6">
      <t>ホジョキン</t>
    </rPh>
    <phoneticPr fontId="2"/>
  </si>
  <si>
    <t>（借入先・抵当</t>
    <rPh sb="1" eb="2">
      <t>カ</t>
    </rPh>
    <rPh sb="2" eb="3">
      <t>イ</t>
    </rPh>
    <rPh sb="3" eb="4">
      <t>サキ</t>
    </rPh>
    <rPh sb="5" eb="7">
      <t>テイトウ</t>
    </rPh>
    <phoneticPr fontId="2"/>
  </si>
  <si>
    <t>設定等）</t>
    <rPh sb="0" eb="2">
      <t>セッテイ</t>
    </rPh>
    <rPh sb="2" eb="3">
      <t>トウ</t>
    </rPh>
    <phoneticPr fontId="2"/>
  </si>
  <si>
    <t>小　　　　計</t>
    <rPh sb="0" eb="1">
      <t>ショウ</t>
    </rPh>
    <rPh sb="5" eb="6">
      <t>ケイ</t>
    </rPh>
    <phoneticPr fontId="2"/>
  </si>
  <si>
    <t>付
帯
工
事</t>
    <rPh sb="0" eb="1">
      <t>ツキ</t>
    </rPh>
    <rPh sb="2" eb="3">
      <t>オビ</t>
    </rPh>
    <rPh sb="4" eb="5">
      <t>コウ</t>
    </rPh>
    <rPh sb="6" eb="7">
      <t>コト</t>
    </rPh>
    <phoneticPr fontId="2"/>
  </si>
  <si>
    <t>様式４－２</t>
    <rPh sb="0" eb="2">
      <t>ヨウシキ</t>
    </rPh>
    <phoneticPr fontId="2"/>
  </si>
  <si>
    <t>総事業費</t>
  </si>
  <si>
    <t>差引額</t>
  </si>
  <si>
    <t>対象経費の</t>
  </si>
  <si>
    <t>県 補 助</t>
  </si>
  <si>
    <t>　　　　　円</t>
  </si>
  <si>
    <t>　（注）１　「区分」欄には、交付の対象となる事業の名称及び施設名を記載すること。</t>
  </si>
  <si>
    <t>　　　　２　「選定額」欄には、(D)と(E)を比較して少ない方の額を記入すること。</t>
  </si>
  <si>
    <t>様式３</t>
    <phoneticPr fontId="2"/>
  </si>
  <si>
    <t>経　　費　　所　　要　　額　　精    算    書</t>
    <phoneticPr fontId="2"/>
  </si>
  <si>
    <t xml:space="preserve">       (A)</t>
  </si>
  <si>
    <t xml:space="preserve">       (B)</t>
  </si>
  <si>
    <t xml:space="preserve">       (C)</t>
  </si>
  <si>
    <t xml:space="preserve">       (D)</t>
  </si>
  <si>
    <t xml:space="preserve">       (E)</t>
  </si>
  <si>
    <t xml:space="preserve">       (F)</t>
  </si>
  <si>
    <t xml:space="preserve">       (G)</t>
  </si>
  <si>
    <t xml:space="preserve">       (H)</t>
  </si>
  <si>
    <t xml:space="preserve">       (I)</t>
  </si>
  <si>
    <t xml:space="preserve">         (J)</t>
  </si>
  <si>
    <t>区　　　分</t>
  </si>
  <si>
    <t>基準額</t>
  </si>
  <si>
    <t>選定額</t>
  </si>
  <si>
    <t>県補助</t>
  </si>
  <si>
    <t>県  補  助</t>
  </si>
  <si>
    <t>差引過不足額</t>
    <phoneticPr fontId="2"/>
  </si>
  <si>
    <t>他の収入額</t>
  </si>
  <si>
    <t xml:space="preserve"> (A)－(B)</t>
  </si>
  <si>
    <t>実支出額</t>
  </si>
  <si>
    <t>所要額</t>
  </si>
  <si>
    <t>交付決定額</t>
  </si>
  <si>
    <t>受入済額</t>
  </si>
  <si>
    <t xml:space="preserve">  　　　円</t>
  </si>
  <si>
    <t>　　　　円</t>
  </si>
  <si>
    <t>　　　　　　1,000円未満の端数が生じた場合にはこれを切り捨てるものとする。</t>
    <phoneticPr fontId="2"/>
  </si>
  <si>
    <t xml:space="preserve">        ４　「差引過不足額」欄には、(G)-(I)と(H)-(I)を比較して少ない方の額を記入すること。</t>
    <phoneticPr fontId="2"/>
  </si>
  <si>
    <t>寄付金その</t>
    <rPh sb="1" eb="2">
      <t>フ</t>
    </rPh>
    <phoneticPr fontId="2"/>
  </si>
  <si>
    <t>　　　　（２）整備内容の「整理番号」欄は、別添の平面図の各室に番号又は符号を付して関連がわかるように整理すること。</t>
    <rPh sb="7" eb="9">
      <t>セイビ</t>
    </rPh>
    <rPh sb="9" eb="11">
      <t>ナイヨウ</t>
    </rPh>
    <rPh sb="13" eb="15">
      <t>セイリ</t>
    </rPh>
    <rPh sb="15" eb="17">
      <t>バンゴウ</t>
    </rPh>
    <rPh sb="18" eb="19">
      <t>ラン</t>
    </rPh>
    <rPh sb="21" eb="23">
      <t>ベッテン</t>
    </rPh>
    <rPh sb="24" eb="27">
      <t>ヘイメンズ</t>
    </rPh>
    <rPh sb="28" eb="30">
      <t>カクシツ</t>
    </rPh>
    <rPh sb="31" eb="33">
      <t>バンゴウ</t>
    </rPh>
    <rPh sb="33" eb="34">
      <t>マタ</t>
    </rPh>
    <rPh sb="35" eb="37">
      <t>フゴウ</t>
    </rPh>
    <rPh sb="38" eb="39">
      <t>フ</t>
    </rPh>
    <rPh sb="41" eb="43">
      <t>カンレン</t>
    </rPh>
    <rPh sb="50" eb="52">
      <t>セイリ</t>
    </rPh>
    <phoneticPr fontId="2"/>
  </si>
  <si>
    <t>整　備　事　業　費　内　訳　書　〔実績〕</t>
    <rPh sb="0" eb="1">
      <t>タダシ</t>
    </rPh>
    <rPh sb="2" eb="3">
      <t>ソナエ</t>
    </rPh>
    <rPh sb="4" eb="5">
      <t>コト</t>
    </rPh>
    <rPh sb="6" eb="7">
      <t>ギョウ</t>
    </rPh>
    <rPh sb="8" eb="9">
      <t>ヒ</t>
    </rPh>
    <rPh sb="10" eb="11">
      <t>ナイ</t>
    </rPh>
    <rPh sb="12" eb="13">
      <t>ヤク</t>
    </rPh>
    <rPh sb="14" eb="15">
      <t>ショ</t>
    </rPh>
    <rPh sb="17" eb="19">
      <t>ジッセキ</t>
    </rPh>
    <phoneticPr fontId="2"/>
  </si>
  <si>
    <t>構造の種類
及び延面積</t>
    <rPh sb="0" eb="2">
      <t>コウゾウ</t>
    </rPh>
    <rPh sb="3" eb="5">
      <t>シュルイ</t>
    </rPh>
    <rPh sb="6" eb="7">
      <t>オヨ</t>
    </rPh>
    <rPh sb="8" eb="9">
      <t>ノ</t>
    </rPh>
    <rPh sb="9" eb="11">
      <t>メンセキ</t>
    </rPh>
    <phoneticPr fontId="2"/>
  </si>
  <si>
    <t>区分</t>
    <rPh sb="0" eb="2">
      <t>クブン</t>
    </rPh>
    <phoneticPr fontId="2"/>
  </si>
  <si>
    <t>構造</t>
    <rPh sb="0" eb="2">
      <t>コウゾウ</t>
    </rPh>
    <phoneticPr fontId="2"/>
  </si>
  <si>
    <t>建物の用途別面積</t>
    <rPh sb="0" eb="2">
      <t>タテモノ</t>
    </rPh>
    <rPh sb="3" eb="6">
      <t>ヨウトベツ</t>
    </rPh>
    <rPh sb="6" eb="8">
      <t>メンセキ</t>
    </rPh>
    <phoneticPr fontId="2"/>
  </si>
  <si>
    <t>（注）　（１）「室名」欄は、使用目的の名称を記入すること。</t>
    <rPh sb="1" eb="2">
      <t>チュウ</t>
    </rPh>
    <rPh sb="8" eb="9">
      <t>シツ</t>
    </rPh>
    <rPh sb="9" eb="10">
      <t>メイ</t>
    </rPh>
    <rPh sb="11" eb="12">
      <t>ラン</t>
    </rPh>
    <rPh sb="14" eb="16">
      <t>シヨウ</t>
    </rPh>
    <rPh sb="16" eb="18">
      <t>モクテキ</t>
    </rPh>
    <rPh sb="19" eb="21">
      <t>メイショウ</t>
    </rPh>
    <rPh sb="22" eb="24">
      <t>キニュウ</t>
    </rPh>
    <phoneticPr fontId="2"/>
  </si>
  <si>
    <t>様式４－３</t>
    <rPh sb="0" eb="2">
      <t>ヨウシキ</t>
    </rPh>
    <phoneticPr fontId="2"/>
  </si>
  <si>
    <t>入力シート</t>
  </si>
  <si>
    <t>①申請事業を選択してください。</t>
    <rPh sb="1" eb="3">
      <t>シンセイ</t>
    </rPh>
    <rPh sb="3" eb="5">
      <t>ジギョウ</t>
    </rPh>
    <rPh sb="6" eb="8">
      <t>センタク</t>
    </rPh>
    <phoneticPr fontId="2"/>
  </si>
  <si>
    <t>申請事業名</t>
    <rPh sb="0" eb="2">
      <t>シンセイ</t>
    </rPh>
    <rPh sb="2" eb="4">
      <t>ジギョウ</t>
    </rPh>
    <rPh sb="4" eb="5">
      <t>メイ</t>
    </rPh>
    <phoneticPr fontId="2"/>
  </si>
  <si>
    <t>②基本情報を入力してください。</t>
    <phoneticPr fontId="2"/>
  </si>
  <si>
    <t>建築種別</t>
  </si>
  <si>
    <t>自己所有地</t>
    <rPh sb="0" eb="2">
      <t>ジコ</t>
    </rPh>
    <rPh sb="2" eb="4">
      <t>ショユウ</t>
    </rPh>
    <rPh sb="4" eb="5">
      <t>チ</t>
    </rPh>
    <phoneticPr fontId="2"/>
  </si>
  <si>
    <t>敷地の状況</t>
  </si>
  <si>
    <t>建物の構造</t>
  </si>
  <si>
    <t>施設名</t>
  </si>
  <si>
    <t>施設住所</t>
  </si>
  <si>
    <t>事業の着手年月日（予定）</t>
    <rPh sb="9" eb="11">
      <t>ヨテイ</t>
    </rPh>
    <phoneticPr fontId="2"/>
  </si>
  <si>
    <t>事業の完了年月日（予定）</t>
    <phoneticPr fontId="2"/>
  </si>
  <si>
    <t>事業の着手年月日（実績）</t>
    <rPh sb="9" eb="11">
      <t>ジッセキ</t>
    </rPh>
    <phoneticPr fontId="2"/>
  </si>
  <si>
    <t>事業の完了年月日（実績）</t>
    <phoneticPr fontId="2"/>
  </si>
  <si>
    <t>交付決定番号</t>
    <rPh sb="0" eb="2">
      <t>コウフ</t>
    </rPh>
    <rPh sb="2" eb="4">
      <t>ケッテイ</t>
    </rPh>
    <rPh sb="4" eb="6">
      <t>バンゴウ</t>
    </rPh>
    <phoneticPr fontId="2"/>
  </si>
  <si>
    <t>交付決定日</t>
    <rPh sb="0" eb="2">
      <t>コウフ</t>
    </rPh>
    <rPh sb="2" eb="5">
      <t>ケッテイビ</t>
    </rPh>
    <phoneticPr fontId="2"/>
  </si>
  <si>
    <t>交付決定額</t>
    <rPh sb="0" eb="2">
      <t>コウフ</t>
    </rPh>
    <rPh sb="2" eb="4">
      <t>ケッテイ</t>
    </rPh>
    <rPh sb="4" eb="5">
      <t>ガク</t>
    </rPh>
    <phoneticPr fontId="2"/>
  </si>
  <si>
    <t>③補助金振込先を入力してください。</t>
    <phoneticPr fontId="2"/>
  </si>
  <si>
    <t>金融機関名</t>
  </si>
  <si>
    <t>預金種別</t>
  </si>
  <si>
    <t>口座番号</t>
  </si>
  <si>
    <t>（ﾌﾘｶﾞﾅ）</t>
  </si>
  <si>
    <t>名義人</t>
  </si>
  <si>
    <t>（注）預金通帳等を確認しながら正確に記載してください。振込先口座等を県において確認後、</t>
  </si>
  <si>
    <t>　　　県への債権者登録の新規・変更登録手続きが必要な場合は、おって連絡いたします。</t>
  </si>
  <si>
    <t xml:space="preserve"> </t>
  </si>
  <si>
    <t>様式第8号（第11条関係）</t>
    <phoneticPr fontId="2"/>
  </si>
  <si>
    <t>補　助　事　業　実　績　報　告　書</t>
  </si>
  <si>
    <t>兵庫県知事 　様</t>
    <phoneticPr fontId="2"/>
  </si>
  <si>
    <t>住所</t>
  </si>
  <si>
    <t>団体名</t>
  </si>
  <si>
    <t>代表者名</t>
  </si>
  <si>
    <t>電話</t>
    <rPh sb="0" eb="2">
      <t>デンワ</t>
    </rPh>
    <phoneticPr fontId="2"/>
  </si>
  <si>
    <t>付け</t>
    <rPh sb="0" eb="1">
      <t>ヅ</t>
    </rPh>
    <phoneticPr fontId="2"/>
  </si>
  <si>
    <t>で交付決定のあった</t>
    <phoneticPr fontId="2"/>
  </si>
  <si>
    <t>を下記のとおり実施したので、補助金交付要綱第11条の規定によりその実績を報告します。</t>
    <rPh sb="1" eb="3">
      <t>カキ</t>
    </rPh>
    <phoneticPr fontId="2"/>
  </si>
  <si>
    <t>記</t>
  </si>
  <si>
    <t>　１　　事業の内容及び経費区分（別記）</t>
  </si>
  <si>
    <t>１　　事業の内容及び経費区分（別記）</t>
    <phoneticPr fontId="2"/>
  </si>
  <si>
    <t>　２　　事業の着手年月日</t>
  </si>
  <si>
    <t>２　　事業の着手年月日</t>
    <phoneticPr fontId="2"/>
  </si>
  <si>
    <t>　</t>
  </si>
  <si>
    <t>　　　　事業の完了年月日</t>
  </si>
  <si>
    <t>　３　　添付書類</t>
  </si>
  <si>
    <t>３　　添付書類</t>
    <phoneticPr fontId="2"/>
  </si>
  <si>
    <t>収支決算書（別記）</t>
    <rPh sb="0" eb="2">
      <t>シュウシ</t>
    </rPh>
    <rPh sb="2" eb="5">
      <t>ケッサンショ</t>
    </rPh>
    <rPh sb="6" eb="8">
      <t>ベッキ</t>
    </rPh>
    <phoneticPr fontId="2"/>
  </si>
  <si>
    <t>経費所要額精算書（様式３）</t>
  </si>
  <si>
    <t>施設整備事業実績報告書（様式４－１）</t>
  </si>
  <si>
    <t>別　記</t>
  </si>
  <si>
    <t/>
  </si>
  <si>
    <t>収　支　決　算　書</t>
  </si>
  <si>
    <t>１　収入の部</t>
  </si>
  <si>
    <t>科　　目</t>
  </si>
  <si>
    <t>決　算　額</t>
  </si>
  <si>
    <t>摘　　　　要</t>
  </si>
  <si>
    <t>補助金収入</t>
  </si>
  <si>
    <t>円</t>
  </si>
  <si>
    <t>寄付金その他収入</t>
  </si>
  <si>
    <t>事業者負担額</t>
  </si>
  <si>
    <t>計</t>
  </si>
  <si>
    <t>２　支出の部</t>
  </si>
  <si>
    <t>補助対象経費</t>
  </si>
  <si>
    <t>補助対象外経費</t>
  </si>
  <si>
    <t>　　（注）収支の計は、それぞれ一致する。</t>
  </si>
  <si>
    <t>整備事業費内訳書［実績］（様式４－３）</t>
    <phoneticPr fontId="2"/>
  </si>
  <si>
    <t>建物の用途別面積（様式４－２）</t>
    <rPh sb="0" eb="2">
      <t>タテモノ</t>
    </rPh>
    <rPh sb="3" eb="6">
      <t>ヨウトベツ</t>
    </rPh>
    <rPh sb="6" eb="8">
      <t>メンセキ</t>
    </rPh>
    <phoneticPr fontId="2"/>
  </si>
  <si>
    <t>実績</t>
    <rPh sb="0" eb="2">
      <t>ジッセキ</t>
    </rPh>
    <phoneticPr fontId="2"/>
  </si>
  <si>
    <t>基準</t>
    <rPh sb="0" eb="2">
      <t>キジュン</t>
    </rPh>
    <phoneticPr fontId="2"/>
  </si>
  <si>
    <t>基準額</t>
    <rPh sb="0" eb="3">
      <t>キジュンガク</t>
    </rPh>
    <phoneticPr fontId="2"/>
  </si>
  <si>
    <t>面積（㎡）</t>
    <rPh sb="0" eb="2">
      <t>メンセキ</t>
    </rPh>
    <phoneticPr fontId="2"/>
  </si>
  <si>
    <t>単価（円）</t>
    <rPh sb="0" eb="2">
      <t>タンカ</t>
    </rPh>
    <rPh sb="3" eb="4">
      <t>エン</t>
    </rPh>
    <phoneticPr fontId="2"/>
  </si>
  <si>
    <t>（記入上の注意）</t>
  </si>
  <si>
    <t>（１）「交付対象事業分」とは当該事業の補助金の交付の対象とする部分（財産処分の制限がかかる部
　　分）を指し、「交付対象事業外分」とは当該事業の補助金の交付の対象としない部分（財産処分の制
　　限がかからない部分）を指す。</t>
  </si>
  <si>
    <t xml:space="preserve">      なお、この場合、年度間の金額の按分は支払額ではなく進捗率により行うこと。</t>
  </si>
  <si>
    <t>（２）「交付対象外経費」とは交付対象事業分のうち、交付要綱に定める（交付の対象外費用）に該当す
　　る経費及び交付要綱に定める（交付額の算定方法）において対象経費とされていない経費を指し、
　　「交付対象経費」とは交付対象事業分のうち、交付要綱に定める（交付額の算定方法）において対
　　象経費とされている経費を指す。</t>
  </si>
  <si>
    <t>（３）事業の種別により改築、増築、改修等に区分すること。</t>
  </si>
  <si>
    <t xml:space="preserve">     なお、事業の種別は次による。</t>
  </si>
  <si>
    <t xml:space="preserve">     ・増　　築：敷地内の既存の建物を建て増しする場合で、敷地内に別に建物を新築する場合を含む</t>
  </si>
  <si>
    <t xml:space="preserve">     ・改　　修：建物の主要構造部分を取りこわさない模様替及び内部改修</t>
  </si>
  <si>
    <t>（４）複数年度にわたり継続して事業を行う場合は、各年度の員数（面積）は同一とする。</t>
  </si>
  <si>
    <t>（５）全体の事業が３か年以上にわたる計画の場合には、「年度別内訳」欄を適宜増やして作成すること。
　　　なお、単年度事業の場合には、「総事業」欄のみに記入すること。</t>
  </si>
  <si>
    <t xml:space="preserve"> </t>
    <phoneticPr fontId="2"/>
  </si>
  <si>
    <t>様式第１号（第３条関係）</t>
    <rPh sb="0" eb="2">
      <t>ヨウシキ</t>
    </rPh>
    <rPh sb="2" eb="3">
      <t>ダイ</t>
    </rPh>
    <rPh sb="4" eb="5">
      <t>ゴウ</t>
    </rPh>
    <rPh sb="6" eb="7">
      <t>ダイ</t>
    </rPh>
    <rPh sb="8" eb="9">
      <t>ジョウ</t>
    </rPh>
    <rPh sb="9" eb="11">
      <t>カンケイ</t>
    </rPh>
    <phoneticPr fontId="2"/>
  </si>
  <si>
    <t>　 補　助　金　交　付　申　請　書</t>
    <rPh sb="2" eb="7">
      <t>ホジョキン</t>
    </rPh>
    <rPh sb="8" eb="11">
      <t>コウフ</t>
    </rPh>
    <rPh sb="12" eb="17">
      <t>シンセイショ</t>
    </rPh>
    <phoneticPr fontId="2"/>
  </si>
  <si>
    <t>兵庫県知事　　様</t>
    <rPh sb="0" eb="2">
      <t>ヒョウゴ</t>
    </rPh>
    <rPh sb="2" eb="5">
      <t>ケンチジ</t>
    </rPh>
    <rPh sb="7" eb="8">
      <t>サマ</t>
    </rPh>
    <phoneticPr fontId="2"/>
  </si>
  <si>
    <t>住所</t>
    <rPh sb="0" eb="2">
      <t>ジュウショ</t>
    </rPh>
    <phoneticPr fontId="2"/>
  </si>
  <si>
    <t>団体名</t>
    <rPh sb="0" eb="2">
      <t>ダンタイ</t>
    </rPh>
    <rPh sb="2" eb="3">
      <t>メイ</t>
    </rPh>
    <phoneticPr fontId="2"/>
  </si>
  <si>
    <t>代表者名</t>
    <phoneticPr fontId="2"/>
  </si>
  <si>
    <t>E-mail</t>
    <phoneticPr fontId="2"/>
  </si>
  <si>
    <t>を下記のとおり実施したいので、</t>
    <phoneticPr fontId="2"/>
  </si>
  <si>
    <t>補助金</t>
    <phoneticPr fontId="2"/>
  </si>
  <si>
    <t>円を交付願いたく補助金交付要綱第３条の規定により、</t>
    <phoneticPr fontId="2"/>
  </si>
  <si>
    <t>関係書類を添えて申請します。</t>
    <phoneticPr fontId="2"/>
  </si>
  <si>
    <t>記</t>
    <rPh sb="0" eb="1">
      <t>キ</t>
    </rPh>
    <phoneticPr fontId="2"/>
  </si>
  <si>
    <t>　１．　事業の内容及び経費区分（別記）</t>
    <rPh sb="4" eb="6">
      <t>ジギョウ</t>
    </rPh>
    <rPh sb="7" eb="9">
      <t>ナイヨウ</t>
    </rPh>
    <rPh sb="9" eb="10">
      <t>オヨ</t>
    </rPh>
    <rPh sb="11" eb="13">
      <t>ケイヒ</t>
    </rPh>
    <rPh sb="13" eb="15">
      <t>クブン</t>
    </rPh>
    <rPh sb="16" eb="18">
      <t>ベッキ</t>
    </rPh>
    <phoneticPr fontId="2"/>
  </si>
  <si>
    <t>　２．　事業の着手予定年月日</t>
    <rPh sb="4" eb="6">
      <t>ジギョウ</t>
    </rPh>
    <rPh sb="7" eb="9">
      <t>チャクシュ</t>
    </rPh>
    <rPh sb="9" eb="11">
      <t>ヨテイ</t>
    </rPh>
    <rPh sb="11" eb="13">
      <t>ネンガッピ</t>
    </rPh>
    <rPh sb="13" eb="14">
      <t>ニチ</t>
    </rPh>
    <phoneticPr fontId="2"/>
  </si>
  <si>
    <t>　</t>
    <phoneticPr fontId="2"/>
  </si>
  <si>
    <t>　　　　事業の完了予定年月日</t>
    <rPh sb="4" eb="6">
      <t>ジギョウ</t>
    </rPh>
    <rPh sb="7" eb="9">
      <t>カンリョウ</t>
    </rPh>
    <rPh sb="9" eb="11">
      <t>ヨテイ</t>
    </rPh>
    <rPh sb="11" eb="14">
      <t>ネンガッピ</t>
    </rPh>
    <phoneticPr fontId="2"/>
  </si>
  <si>
    <t>　３．　添付書類</t>
    <rPh sb="4" eb="6">
      <t>テンプ</t>
    </rPh>
    <rPh sb="6" eb="8">
      <t>ショルイ</t>
    </rPh>
    <phoneticPr fontId="2"/>
  </si>
  <si>
    <t>収支予算書（別記）</t>
    <rPh sb="0" eb="2">
      <t>シュウシ</t>
    </rPh>
    <rPh sb="2" eb="5">
      <t>ヨサンショ</t>
    </rPh>
    <rPh sb="6" eb="8">
      <t>ベッキ</t>
    </rPh>
    <phoneticPr fontId="2"/>
  </si>
  <si>
    <t>経費所要額調（様式１）</t>
    <rPh sb="0" eb="2">
      <t>ケイヒ</t>
    </rPh>
    <rPh sb="2" eb="4">
      <t>ショヨウ</t>
    </rPh>
    <rPh sb="4" eb="5">
      <t>ガク</t>
    </rPh>
    <rPh sb="5" eb="6">
      <t>チョウ</t>
    </rPh>
    <rPh sb="7" eb="9">
      <t>ヨウシキ</t>
    </rPh>
    <phoneticPr fontId="2"/>
  </si>
  <si>
    <t>整備事業費内訳書（様式２－２、２－３）</t>
    <rPh sb="0" eb="2">
      <t>セイビ</t>
    </rPh>
    <rPh sb="2" eb="4">
      <t>ジギョウ</t>
    </rPh>
    <rPh sb="4" eb="5">
      <t>ヒ</t>
    </rPh>
    <rPh sb="5" eb="7">
      <t>ウチワケ</t>
    </rPh>
    <rPh sb="7" eb="8">
      <t>ショ</t>
    </rPh>
    <rPh sb="9" eb="11">
      <t>ヨウシキ</t>
    </rPh>
    <phoneticPr fontId="2"/>
  </si>
  <si>
    <t>別　記</t>
    <rPh sb="0" eb="1">
      <t>ベツ</t>
    </rPh>
    <rPh sb="2" eb="3">
      <t>キ</t>
    </rPh>
    <phoneticPr fontId="2"/>
  </si>
  <si>
    <t>収　支　予　算　書</t>
    <rPh sb="0" eb="1">
      <t>オサム</t>
    </rPh>
    <rPh sb="2" eb="3">
      <t>ササ</t>
    </rPh>
    <rPh sb="4" eb="5">
      <t>ヨ</t>
    </rPh>
    <rPh sb="6" eb="7">
      <t>ザン</t>
    </rPh>
    <rPh sb="8" eb="9">
      <t>ショ</t>
    </rPh>
    <phoneticPr fontId="2"/>
  </si>
  <si>
    <t>１　収入の部</t>
    <rPh sb="2" eb="4">
      <t>シュウニュウ</t>
    </rPh>
    <rPh sb="5" eb="6">
      <t>ブ</t>
    </rPh>
    <phoneticPr fontId="2"/>
  </si>
  <si>
    <t>科　　目</t>
    <rPh sb="0" eb="1">
      <t>カ</t>
    </rPh>
    <rPh sb="3" eb="4">
      <t>メ</t>
    </rPh>
    <phoneticPr fontId="2"/>
  </si>
  <si>
    <t>予　算　額</t>
    <rPh sb="0" eb="1">
      <t>ヨ</t>
    </rPh>
    <rPh sb="2" eb="3">
      <t>ザン</t>
    </rPh>
    <rPh sb="4" eb="5">
      <t>ガク</t>
    </rPh>
    <phoneticPr fontId="2"/>
  </si>
  <si>
    <t>摘　　　　要</t>
    <rPh sb="0" eb="1">
      <t>テキ</t>
    </rPh>
    <rPh sb="5" eb="6">
      <t>ヨウ</t>
    </rPh>
    <phoneticPr fontId="2"/>
  </si>
  <si>
    <t>補助金収入</t>
    <rPh sb="0" eb="3">
      <t>ホジョキン</t>
    </rPh>
    <rPh sb="3" eb="5">
      <t>シュウニュウ</t>
    </rPh>
    <phoneticPr fontId="2"/>
  </si>
  <si>
    <t>円</t>
    <rPh sb="0" eb="1">
      <t>エン</t>
    </rPh>
    <phoneticPr fontId="2"/>
  </si>
  <si>
    <t>寄付金その他収入</t>
    <rPh sb="0" eb="3">
      <t>キフキン</t>
    </rPh>
    <rPh sb="5" eb="6">
      <t>タ</t>
    </rPh>
    <rPh sb="6" eb="8">
      <t>シュウニュウ</t>
    </rPh>
    <phoneticPr fontId="2"/>
  </si>
  <si>
    <t>負担金</t>
    <rPh sb="0" eb="3">
      <t>フタンキン</t>
    </rPh>
    <phoneticPr fontId="2"/>
  </si>
  <si>
    <t>２　支出の部</t>
    <rPh sb="2" eb="4">
      <t>シシュツ</t>
    </rPh>
    <rPh sb="5" eb="6">
      <t>ブ</t>
    </rPh>
    <phoneticPr fontId="2"/>
  </si>
  <si>
    <t>補助対象経費</t>
    <rPh sb="0" eb="2">
      <t>ホジョ</t>
    </rPh>
    <rPh sb="2" eb="4">
      <t>タイショウ</t>
    </rPh>
    <rPh sb="4" eb="6">
      <t>ケイヒ</t>
    </rPh>
    <phoneticPr fontId="2"/>
  </si>
  <si>
    <t>補助対象外経費</t>
    <rPh sb="0" eb="2">
      <t>ホジョ</t>
    </rPh>
    <rPh sb="2" eb="5">
      <t>タイショウガイ</t>
    </rPh>
    <rPh sb="5" eb="7">
      <t>ケイヒ</t>
    </rPh>
    <phoneticPr fontId="2"/>
  </si>
  <si>
    <t>　　（注）収支の計は、それぞれ一致する。</t>
    <phoneticPr fontId="2"/>
  </si>
  <si>
    <t>様式１</t>
    <rPh sb="0" eb="2">
      <t>ヨウシキ</t>
    </rPh>
    <phoneticPr fontId="2"/>
  </si>
  <si>
    <t>経　　費　　所　　要　　額　　調</t>
    <phoneticPr fontId="2"/>
  </si>
  <si>
    <t xml:space="preserve">         (A)</t>
  </si>
  <si>
    <t>　       (B)</t>
  </si>
  <si>
    <t xml:space="preserve">         (C)</t>
  </si>
  <si>
    <t xml:space="preserve">         (D)</t>
  </si>
  <si>
    <t xml:space="preserve">         (E)</t>
  </si>
  <si>
    <t xml:space="preserve">         (F)</t>
  </si>
  <si>
    <t xml:space="preserve">         (G)</t>
  </si>
  <si>
    <t>区　　　　分</t>
    <phoneticPr fontId="2"/>
  </si>
  <si>
    <t>寄付金その他</t>
    <rPh sb="1" eb="2">
      <t>フ</t>
    </rPh>
    <phoneticPr fontId="2"/>
  </si>
  <si>
    <t>基 準 額</t>
  </si>
  <si>
    <t>選 定 額</t>
  </si>
  <si>
    <t>備　　　考</t>
  </si>
  <si>
    <t>の収入額</t>
  </si>
  <si>
    <t>　 (A)－(B)</t>
  </si>
  <si>
    <t>支出予定額</t>
  </si>
  <si>
    <t>所 要 額</t>
  </si>
  <si>
    <t xml:space="preserve">  　　　　円</t>
  </si>
  <si>
    <t>計画年度</t>
    <rPh sb="0" eb="2">
      <t>ケイカク</t>
    </rPh>
    <rPh sb="2" eb="4">
      <t>ネンド</t>
    </rPh>
    <phoneticPr fontId="2"/>
  </si>
  <si>
    <t>様式２－２</t>
    <rPh sb="0" eb="2">
      <t>ヨウシキ</t>
    </rPh>
    <phoneticPr fontId="2"/>
  </si>
  <si>
    <t>整備計画</t>
    <rPh sb="0" eb="2">
      <t>セイビ</t>
    </rPh>
    <rPh sb="2" eb="4">
      <t>ケイカク</t>
    </rPh>
    <phoneticPr fontId="2"/>
  </si>
  <si>
    <t>　　　　（２）整備計画の「整理番号」欄は、別添の平面図の各室に番号又は符号を付して関連がわかるように整理すること。</t>
    <rPh sb="7" eb="9">
      <t>セイビ</t>
    </rPh>
    <rPh sb="9" eb="11">
      <t>ケイカク</t>
    </rPh>
    <rPh sb="13" eb="15">
      <t>セイリ</t>
    </rPh>
    <rPh sb="15" eb="17">
      <t>バンゴウ</t>
    </rPh>
    <rPh sb="18" eb="19">
      <t>ラン</t>
    </rPh>
    <rPh sb="21" eb="23">
      <t>ベッテン</t>
    </rPh>
    <rPh sb="24" eb="27">
      <t>ヘイメンズ</t>
    </rPh>
    <rPh sb="28" eb="30">
      <t>カクシツ</t>
    </rPh>
    <rPh sb="31" eb="33">
      <t>バンゴウ</t>
    </rPh>
    <rPh sb="33" eb="34">
      <t>マタ</t>
    </rPh>
    <rPh sb="35" eb="37">
      <t>フゴウ</t>
    </rPh>
    <rPh sb="38" eb="39">
      <t>フ</t>
    </rPh>
    <rPh sb="41" eb="43">
      <t>カンレン</t>
    </rPh>
    <rPh sb="50" eb="52">
      <t>セイリ</t>
    </rPh>
    <phoneticPr fontId="2"/>
  </si>
  <si>
    <t>様式２－３</t>
    <rPh sb="0" eb="2">
      <t>ヨウシキ</t>
    </rPh>
    <phoneticPr fontId="2"/>
  </si>
  <si>
    <t>整　備　事　業　費　内　訳　書　〔事業計画〕</t>
    <rPh sb="0" eb="1">
      <t>タダシ</t>
    </rPh>
    <rPh sb="2" eb="3">
      <t>ソナエ</t>
    </rPh>
    <rPh sb="4" eb="5">
      <t>コト</t>
    </rPh>
    <rPh sb="6" eb="7">
      <t>ギョウ</t>
    </rPh>
    <rPh sb="8" eb="9">
      <t>ヒ</t>
    </rPh>
    <rPh sb="10" eb="11">
      <t>ナイ</t>
    </rPh>
    <rPh sb="12" eb="13">
      <t>ヤク</t>
    </rPh>
    <rPh sb="14" eb="15">
      <t>ショ</t>
    </rPh>
    <rPh sb="17" eb="19">
      <t>ジギョウ</t>
    </rPh>
    <rPh sb="19" eb="21">
      <t>ケイカク</t>
    </rPh>
    <phoneticPr fontId="2"/>
  </si>
  <si>
    <t>法人代表者名</t>
    <rPh sb="0" eb="2">
      <t>ホウジン</t>
    </rPh>
    <rPh sb="2" eb="4">
      <t>ダイヒョウ</t>
    </rPh>
    <rPh sb="4" eb="5">
      <t>シャ</t>
    </rPh>
    <rPh sb="5" eb="6">
      <t>メイ</t>
    </rPh>
    <phoneticPr fontId="2"/>
  </si>
  <si>
    <t>施設代表者名</t>
    <rPh sb="0" eb="2">
      <t>シセツ</t>
    </rPh>
    <rPh sb="2" eb="5">
      <t>ダイヒョウシャ</t>
    </rPh>
    <rPh sb="5" eb="6">
      <t>メイ</t>
    </rPh>
    <phoneticPr fontId="2"/>
  </si>
  <si>
    <t>○○病院</t>
    <rPh sb="2" eb="4">
      <t>ビョウイン</t>
    </rPh>
    <phoneticPr fontId="2"/>
  </si>
  <si>
    <t>院長　○○</t>
    <rPh sb="0" eb="2">
      <t>インチョウ</t>
    </rPh>
    <phoneticPr fontId="2"/>
  </si>
  <si>
    <t>年度</t>
    <rPh sb="0" eb="2">
      <t>ネンド</t>
    </rPh>
    <phoneticPr fontId="2"/>
  </si>
  <si>
    <t>支店名</t>
    <rPh sb="0" eb="3">
      <t>シテンメイ</t>
    </rPh>
    <phoneticPr fontId="2"/>
  </si>
  <si>
    <t xml:space="preserve">         年度　　</t>
    <rPh sb="9" eb="11">
      <t>ネンド</t>
    </rPh>
    <phoneticPr fontId="2"/>
  </si>
  <si>
    <t>-</t>
    <phoneticPr fontId="2"/>
  </si>
  <si>
    <t>基準単価</t>
    <rPh sb="0" eb="2">
      <t>キジュン</t>
    </rPh>
    <rPh sb="2" eb="4">
      <t>タンカ</t>
    </rPh>
    <phoneticPr fontId="2"/>
  </si>
  <si>
    <t>鉄筋コンクリート</t>
    <rPh sb="0" eb="2">
      <t>テッキン</t>
    </rPh>
    <phoneticPr fontId="2"/>
  </si>
  <si>
    <t>ブロック</t>
    <phoneticPr fontId="2"/>
  </si>
  <si>
    <t>木造</t>
    <rPh sb="0" eb="2">
      <t>モクゾウ</t>
    </rPh>
    <phoneticPr fontId="2"/>
  </si>
  <si>
    <t>イ　借地</t>
    <phoneticPr fontId="2"/>
  </si>
  <si>
    <t>計</t>
    <phoneticPr fontId="2"/>
  </si>
  <si>
    <t>新築</t>
  </si>
  <si>
    <t>※単価区分</t>
    <phoneticPr fontId="2"/>
  </si>
  <si>
    <t>理事長　○○○○</t>
    <phoneticPr fontId="2"/>
  </si>
  <si>
    <t>0123-456-789</t>
    <phoneticPr fontId="2"/>
  </si>
  <si>
    <t>兵庫県神戸市○○</t>
    <rPh sb="0" eb="3">
      <t>ヒョウゴケン</t>
    </rPh>
    <rPh sb="3" eb="6">
      <t>コウベシ</t>
    </rPh>
    <phoneticPr fontId="2"/>
  </si>
  <si>
    <t>兵庫県神戸市○○</t>
    <phoneticPr fontId="2"/>
  </si>
  <si>
    <t>sample@pref.hyogo.lg.jp</t>
    <phoneticPr fontId="2"/>
  </si>
  <si>
    <t>○○銀行</t>
    <rPh sb="2" eb="4">
      <t>ギンコウ</t>
    </rPh>
    <phoneticPr fontId="2"/>
  </si>
  <si>
    <t>○○支店</t>
    <rPh sb="2" eb="4">
      <t>シテン</t>
    </rPh>
    <phoneticPr fontId="2"/>
  </si>
  <si>
    <t>普通預金</t>
    <rPh sb="0" eb="4">
      <t>フツウヨキン</t>
    </rPh>
    <phoneticPr fontId="2"/>
  </si>
  <si>
    <t>12345678</t>
    <phoneticPr fontId="2"/>
  </si>
  <si>
    <t>○○ホウジン　○○カイ</t>
    <phoneticPr fontId="2"/>
  </si>
  <si>
    <t>電話</t>
    <phoneticPr fontId="2"/>
  </si>
  <si>
    <t>施設整備事業計画書（様式２－１）</t>
    <rPh sb="0" eb="2">
      <t>シセツ</t>
    </rPh>
    <rPh sb="2" eb="4">
      <t>セイビ</t>
    </rPh>
    <rPh sb="4" eb="6">
      <t>ジギョウ</t>
    </rPh>
    <rPh sb="6" eb="9">
      <t>ケイカクショ</t>
    </rPh>
    <rPh sb="10" eb="12">
      <t>ヨウシキ</t>
    </rPh>
    <phoneticPr fontId="2"/>
  </si>
  <si>
    <t>実績報告日</t>
    <rPh sb="0" eb="5">
      <t>ジッセキホウコクビ</t>
    </rPh>
    <phoneticPr fontId="2"/>
  </si>
  <si>
    <t>このシートには何も記入しないでください。</t>
    <rPh sb="7" eb="8">
      <t>ナニ</t>
    </rPh>
    <rPh sb="9" eb="11">
      <t>キニュウ</t>
    </rPh>
    <phoneticPr fontId="2"/>
  </si>
  <si>
    <t>様式第１号の２（第３条関係）</t>
  </si>
  <si>
    <t>誓　約　書</t>
    <rPh sb="0" eb="1">
      <t>チカイ</t>
    </rPh>
    <rPh sb="2" eb="3">
      <t>ヤク</t>
    </rPh>
    <rPh sb="4" eb="5">
      <t>ショ</t>
    </rPh>
    <phoneticPr fontId="42"/>
  </si>
  <si>
    <t>補助金交付申請にあたり、下記のとおり誓約します。
なお、誓約事項に関し、県が行う一切の措置に異議なく同意します。</t>
    <phoneticPr fontId="42"/>
  </si>
  <si>
    <t>１　暴力団排除条例（平成22年兵庫県条例第35号。以下「条例」という。）を遵守し、暴力団排除に協力することについて</t>
    <phoneticPr fontId="2"/>
  </si>
  <si>
    <t>(1) 条例第２条第１号に規定する暴力団又は同条第３号に規定する暴力団員に該当しないこと。</t>
    <phoneticPr fontId="2"/>
  </si>
  <si>
    <t>(2) 暴力団排除条例施行規則（平成23年兵庫県公安委員会規則第２号）第２条各号に掲げる者に該当しないこと。</t>
    <phoneticPr fontId="2"/>
  </si>
  <si>
    <t>(3) 間接補助事業を行う場合にあっては、上記(1)又は(2)に該当する者に対して間接補助金を交付しないこと。また、業務の一部を第三者に行わせようとする場合にあっては、上記(1)又は(2)に該当する者をその受託者としないこと。</t>
    <phoneticPr fontId="2"/>
  </si>
  <si>
    <t>(4) 知事が、上記(1)又は(2)を確認するため、必要な事項を兵庫県警察本部長に照会すること、及び当該照会に係る回答の内容を他の補助事業における暴力団等を排除するための措置を講ずるために利用し、又は兵庫県公営企業管理者及び兵庫県病院事業管理者に提供することについて、異議を述べないこと。</t>
    <phoneticPr fontId="2"/>
  </si>
  <si>
    <t>２　補助金申請時の留意事項について</t>
  </si>
  <si>
    <t>(1) 兵庫県保健医療部補助金交付要綱第15条に基づき県が行う一切の措置について、異議を述べないこと。</t>
    <phoneticPr fontId="2"/>
  </si>
  <si>
    <t>第15条  知事は、補助事業者又は間接補助事業者が、次の各号のいずれかに該当すると認めたときは、当該交付決定の全部又は一部を取り消すことができる。
(1)　法令並びにこの要綱及び当該補助事業に係る要綱、要領その他の規程の規定に違反したとき。
(2)　補助金又は間接補助金を補助事業又は間接補助事業以外の用途に使用したとき。
(3)　交付決定の内容及びこれに付した条件に違反したとき。
(4)　偽りその他不正な手段により補助金又は間接補助金の交付を受けたとき。
(5)　暴力団等であるとき。
２  知事は、前項の取消しを決定した場合には、その旨を補助金交付決定取消通知書（様式第11号）により当該補助事業者に通知するものとする。
３  知事は、第１項の取消しを決定した場合には、その旨及びその取消事由、その取消しに係る補助事業者又は間接補助事業者の名称その他知事が必要と認める事項を公表することができる。
４　前項の規定による公表は、その取消事由が悪質かつ重大である場合その他の知事が必要と認める場合に行うものとする。</t>
    <phoneticPr fontId="2"/>
  </si>
  <si>
    <t>(2) 地方自治法第221条第２項に基づき県が行う一切の措置について、異議を述べないこと。</t>
    <phoneticPr fontId="2"/>
  </si>
  <si>
    <t>第221条 2  普通地方公共団体の長は、予算の執行の適正を期するため、工事の請負契約者、物品の納入者、補助金、交付金、貸付金等の交付若しくは貸付けを受けた者（補助金、交付金、貸付金等の終局の受領者を含む。）又は調査、試験、研究等の委託を受けた者に対して、その状況を調査し、又は報告を徴することができる。</t>
    <phoneticPr fontId="2"/>
  </si>
  <si>
    <r>
      <t>　</t>
    </r>
    <r>
      <rPr>
        <sz val="12"/>
        <color rgb="FF000000"/>
        <rFont val="ＭＳ 明朝"/>
        <family val="1"/>
        <charset val="128"/>
      </rPr>
      <t>　</t>
    </r>
    <phoneticPr fontId="2"/>
  </si>
  <si>
    <t>　　　兵　庫　県　知　事　　　様　</t>
    <phoneticPr fontId="2"/>
  </si>
  <si>
    <t>住所</t>
    <rPh sb="0" eb="2">
      <t>ジュウショ</t>
    </rPh>
    <phoneticPr fontId="42"/>
  </si>
  <si>
    <t>団体名</t>
    <rPh sb="0" eb="2">
      <t>ダンタイ</t>
    </rPh>
    <rPh sb="2" eb="3">
      <t>メイ</t>
    </rPh>
    <phoneticPr fontId="42"/>
  </si>
  <si>
    <t>代表者名</t>
    <rPh sb="0" eb="3">
      <t>ダイヒョウシャ</t>
    </rPh>
    <rPh sb="3" eb="4">
      <t>メイ</t>
    </rPh>
    <phoneticPr fontId="42"/>
  </si>
  <si>
    <t>兵庫県に口座登録の無い事業所は、記入してください。</t>
    <rPh sb="0" eb="3">
      <t>ヒョウゴケン</t>
    </rPh>
    <rPh sb="4" eb="6">
      <t>コウザ</t>
    </rPh>
    <rPh sb="6" eb="8">
      <t>トウロク</t>
    </rPh>
    <rPh sb="9" eb="10">
      <t>ナ</t>
    </rPh>
    <rPh sb="11" eb="14">
      <t>ジギョウショ</t>
    </rPh>
    <rPh sb="16" eb="18">
      <t>キニュウ</t>
    </rPh>
    <phoneticPr fontId="2"/>
  </si>
  <si>
    <t>この登録書は、兵庫県の機関の１箇所に提出してください。</t>
    <phoneticPr fontId="2"/>
  </si>
  <si>
    <t>　　債権者登録書　　</t>
    <phoneticPr fontId="2"/>
  </si>
  <si>
    <t>改正日：令和３年１月１日</t>
    <rPh sb="4" eb="6">
      <t>レイワ</t>
    </rPh>
    <phoneticPr fontId="2"/>
  </si>
  <si>
    <t>※１　変更の場合は該当箇所にチェックをしてください。</t>
  </si>
  <si>
    <t>□ 新規</t>
    <phoneticPr fontId="2"/>
  </si>
  <si>
    <r>
      <t>　□　</t>
    </r>
    <r>
      <rPr>
        <sz val="10.5"/>
        <rFont val="ＭＳ 明朝"/>
        <family val="1"/>
        <charset val="128"/>
      </rPr>
      <t>住所の変更　　</t>
    </r>
    <r>
      <rPr>
        <sz val="10.5"/>
        <rFont val="ＭＳ ゴシック"/>
        <family val="3"/>
        <charset val="128"/>
      </rPr>
      <t>□　</t>
    </r>
    <r>
      <rPr>
        <sz val="10.5"/>
        <rFont val="ＭＳ 明朝"/>
        <family val="1"/>
        <charset val="128"/>
      </rPr>
      <t>氏名・法人名の変更　　</t>
    </r>
    <r>
      <rPr>
        <sz val="10.5"/>
        <rFont val="ＭＳ ゴシック"/>
        <family val="3"/>
        <charset val="128"/>
      </rPr>
      <t>□</t>
    </r>
    <r>
      <rPr>
        <sz val="10.5"/>
        <rFont val="ＭＳ 明朝"/>
        <family val="1"/>
        <charset val="128"/>
      </rPr>
      <t>　電話番号（代表）の変更　　</t>
    </r>
    <phoneticPr fontId="2"/>
  </si>
  <si>
    <t>□　変更</t>
  </si>
  <si>
    <r>
      <t>　□</t>
    </r>
    <r>
      <rPr>
        <sz val="10.5"/>
        <rFont val="ＭＳ 明朝"/>
        <family val="1"/>
        <charset val="128"/>
      </rPr>
      <t>　振込先の変更　</t>
    </r>
    <r>
      <rPr>
        <sz val="10.5"/>
        <rFont val="ＭＳ ゴシック"/>
        <family val="3"/>
        <charset val="128"/>
      </rPr>
      <t>□</t>
    </r>
    <r>
      <rPr>
        <sz val="10.5"/>
        <rFont val="ＭＳ 明朝"/>
        <family val="1"/>
        <charset val="128"/>
      </rPr>
      <t>　その他（　　　　　　　　　　　　　　　　　　　　　　　　　　）</t>
    </r>
    <phoneticPr fontId="2"/>
  </si>
  <si>
    <t>※２　変更の場合でも、変更しない項目も含めて以降の欄は全て記載してください。</t>
  </si>
  <si>
    <t>住所（所在地）</t>
  </si>
  <si>
    <t>屋号・氏名又は法人名</t>
  </si>
  <si>
    <t>郵 便 番 号</t>
  </si>
  <si>
    <t>電話番号（代表）</t>
    <phoneticPr fontId="2"/>
  </si>
  <si>
    <t>経理担当者氏名</t>
    <phoneticPr fontId="2"/>
  </si>
  <si>
    <t>連絡先電話番号</t>
    <rPh sb="0" eb="3">
      <t>レンラクサキ</t>
    </rPh>
    <rPh sb="5" eb="7">
      <t>バンゴウ</t>
    </rPh>
    <phoneticPr fontId="2"/>
  </si>
  <si>
    <t>記入者氏名</t>
    <phoneticPr fontId="2"/>
  </si>
  <si>
    <t>電子メール</t>
    <rPh sb="0" eb="2">
      <t>デンシ</t>
    </rPh>
    <phoneticPr fontId="2"/>
  </si>
  <si>
    <t>支 払 方 法</t>
  </si>
  <si>
    <t>２口座振替払(口座振込) ３隔地払(送金通知書) ４ 隔地払(振替払出証書)</t>
    <phoneticPr fontId="2"/>
  </si>
  <si>
    <t>[該当を○で囲む]</t>
  </si>
  <si>
    <t>支払方法が「２又は３」の場合記入</t>
  </si>
  <si>
    <t>金 融 機 関 名
（払渡店）</t>
    <phoneticPr fontId="2"/>
  </si>
  <si>
    <t>預 金 種 別</t>
  </si>
  <si>
    <t>支払方法が「２」の場合記入</t>
  </si>
  <si>
    <t>金融機関・支店番号</t>
  </si>
  <si>
    <t>・</t>
    <phoneticPr fontId="2"/>
  </si>
  <si>
    <t>口座番号</t>
    <phoneticPr fontId="2"/>
  </si>
  <si>
    <t>口 座 名 義 人</t>
  </si>
  <si>
    <t>公共工事等の前金払を受ける場合は下記に専用口座を記入</t>
  </si>
  <si>
    <t>公共工事等の前金払を受ける場合の専用口座を記入</t>
  </si>
  <si>
    <t>別口普通預金口座</t>
  </si>
  <si>
    <t>銀行</t>
    <rPh sb="0" eb="2">
      <t>ギンコウ</t>
    </rPh>
    <phoneticPr fontId="2"/>
  </si>
  <si>
    <t>支店</t>
    <rPh sb="0" eb="2">
      <t>シテン</t>
    </rPh>
    <phoneticPr fontId="2"/>
  </si>
  <si>
    <t>(金庫)</t>
    <rPh sb="1" eb="3">
      <t>キンコ</t>
    </rPh>
    <phoneticPr fontId="2"/>
  </si>
  <si>
    <t>（普通）</t>
  </si>
  <si>
    <t>備　　　　考</t>
  </si>
  <si>
    <t>上記のとおり兵庫県財務会計システムに登録してください。</t>
  </si>
  <si>
    <t>兵庫県あて</t>
  </si>
  <si>
    <t>氏名又は法人名等</t>
  </si>
  <si>
    <t>代表者の職氏名印　　　　　　　　　　　　　　　　　　　　　　　　</t>
    <phoneticPr fontId="2"/>
  </si>
  <si>
    <t>]</t>
    <phoneticPr fontId="2"/>
  </si>
  <si>
    <t>（注意事項）</t>
  </si>
  <si>
    <t>１　この債権者登録書に記入された情報は、兵庫県財務会計システムに登録して利用されます。皆様に、より迅速かつ正確に支払が行えるよう、県（各部局、かい）に対する債権者（予定者）として必要事項をあらかじめ登録していただくものです。</t>
  </si>
  <si>
    <t>２　登録は、御本人から抹消の申出がある場合のほか、利用実態が４年間ない場合には、年度末に自動的に削除されます。</t>
  </si>
  <si>
    <t>３　原則的に電話番号（代表）が債権者コードとして登録されますので、県に見積書、請求書等を提出される場合は、電話番号（代表）を記入していただくようお願いします。</t>
  </si>
  <si>
    <t>４　登録内容に変更が生じた場合は、必ず変更の登録書を提出してください。ただし、法人の代表者名のみが変更になった場合は提出不要です。また、経理担当者又は記入者の氏名又は連絡先のみが変更になった場合も、提出不要です。</t>
  </si>
  <si>
    <r>
      <t>金融機関の合併、支店の統廃合等により、口座に関して変更が生じたときも、口座振替</t>
    </r>
    <r>
      <rPr>
        <sz val="10.5"/>
        <color theme="1"/>
        <rFont val="Century"/>
        <family val="1"/>
      </rPr>
      <t>(</t>
    </r>
    <r>
      <rPr>
        <sz val="10.5"/>
        <color theme="1"/>
        <rFont val="ＭＳ 明朝"/>
        <family val="1"/>
        <charset val="128"/>
      </rPr>
      <t>振込</t>
    </r>
    <r>
      <rPr>
        <sz val="10.5"/>
        <color theme="1"/>
        <rFont val="Century"/>
        <family val="1"/>
      </rPr>
      <t>)</t>
    </r>
    <r>
      <rPr>
        <sz val="10.5"/>
        <color theme="1"/>
        <rFont val="ＭＳ 明朝"/>
        <family val="1"/>
        <charset val="128"/>
      </rPr>
      <t>不能となりますので注意してください。</t>
    </r>
  </si>
  <si>
    <t>５　支払方法が「３ 隔地払（送金通知書）」の場合は、三井住友銀行の全国の本支店、但馬銀行の県内本支店又はみなと銀行の県内本支店において受取（払渡）となりますので、金融機関名として、うちいずれか１行を記入（支店名は不要）してください。</t>
  </si>
  <si>
    <t>６　この債権者登録書の提出とともに、登録する債権者の本人確認書類の写しを添付してください。本人確認書類の写しとは、概ね以下のとおりです（いずれか一つ）。</t>
  </si>
  <si>
    <t>　【登録者が法人等の場合】・登記事項証明書　・印鑑登録証明書　等</t>
  </si>
  <si>
    <t>　【登録者が個人の場合】・マイナンバーカード　・運転免許証　・パスポート　・各種健康保険証　等の公的書類（住所、氏名、生年月日の記載があるもの）</t>
  </si>
  <si>
    <t>本人確認書類の写しを添付しない場合は、「代表者の職氏名」の後ろに押印してください。法人等を債権者登録する場合は代表者印を、個人を債権者登録する場合は個人印を押印してください。なお、その印鑑は、金融機関届出印である必要はありません。</t>
  </si>
  <si>
    <t>交付申請日</t>
    <rPh sb="0" eb="2">
      <t>コウフ</t>
    </rPh>
    <rPh sb="2" eb="5">
      <t>シンセイビ</t>
    </rPh>
    <phoneticPr fontId="2"/>
  </si>
  <si>
    <t>連絡先（メール）</t>
    <phoneticPr fontId="2"/>
  </si>
  <si>
    <t>連絡先（電話 )</t>
    <phoneticPr fontId="2"/>
  </si>
  <si>
    <t>設置者住所</t>
    <phoneticPr fontId="2"/>
  </si>
  <si>
    <t>○○法人 ○○会</t>
    <phoneticPr fontId="2"/>
  </si>
  <si>
    <t>設置者名</t>
    <rPh sb="0" eb="2">
      <t>セッチ</t>
    </rPh>
    <rPh sb="2" eb="3">
      <t>シャ</t>
    </rPh>
    <rPh sb="3" eb="4">
      <t>メイ</t>
    </rPh>
    <phoneticPr fontId="2"/>
  </si>
  <si>
    <t>医第○○○○号</t>
    <rPh sb="0" eb="1">
      <t>イ</t>
    </rPh>
    <rPh sb="1" eb="2">
      <t>ダイ</t>
    </rPh>
    <rPh sb="6" eb="7">
      <t>ゴウ</t>
    </rPh>
    <phoneticPr fontId="2"/>
  </si>
  <si>
    <t>設置者種別</t>
    <rPh sb="0" eb="3">
      <t>セッチシャ</t>
    </rPh>
    <rPh sb="3" eb="5">
      <t>シュベツ</t>
    </rPh>
    <phoneticPr fontId="2"/>
  </si>
  <si>
    <t>医療法人</t>
  </si>
  <si>
    <t>採用値</t>
    <rPh sb="0" eb="2">
      <t>サイヨウ</t>
    </rPh>
    <rPh sb="2" eb="3">
      <t>チ</t>
    </rPh>
    <phoneticPr fontId="2"/>
  </si>
  <si>
    <t>新築</t>
    <rPh sb="0" eb="1">
      <t>シン</t>
    </rPh>
    <rPh sb="1" eb="2">
      <t>チク</t>
    </rPh>
    <phoneticPr fontId="2"/>
  </si>
  <si>
    <t>増築</t>
    <rPh sb="0" eb="1">
      <t>ゾウ</t>
    </rPh>
    <rPh sb="1" eb="2">
      <t>チク</t>
    </rPh>
    <phoneticPr fontId="2"/>
  </si>
  <si>
    <t>改築</t>
    <rPh sb="0" eb="1">
      <t>アラタ</t>
    </rPh>
    <rPh sb="1" eb="2">
      <t>チク</t>
    </rPh>
    <phoneticPr fontId="2"/>
  </si>
  <si>
    <t>改修</t>
    <rPh sb="0" eb="1">
      <t>アラタ</t>
    </rPh>
    <rPh sb="1" eb="2">
      <t>オサム</t>
    </rPh>
    <phoneticPr fontId="2"/>
  </si>
  <si>
    <t>空調設備工事</t>
    <rPh sb="0" eb="2">
      <t>クウチョウ</t>
    </rPh>
    <rPh sb="2" eb="4">
      <t>セツビ</t>
    </rPh>
    <rPh sb="4" eb="6">
      <t>コウジ</t>
    </rPh>
    <phoneticPr fontId="2"/>
  </si>
  <si>
    <t>電気設備工事</t>
    <rPh sb="0" eb="2">
      <t>デンキ</t>
    </rPh>
    <rPh sb="2" eb="4">
      <t>セツビ</t>
    </rPh>
    <rPh sb="4" eb="6">
      <t>コウジ</t>
    </rPh>
    <phoneticPr fontId="2"/>
  </si>
  <si>
    <t>衛生設備工事</t>
    <rPh sb="0" eb="2">
      <t>エイセイ</t>
    </rPh>
    <rPh sb="2" eb="4">
      <t>セツビ</t>
    </rPh>
    <rPh sb="4" eb="6">
      <t>コウジ</t>
    </rPh>
    <phoneticPr fontId="2"/>
  </si>
  <si>
    <t>～</t>
    <phoneticPr fontId="2"/>
  </si>
  <si>
    <t>着工：</t>
    <rPh sb="0" eb="2">
      <t>チャッコウ</t>
    </rPh>
    <phoneticPr fontId="2"/>
  </si>
  <si>
    <t>竣工：</t>
    <rPh sb="0" eb="2">
      <t>シュンコウ</t>
    </rPh>
    <phoneticPr fontId="2"/>
  </si>
  <si>
    <t>構造</t>
    <phoneticPr fontId="2"/>
  </si>
  <si>
    <t>ア　自己所有地</t>
    <rPh sb="2" eb="4">
      <t>ジコ</t>
    </rPh>
    <rPh sb="4" eb="6">
      <t>ショユウ</t>
    </rPh>
    <rPh sb="6" eb="7">
      <t>チ</t>
    </rPh>
    <phoneticPr fontId="2"/>
  </si>
  <si>
    <t>×</t>
    <phoneticPr fontId="2"/>
  </si>
  <si>
    <t>補助率</t>
    <rPh sb="0" eb="3">
      <t>ホジョリツ</t>
    </rPh>
    <phoneticPr fontId="2"/>
  </si>
  <si>
    <t>鉄筋コンクリート造</t>
    <phoneticPr fontId="2"/>
  </si>
  <si>
    <t>基準面積</t>
    <rPh sb="0" eb="4">
      <t>キジュンメンセキ</t>
    </rPh>
    <phoneticPr fontId="2"/>
  </si>
  <si>
    <t>〇基準単価</t>
    <rPh sb="1" eb="3">
      <t>キジュン</t>
    </rPh>
    <rPh sb="3" eb="5">
      <t>タンカ</t>
    </rPh>
    <phoneticPr fontId="2"/>
  </si>
  <si>
    <t>〇基準額（申請）の算定</t>
    <rPh sb="1" eb="4">
      <t>キジュンガク</t>
    </rPh>
    <rPh sb="5" eb="7">
      <t>シンセイ</t>
    </rPh>
    <rPh sb="9" eb="11">
      <t>サンテイ</t>
    </rPh>
    <phoneticPr fontId="2"/>
  </si>
  <si>
    <t>〇基準額（実績）の算定</t>
    <rPh sb="1" eb="4">
      <t>キジュンガク</t>
    </rPh>
    <rPh sb="5" eb="7">
      <t>ジッセキ</t>
    </rPh>
    <rPh sb="9" eb="11">
      <t>サンテイ</t>
    </rPh>
    <phoneticPr fontId="2"/>
  </si>
  <si>
    <t>種別</t>
    <phoneticPr fontId="2"/>
  </si>
  <si>
    <t>〇補助率</t>
    <rPh sb="1" eb="4">
      <t>ホジョリツ</t>
    </rPh>
    <phoneticPr fontId="2"/>
  </si>
  <si>
    <t>種別</t>
    <rPh sb="0" eb="2">
      <t>シュベツ</t>
    </rPh>
    <phoneticPr fontId="2"/>
  </si>
  <si>
    <t>定率</t>
    <rPh sb="0" eb="2">
      <t>テイリツ</t>
    </rPh>
    <phoneticPr fontId="2"/>
  </si>
  <si>
    <t>単位数</t>
    <rPh sb="0" eb="3">
      <t>タンイスウ</t>
    </rPh>
    <phoneticPr fontId="2"/>
  </si>
  <si>
    <t>〇基準単価（加算）</t>
    <rPh sb="6" eb="8">
      <t>カサン</t>
    </rPh>
    <phoneticPr fontId="2"/>
  </si>
  <si>
    <t>計画</t>
    <rPh sb="0" eb="2">
      <t>ケイカク</t>
    </rPh>
    <phoneticPr fontId="2"/>
  </si>
  <si>
    <t>単位面積</t>
    <rPh sb="0" eb="2">
      <t>タンイ</t>
    </rPh>
    <rPh sb="2" eb="4">
      <t>メンセキ</t>
    </rPh>
    <phoneticPr fontId="2"/>
  </si>
  <si>
    <t>加算単価</t>
    <rPh sb="0" eb="2">
      <t>カサン</t>
    </rPh>
    <rPh sb="2" eb="4">
      <t>タンカ</t>
    </rPh>
    <phoneticPr fontId="2"/>
  </si>
  <si>
    <t>加算額</t>
    <rPh sb="0" eb="2">
      <t>カサン</t>
    </rPh>
    <rPh sb="2" eb="3">
      <t>ガク</t>
    </rPh>
    <phoneticPr fontId="2"/>
  </si>
  <si>
    <t>〇基準面積（申請）</t>
    <rPh sb="1" eb="5">
      <t>キジュンメンセキ</t>
    </rPh>
    <rPh sb="6" eb="8">
      <t>シンセイ</t>
    </rPh>
    <phoneticPr fontId="2"/>
  </si>
  <si>
    <t>〇基準面積（実績）</t>
    <rPh sb="1" eb="5">
      <t>キジュンメンセキ</t>
    </rPh>
    <rPh sb="6" eb="8">
      <t>ジッセキ</t>
    </rPh>
    <phoneticPr fontId="2"/>
  </si>
  <si>
    <t>担当者名</t>
    <rPh sb="0" eb="4">
      <t>タントウシャメイ</t>
    </rPh>
    <phoneticPr fontId="2"/>
  </si>
  <si>
    <t>兵庫　太郎</t>
    <rPh sb="0" eb="2">
      <t>ヒョウゴ</t>
    </rPh>
    <rPh sb="3" eb="5">
      <t>タロウ</t>
    </rPh>
    <phoneticPr fontId="2"/>
  </si>
  <si>
    <t>○○法人　○○会</t>
    <rPh sb="2" eb="4">
      <t>ホウジン</t>
    </rPh>
    <rPh sb="7" eb="8">
      <t>カイ</t>
    </rPh>
    <phoneticPr fontId="2"/>
  </si>
  <si>
    <t>対象外</t>
  </si>
  <si>
    <t>○
階</t>
    <rPh sb="2" eb="3">
      <t>カイ</t>
    </rPh>
    <phoneticPr fontId="2"/>
  </si>
  <si>
    <t>看護師課程</t>
    <rPh sb="0" eb="3">
      <t>カンゴシ</t>
    </rPh>
    <rPh sb="3" eb="5">
      <t>カテイ</t>
    </rPh>
    <phoneticPr fontId="2"/>
  </si>
  <si>
    <t>准看護師課程</t>
    <rPh sb="0" eb="4">
      <t>ジュンカンゴシ</t>
    </rPh>
    <rPh sb="4" eb="6">
      <t>カテイ</t>
    </rPh>
    <phoneticPr fontId="2"/>
  </si>
  <si>
    <t>養成課程</t>
    <rPh sb="0" eb="4">
      <t>ヨウセイカテイ</t>
    </rPh>
    <phoneticPr fontId="2"/>
  </si>
  <si>
    <t>学生定員数</t>
    <rPh sb="0" eb="4">
      <t>ガクセイテイイン</t>
    </rPh>
    <rPh sb="4" eb="5">
      <t>スウ</t>
    </rPh>
    <phoneticPr fontId="2"/>
  </si>
  <si>
    <t>様式２－１－①</t>
    <rPh sb="0" eb="2">
      <t>ヨウシキ</t>
    </rPh>
    <phoneticPr fontId="2"/>
  </si>
  <si>
    <t>事　業　計　画　書</t>
    <rPh sb="0" eb="1">
      <t>コト</t>
    </rPh>
    <rPh sb="2" eb="3">
      <t>ギョウ</t>
    </rPh>
    <rPh sb="4" eb="5">
      <t>ケイ</t>
    </rPh>
    <rPh sb="6" eb="7">
      <t>ガ</t>
    </rPh>
    <rPh sb="8" eb="9">
      <t>ショ</t>
    </rPh>
    <phoneticPr fontId="2"/>
  </si>
  <si>
    <t>施　設　名</t>
    <rPh sb="0" eb="1">
      <t>シ</t>
    </rPh>
    <rPh sb="2" eb="3">
      <t>セツ</t>
    </rPh>
    <rPh sb="4" eb="5">
      <t>メイ</t>
    </rPh>
    <phoneticPr fontId="2"/>
  </si>
  <si>
    <t>設 置 者 名</t>
    <rPh sb="0" eb="1">
      <t>セツ</t>
    </rPh>
    <rPh sb="2" eb="3">
      <t>チ</t>
    </rPh>
    <rPh sb="4" eb="5">
      <t>シャ</t>
    </rPh>
    <rPh sb="6" eb="7">
      <t>メイ</t>
    </rPh>
    <phoneticPr fontId="2"/>
  </si>
  <si>
    <t>所　　　在　　　地</t>
    <rPh sb="0" eb="1">
      <t>ショ</t>
    </rPh>
    <rPh sb="4" eb="5">
      <t>ザイ</t>
    </rPh>
    <rPh sb="8" eb="9">
      <t>チ</t>
    </rPh>
    <phoneticPr fontId="2"/>
  </si>
  <si>
    <t>（注）・新設の法人の場合は、法人設立の認可状況を説明した資料を添付すること。</t>
    <phoneticPr fontId="2"/>
  </si>
  <si>
    <t>　　　・｢設置主体｣欄については､｢社会福祉法人｣｢学校法人｣｢財団法人｣｢医療法人｣等の区分､｢設置者名｣欄は､法人については法人名､</t>
    <phoneticPr fontId="2"/>
  </si>
  <si>
    <t>　　　その他については代表者名を記入すること｡</t>
    <phoneticPr fontId="2"/>
  </si>
  <si>
    <t>１　整備事業計画等の概要</t>
    <rPh sb="2" eb="4">
      <t>セイビ</t>
    </rPh>
    <rPh sb="4" eb="6">
      <t>ジギョウ</t>
    </rPh>
    <rPh sb="6" eb="9">
      <t>ケイカクトウ</t>
    </rPh>
    <rPh sb="10" eb="12">
      <t>ガイヨウ</t>
    </rPh>
    <phoneticPr fontId="2"/>
  </si>
  <si>
    <t>養成課程</t>
    <rPh sb="0" eb="2">
      <t>ヨウセイ</t>
    </rPh>
    <rPh sb="2" eb="4">
      <t>カテイ</t>
    </rPh>
    <phoneticPr fontId="2"/>
  </si>
  <si>
    <t>事業の種別</t>
    <rPh sb="0" eb="2">
      <t>ジギョウ</t>
    </rPh>
    <rPh sb="3" eb="5">
      <t>シュベツ</t>
    </rPh>
    <phoneticPr fontId="2"/>
  </si>
  <si>
    <t>整備事業</t>
    <rPh sb="0" eb="2">
      <t>セイビ</t>
    </rPh>
    <rPh sb="2" eb="4">
      <t>ジギョウ</t>
    </rPh>
    <phoneticPr fontId="2"/>
  </si>
  <si>
    <t>全体事業</t>
    <rPh sb="0" eb="2">
      <t>ゼンタイ</t>
    </rPh>
    <rPh sb="2" eb="4">
      <t>ジギョウ</t>
    </rPh>
    <phoneticPr fontId="2"/>
  </si>
  <si>
    <t>期　　　間</t>
    <rPh sb="0" eb="1">
      <t>キ</t>
    </rPh>
    <rPh sb="4" eb="5">
      <t>アイダ</t>
    </rPh>
    <phoneticPr fontId="2"/>
  </si>
  <si>
    <t>交付対象部門に係る当該年度事業予定期間</t>
    <rPh sb="0" eb="2">
      <t>コウフ</t>
    </rPh>
    <rPh sb="2" eb="4">
      <t>タイショウ</t>
    </rPh>
    <rPh sb="4" eb="6">
      <t>ブモン</t>
    </rPh>
    <rPh sb="7" eb="8">
      <t>カカ</t>
    </rPh>
    <rPh sb="9" eb="11">
      <t>トウガイ</t>
    </rPh>
    <rPh sb="11" eb="13">
      <t>ネンド</t>
    </rPh>
    <rPh sb="13" eb="15">
      <t>ジギョウ</t>
    </rPh>
    <rPh sb="15" eb="17">
      <t>ヨテイ</t>
    </rPh>
    <rPh sb="17" eb="19">
      <t>キカン</t>
    </rPh>
    <phoneticPr fontId="2"/>
  </si>
  <si>
    <t>完成後</t>
    <rPh sb="0" eb="2">
      <t>カンセイ</t>
    </rPh>
    <rPh sb="2" eb="3">
      <t>ゴ</t>
    </rPh>
    <phoneticPr fontId="2"/>
  </si>
  <si>
    <t>総面積（㎡）</t>
    <rPh sb="0" eb="3">
      <t>ソウメンセキ</t>
    </rPh>
    <phoneticPr fontId="2"/>
  </si>
  <si>
    <t>　校舎</t>
    <rPh sb="1" eb="3">
      <t>コウシャ</t>
    </rPh>
    <phoneticPr fontId="2"/>
  </si>
  <si>
    <t>（寄宿舎収容人員）</t>
    <rPh sb="1" eb="4">
      <t>キシュクシャ</t>
    </rPh>
    <rPh sb="4" eb="6">
      <t>シュウヨウ</t>
    </rPh>
    <rPh sb="6" eb="8">
      <t>ジンイン</t>
    </rPh>
    <phoneticPr fontId="2"/>
  </si>
  <si>
    <t>（　　　室　　　名）</t>
    <rPh sb="4" eb="5">
      <t>シツ</t>
    </rPh>
    <rPh sb="8" eb="9">
      <t>メイ</t>
    </rPh>
    <phoneticPr fontId="2"/>
  </si>
  <si>
    <t>課　　　　　　　　　　　程</t>
    <rPh sb="0" eb="1">
      <t>カ</t>
    </rPh>
    <rPh sb="12" eb="13">
      <t>ホド</t>
    </rPh>
    <phoneticPr fontId="2"/>
  </si>
  <si>
    <t>学　　　　生　　　　定　　　　員</t>
    <rPh sb="0" eb="1">
      <t>ガク</t>
    </rPh>
    <rPh sb="5" eb="6">
      <t>セイ</t>
    </rPh>
    <rPh sb="10" eb="11">
      <t>サダム</t>
    </rPh>
    <rPh sb="15" eb="16">
      <t>イン</t>
    </rPh>
    <phoneticPr fontId="2"/>
  </si>
  <si>
    <t>課　　　程　　　名</t>
    <rPh sb="0" eb="1">
      <t>カ</t>
    </rPh>
    <rPh sb="4" eb="5">
      <t>ホド</t>
    </rPh>
    <rPh sb="8" eb="9">
      <t>メイ</t>
    </rPh>
    <phoneticPr fontId="2"/>
  </si>
  <si>
    <t>指定年月日</t>
    <rPh sb="0" eb="2">
      <t>シテイ</t>
    </rPh>
    <rPh sb="2" eb="5">
      <t>ネンガッピ</t>
    </rPh>
    <phoneticPr fontId="2"/>
  </si>
  <si>
    <t>現　　　　　　　状</t>
    <rPh sb="0" eb="1">
      <t>ウツツ</t>
    </rPh>
    <rPh sb="8" eb="9">
      <t>ジョウ</t>
    </rPh>
    <phoneticPr fontId="2"/>
  </si>
  <si>
    <t>整備による増減</t>
    <rPh sb="0" eb="2">
      <t>セイビ</t>
    </rPh>
    <rPh sb="5" eb="7">
      <t>ゾウゲン</t>
    </rPh>
    <phoneticPr fontId="2"/>
  </si>
  <si>
    <t>完　　　成　　　後</t>
    <rPh sb="0" eb="1">
      <t>カン</t>
    </rPh>
    <rPh sb="4" eb="5">
      <t>シゲル</t>
    </rPh>
    <rPh sb="8" eb="9">
      <t>ゴ</t>
    </rPh>
    <phoneticPr fontId="2"/>
  </si>
  <si>
    <t>及び学生定員</t>
    <rPh sb="0" eb="1">
      <t>オヨ</t>
    </rPh>
    <rPh sb="2" eb="4">
      <t>ガクセイ</t>
    </rPh>
    <rPh sb="4" eb="6">
      <t>テイイン</t>
    </rPh>
    <phoneticPr fontId="2"/>
  </si>
  <si>
    <t>交付額</t>
    <rPh sb="0" eb="3">
      <t>コウフガク</t>
    </rPh>
    <phoneticPr fontId="2"/>
  </si>
  <si>
    <t>過去の補助</t>
    <rPh sb="0" eb="2">
      <t>カコ</t>
    </rPh>
    <rPh sb="3" eb="5">
      <t>ホジョ</t>
    </rPh>
    <phoneticPr fontId="2"/>
  </si>
  <si>
    <t>　ア　有（補助年度：　　　　　　　年度、補助金額：　　　　　　　千円、補助面積（校舎：　　　　　㎡、寄宿舎：　　　　　㎡））</t>
    <rPh sb="3" eb="4">
      <t>アリ</t>
    </rPh>
    <rPh sb="5" eb="7">
      <t>ホジョ</t>
    </rPh>
    <rPh sb="7" eb="9">
      <t>ネンド</t>
    </rPh>
    <rPh sb="17" eb="19">
      <t>ネンド</t>
    </rPh>
    <rPh sb="20" eb="22">
      <t>ホジョ</t>
    </rPh>
    <rPh sb="22" eb="23">
      <t>キン</t>
    </rPh>
    <rPh sb="23" eb="24">
      <t>ガク</t>
    </rPh>
    <rPh sb="32" eb="34">
      <t>センエン</t>
    </rPh>
    <rPh sb="35" eb="37">
      <t>ホジョ</t>
    </rPh>
    <rPh sb="37" eb="39">
      <t>メンセキ</t>
    </rPh>
    <rPh sb="40" eb="42">
      <t>コウシャ</t>
    </rPh>
    <rPh sb="50" eb="53">
      <t>キシュクシャ</t>
    </rPh>
    <phoneticPr fontId="2"/>
  </si>
  <si>
    <t>の有無</t>
    <rPh sb="1" eb="3">
      <t>ウム</t>
    </rPh>
    <phoneticPr fontId="2"/>
  </si>
  <si>
    <t>　イ　無　　　　　　　　　　　　　　　　　　ウ　本計画に伴う財産処分承認申請の必要性の有無　（　有　　　無　）</t>
    <rPh sb="3" eb="4">
      <t>ム</t>
    </rPh>
    <rPh sb="24" eb="25">
      <t>ホン</t>
    </rPh>
    <rPh sb="25" eb="27">
      <t>ケイカク</t>
    </rPh>
    <rPh sb="28" eb="29">
      <t>トモナ</t>
    </rPh>
    <rPh sb="30" eb="32">
      <t>ザイサン</t>
    </rPh>
    <rPh sb="32" eb="34">
      <t>ショブン</t>
    </rPh>
    <rPh sb="34" eb="36">
      <t>ショウニン</t>
    </rPh>
    <rPh sb="36" eb="38">
      <t>シンセイ</t>
    </rPh>
    <rPh sb="39" eb="42">
      <t>ヒツヨウセイ</t>
    </rPh>
    <rPh sb="43" eb="45">
      <t>ウム</t>
    </rPh>
    <rPh sb="48" eb="49">
      <t>ウ</t>
    </rPh>
    <rPh sb="52" eb="53">
      <t>ム</t>
    </rPh>
    <phoneticPr fontId="2"/>
  </si>
  <si>
    <t>（注）・敷地の状況が借地の場合は、長期使用が可能である証明書又は、土地の購入計画等を添付のこと。</t>
    <phoneticPr fontId="2"/>
  </si>
  <si>
    <t>　　　・学生定員欄の（　）内は一学年定員を記入のこと。</t>
    <phoneticPr fontId="2"/>
  </si>
  <si>
    <t>　　　・養成課程欄には、看護師3年全日制・助産師等養成課程別の記載とすること。</t>
    <phoneticPr fontId="2"/>
  </si>
  <si>
    <t>看護師等養成所施設整備事業</t>
    <rPh sb="0" eb="3">
      <t>カンゴシ</t>
    </rPh>
    <rPh sb="3" eb="4">
      <t>トウ</t>
    </rPh>
    <rPh sb="4" eb="7">
      <t>ヨウセイジョ</t>
    </rPh>
    <rPh sb="7" eb="9">
      <t>シセツ</t>
    </rPh>
    <rPh sb="9" eb="11">
      <t>セイビ</t>
    </rPh>
    <rPh sb="11" eb="13">
      <t>ジギョウ</t>
    </rPh>
    <phoneticPr fontId="2"/>
  </si>
  <si>
    <t>建築年度</t>
    <rPh sb="0" eb="2">
      <t>ケンチク</t>
    </rPh>
    <rPh sb="2" eb="4">
      <t>ネンド</t>
    </rPh>
    <phoneticPr fontId="2"/>
  </si>
  <si>
    <t>H元年</t>
    <phoneticPr fontId="2"/>
  </si>
  <si>
    <t>寄宿舎</t>
    <phoneticPr fontId="2"/>
  </si>
  <si>
    <t>計　</t>
    <phoneticPr fontId="2"/>
  </si>
  <si>
    <t>看護師・助産師課程</t>
    <rPh sb="0" eb="3">
      <t>カンゴシ</t>
    </rPh>
    <rPh sb="4" eb="7">
      <t>ジョサンシ</t>
    </rPh>
    <rPh sb="7" eb="9">
      <t>カテイ</t>
    </rPh>
    <phoneticPr fontId="2"/>
  </si>
  <si>
    <t>＝</t>
    <phoneticPr fontId="2"/>
  </si>
  <si>
    <t>←定員数を数値で入力</t>
    <rPh sb="1" eb="4">
      <t>テイインスウ</t>
    </rPh>
    <rPh sb="5" eb="7">
      <t>スウチ</t>
    </rPh>
    <rPh sb="8" eb="10">
      <t>ニュウリョク</t>
    </rPh>
    <phoneticPr fontId="2"/>
  </si>
  <si>
    <t>←１学年定員数を数値で入力</t>
    <rPh sb="2" eb="4">
      <t>ガクネン</t>
    </rPh>
    <rPh sb="4" eb="6">
      <t>テイイン</t>
    </rPh>
    <rPh sb="6" eb="7">
      <t>カズ</t>
    </rPh>
    <rPh sb="8" eb="10">
      <t>スウチ</t>
    </rPh>
    <rPh sb="11" eb="13">
      <t>ニュウリョク</t>
    </rPh>
    <phoneticPr fontId="2"/>
  </si>
  <si>
    <t>看護師3年全日制</t>
    <phoneticPr fontId="2"/>
  </si>
  <si>
    <t>H元年.4.1</t>
    <rPh sb="1" eb="3">
      <t>ガンネン</t>
    </rPh>
    <phoneticPr fontId="2"/>
  </si>
  <si>
    <t>校舎A</t>
    <rPh sb="0" eb="2">
      <t>コウシャ</t>
    </rPh>
    <phoneticPr fontId="2"/>
  </si>
  <si>
    <t>校舎B</t>
    <rPh sb="0" eb="2">
      <t>コウシャ</t>
    </rPh>
    <phoneticPr fontId="2"/>
  </si>
  <si>
    <t>実　績　報　告　書</t>
    <phoneticPr fontId="2"/>
  </si>
  <si>
    <t>様式４－１－①</t>
    <phoneticPr fontId="2"/>
  </si>
  <si>
    <t>整備内容</t>
    <phoneticPr fontId="2"/>
  </si>
  <si>
    <r>
      <t>整備</t>
    </r>
    <r>
      <rPr>
        <sz val="11"/>
        <rFont val="ＭＳ Ｐゴシック"/>
        <family val="3"/>
        <charset val="128"/>
      </rPr>
      <t>内容</t>
    </r>
    <rPh sb="0" eb="2">
      <t>セイビ</t>
    </rPh>
    <rPh sb="2" eb="4">
      <t>ナイヨウ</t>
    </rPh>
    <phoneticPr fontId="2"/>
  </si>
  <si>
    <r>
      <t>　　　　（３）</t>
    </r>
    <r>
      <rPr>
        <u val="double"/>
        <sz val="11"/>
        <rFont val="ＭＳ Ｐゴシック"/>
        <family val="3"/>
        <charset val="128"/>
      </rPr>
      <t>対象外の室については、備考欄に「対象外」と記すこと。</t>
    </r>
    <rPh sb="7" eb="10">
      <t>タイショウガイ</t>
    </rPh>
    <rPh sb="11" eb="12">
      <t>シツ</t>
    </rPh>
    <rPh sb="18" eb="20">
      <t>ビコウ</t>
    </rPh>
    <rPh sb="20" eb="21">
      <t>ラン</t>
    </rPh>
    <rPh sb="23" eb="26">
      <t>タイショウガイ</t>
    </rPh>
    <rPh sb="28" eb="29">
      <t>シル</t>
    </rPh>
    <phoneticPr fontId="2"/>
  </si>
  <si>
    <t>実施年度</t>
    <phoneticPr fontId="2"/>
  </si>
  <si>
    <t>（国及び地方公共団体を除く交付申請者を対象とする誓約事項）</t>
    <phoneticPr fontId="2"/>
  </si>
  <si>
    <t>（すべての交付申請者を対象とする誓約事項）</t>
    <phoneticPr fontId="2"/>
  </si>
  <si>
    <t xml:space="preserve">     ・改　　築：従前の建物を取りこわして、これと位置・構造・規模がほぼ同程度のものを建築する場合</t>
    <phoneticPr fontId="2"/>
  </si>
  <si>
    <t>（実整備面積と交付要綱の基準面積を比較して低い方の面積）</t>
    <phoneticPr fontId="2"/>
  </si>
  <si>
    <t>（実単価と交付要綱の基準単価を比較して低い方の額）</t>
    <phoneticPr fontId="2"/>
  </si>
  <si>
    <t>令和8年4月</t>
    <phoneticPr fontId="2"/>
  </si>
  <si>
    <t>令和9年3月</t>
    <phoneticPr fontId="2"/>
  </si>
  <si>
    <t>令和8年5月</t>
    <phoneticPr fontId="2"/>
  </si>
  <si>
    <t>令和9年2月</t>
    <phoneticPr fontId="2"/>
  </si>
  <si>
    <t xml:space="preserve">      また、当該事業に係る見積書等及び補助対象事業分の金額の算出方法が分かる書類（進捗率の内訳）を必ず添付すること。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</si>
</sst>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0.00_ "/>
    <numFmt numFmtId="177" formatCode="[$-411]ggge&quot;年&quot;m&quot;月&quot;d&quot;日&quot;;@"/>
    <numFmt numFmtId="178" formatCode="#,##0_ "/>
    <numFmt numFmtId="179" formatCode="&quot;(&quot;[$-411]ggge&quot;年&quot;m&quot;月&quot;d&quot;日)&quot;"/>
    <numFmt numFmtId="180" formatCode="&quot;(&quot;[$-411]ggge&quot;年&quot;m&quot;月&quot;d&quot;日&quot;\)"/>
    <numFmt numFmtId="181" formatCode="\(#,##0\)"/>
    <numFmt numFmtId="182" formatCode="#,##0_);\(#,##0\)"/>
    <numFmt numFmtId="183" formatCode="_(* #,##0_);_(* \(#,##0\);_(* &quot;-&quot;_);_(@_)"/>
    <numFmt numFmtId="184" formatCode="&quot;令和&quot;#&quot;年度&quot;"/>
    <numFmt numFmtId="185" formatCode="0_);[Red]\(0\)"/>
    <numFmt numFmtId="186" formatCode="0;0;"/>
    <numFmt numFmtId="187" formatCode="[$]ggge&quot;年&quot;m&quot;月&quot;;@" x16r2:formatCode16="[$-ja-JP-x-gannen]ggge&quot;年&quot;m&quot;月&quot;;@"/>
    <numFmt numFmtId="188" formatCode="0.00_);[Red]\(0.00\)"/>
    <numFmt numFmtId="189" formatCode="#,##0&quot;人&quot;"/>
    <numFmt numFmtId="190" formatCode="&quot;（&quot;#,##0&quot;人）&quot;"/>
    <numFmt numFmtId="191" formatCode="0.00&quot;㎡&quot;"/>
    <numFmt numFmtId="192" formatCode="#,##0&quot;円&quot;;[Red]\-#,##0&quot;円&quot;"/>
  </numFmts>
  <fonts count="57">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sz val="14"/>
      <name val="ＭＳ Ｐゴシック"/>
      <family val="3"/>
      <charset val="128"/>
    </font>
    <font>
      <sz val="10"/>
      <name val="ＭＳ Ｐゴシック"/>
      <family val="3"/>
      <charset val="128"/>
    </font>
    <font>
      <sz val="9"/>
      <name val="ＭＳ Ｐゴシック"/>
      <family val="3"/>
      <charset val="128"/>
    </font>
    <font>
      <sz val="11"/>
      <color indexed="9"/>
      <name val="ＭＳ Ｐゴシック"/>
      <family val="3"/>
      <charset val="128"/>
    </font>
    <font>
      <sz val="16"/>
      <name val="ＭＳ 明朝"/>
      <family val="1"/>
      <charset val="128"/>
    </font>
    <font>
      <sz val="10.5"/>
      <name val="ＭＳ 明朝"/>
      <family val="1"/>
      <charset val="128"/>
    </font>
    <font>
      <sz val="14"/>
      <name val="ＭＳ 明朝"/>
      <family val="1"/>
      <charset val="128"/>
    </font>
    <font>
      <sz val="11"/>
      <name val="ＭＳ Ｐ明朝"/>
      <family val="1"/>
      <charset val="128"/>
    </font>
    <font>
      <sz val="11"/>
      <color indexed="9"/>
      <name val="ＭＳ 明朝"/>
      <family val="1"/>
      <charset val="128"/>
    </font>
    <font>
      <sz val="11"/>
      <name val="ＭＳ 明朝"/>
      <family val="1"/>
      <charset val="128"/>
    </font>
    <font>
      <u/>
      <sz val="11"/>
      <color indexed="12"/>
      <name val="ＭＳ Ｐゴシック"/>
      <family val="3"/>
      <charset val="128"/>
    </font>
    <font>
      <sz val="12"/>
      <name val="ＭＳ 明朝"/>
      <family val="1"/>
      <charset val="128"/>
    </font>
    <font>
      <sz val="6"/>
      <name val="ＭＳ 明朝"/>
      <family val="1"/>
      <charset val="128"/>
    </font>
    <font>
      <sz val="9"/>
      <name val="ＭＳ 明朝"/>
      <family val="1"/>
      <charset val="128"/>
    </font>
    <font>
      <sz val="12"/>
      <name val="ＭＳ Ｐゴシック"/>
      <family val="3"/>
      <charset val="128"/>
    </font>
    <font>
      <b/>
      <sz val="12"/>
      <name val="ＭＳ 明朝"/>
      <family val="1"/>
      <charset val="128"/>
    </font>
    <font>
      <sz val="11"/>
      <name val="ＭＳ ゴシック"/>
      <family val="3"/>
      <charset val="128"/>
    </font>
    <font>
      <sz val="18"/>
      <name val="ＭＳ 明朝"/>
      <family val="1"/>
      <charset val="128"/>
    </font>
    <font>
      <b/>
      <sz val="14"/>
      <color indexed="10"/>
      <name val="ＭＳ ゴシック"/>
      <family val="3"/>
      <charset val="128"/>
    </font>
    <font>
      <sz val="10"/>
      <name val="Arial"/>
      <family val="2"/>
    </font>
    <font>
      <sz val="11"/>
      <name val="ＭＳ Ｐ明朝"/>
      <family val="1"/>
    </font>
    <font>
      <sz val="16"/>
      <color indexed="9"/>
      <name val="ＭＳ 明朝"/>
      <family val="1"/>
      <charset val="128"/>
    </font>
    <font>
      <sz val="12"/>
      <color indexed="9"/>
      <name val="ＭＳ 明朝"/>
      <family val="1"/>
      <charset val="128"/>
    </font>
    <font>
      <b/>
      <sz val="9"/>
      <color indexed="81"/>
      <name val="MS P ゴシック"/>
      <family val="3"/>
      <charset val="128"/>
    </font>
    <font>
      <sz val="11"/>
      <name val="ＭＳ Ｐゴシック"/>
      <family val="3"/>
      <charset val="128"/>
      <scheme val="major"/>
    </font>
    <font>
      <b/>
      <sz val="12"/>
      <color indexed="12"/>
      <name val="ＭＳ Ｐゴシック"/>
      <family val="3"/>
      <charset val="128"/>
      <scheme val="major"/>
    </font>
    <font>
      <b/>
      <sz val="11"/>
      <name val="ＭＳ Ｐゴシック"/>
      <family val="3"/>
      <charset val="128"/>
      <scheme val="major"/>
    </font>
    <font>
      <sz val="10"/>
      <name val="ＭＳ Ｐゴシック"/>
      <family val="3"/>
      <charset val="128"/>
      <scheme val="major"/>
    </font>
    <font>
      <sz val="9"/>
      <name val="ＭＳ Ｐゴシック"/>
      <family val="3"/>
      <charset val="128"/>
      <scheme val="major"/>
    </font>
    <font>
      <sz val="9"/>
      <color indexed="81"/>
      <name val="MS P ゴシック"/>
      <family val="3"/>
      <charset val="128"/>
    </font>
    <font>
      <b/>
      <sz val="18"/>
      <color rgb="FFFF0000"/>
      <name val="ＭＳ 明朝"/>
      <family val="1"/>
      <charset val="128"/>
    </font>
    <font>
      <b/>
      <sz val="18"/>
      <color theme="1"/>
      <name val="ＭＳ 明朝"/>
      <family val="1"/>
      <charset val="128"/>
    </font>
    <font>
      <sz val="14"/>
      <color rgb="FFFF0000"/>
      <name val="ＭＳ 明朝"/>
      <family val="1"/>
      <charset val="128"/>
    </font>
    <font>
      <sz val="11"/>
      <color rgb="FFFF0000"/>
      <name val="ＭＳ 明朝"/>
      <family val="1"/>
      <charset val="128"/>
    </font>
    <font>
      <sz val="11"/>
      <color theme="1"/>
      <name val="ＭＳ Ｐゴシック"/>
      <family val="2"/>
      <charset val="128"/>
      <scheme val="minor"/>
    </font>
    <font>
      <sz val="11"/>
      <color rgb="FF000000"/>
      <name val="ＭＳ 明朝"/>
      <family val="1"/>
      <charset val="128"/>
    </font>
    <font>
      <sz val="11"/>
      <color theme="1"/>
      <name val="ＭＳ 明朝"/>
      <family val="1"/>
      <charset val="128"/>
    </font>
    <font>
      <sz val="16"/>
      <color rgb="FF000000"/>
      <name val="ＭＳ 明朝"/>
      <family val="1"/>
      <charset val="128"/>
    </font>
    <font>
      <sz val="6"/>
      <name val="ＭＳ Ｐゴシック"/>
      <family val="2"/>
      <charset val="128"/>
      <scheme val="minor"/>
    </font>
    <font>
      <sz val="12"/>
      <color rgb="FF000000"/>
      <name val="ＭＳ 明朝"/>
      <family val="1"/>
      <charset val="128"/>
    </font>
    <font>
      <sz val="10.5"/>
      <color theme="1"/>
      <name val="ＭＳ 明朝"/>
      <family val="1"/>
      <charset val="128"/>
    </font>
    <font>
      <b/>
      <sz val="20"/>
      <color rgb="FFFF0000"/>
      <name val="ＭＳ ゴシック"/>
      <family val="3"/>
      <charset val="128"/>
    </font>
    <font>
      <b/>
      <sz val="14"/>
      <color theme="1"/>
      <name val="ＭＳ 明朝"/>
      <family val="1"/>
      <charset val="128"/>
    </font>
    <font>
      <b/>
      <sz val="16"/>
      <color theme="1"/>
      <name val="ＭＳ 明朝"/>
      <family val="1"/>
      <charset val="128"/>
    </font>
    <font>
      <sz val="10"/>
      <color theme="1"/>
      <name val="ＭＳ 明朝"/>
      <family val="1"/>
      <charset val="128"/>
    </font>
    <font>
      <sz val="10.5"/>
      <name val="ＭＳ ゴシック"/>
      <family val="3"/>
      <charset val="128"/>
    </font>
    <font>
      <sz val="8"/>
      <color theme="1"/>
      <name val="ＭＳ 明朝"/>
      <family val="1"/>
      <charset val="128"/>
    </font>
    <font>
      <sz val="9"/>
      <color theme="1"/>
      <name val="ＭＳ 明朝"/>
      <family val="1"/>
      <charset val="128"/>
    </font>
    <font>
      <sz val="10"/>
      <name val="ＭＳ 明朝"/>
      <family val="1"/>
      <charset val="128"/>
    </font>
    <font>
      <sz val="10.5"/>
      <color theme="1"/>
      <name val="Century"/>
      <family val="1"/>
    </font>
    <font>
      <u/>
      <sz val="10.5"/>
      <color theme="1"/>
      <name val="ＭＳ 明朝"/>
      <family val="1"/>
      <charset val="128"/>
    </font>
    <font>
      <u val="double"/>
      <sz val="11"/>
      <name val="ＭＳ Ｐゴシック"/>
      <family val="3"/>
      <charset val="128"/>
    </font>
    <font>
      <sz val="8"/>
      <name val="ＭＳ Ｐゴシック"/>
      <family val="3"/>
      <charset val="128"/>
    </font>
  </fonts>
  <fills count="8">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79998168889431442"/>
        <bgColor indexed="9"/>
      </patternFill>
    </fill>
    <fill>
      <patternFill patternType="solid">
        <fgColor theme="7" tint="0.79998168889431442"/>
        <bgColor indexed="64"/>
      </patternFill>
    </fill>
  </fills>
  <borders count="15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dashed">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otted">
        <color indexed="64"/>
      </top>
      <bottom style="dotted">
        <color indexed="64"/>
      </bottom>
      <diagonal/>
    </border>
    <border>
      <left style="medium">
        <color indexed="64"/>
      </left>
      <right/>
      <top style="dashed">
        <color indexed="64"/>
      </top>
      <bottom style="dashed">
        <color indexed="64"/>
      </bottom>
      <diagonal/>
    </border>
    <border>
      <left style="medium">
        <color indexed="64"/>
      </left>
      <right/>
      <top style="dashed">
        <color indexed="64"/>
      </top>
      <bottom style="medium">
        <color indexed="64"/>
      </bottom>
      <diagonal/>
    </border>
    <border>
      <left style="medium">
        <color indexed="64"/>
      </left>
      <right/>
      <top style="dashed">
        <color indexed="64"/>
      </top>
      <bottom style="dotted">
        <color indexed="64"/>
      </bottom>
      <diagonal/>
    </border>
    <border>
      <left style="medium">
        <color indexed="64"/>
      </left>
      <right/>
      <top/>
      <bottom style="dashed">
        <color indexed="64"/>
      </bottom>
      <diagonal/>
    </border>
    <border>
      <left style="thick">
        <color rgb="FF000000"/>
      </left>
      <right style="medium">
        <color rgb="FF000000"/>
      </right>
      <top/>
      <bottom/>
      <diagonal/>
    </border>
    <border>
      <left/>
      <right style="medium">
        <color rgb="FF000000"/>
      </right>
      <top/>
      <bottom/>
      <diagonal/>
    </border>
    <border>
      <left/>
      <right style="thick">
        <color rgb="FF000000"/>
      </right>
      <top/>
      <bottom/>
      <diagonal/>
    </border>
    <border>
      <left/>
      <right style="medium">
        <color rgb="FF000000"/>
      </right>
      <top/>
      <bottom style="medium">
        <color rgb="FF000000"/>
      </bottom>
      <diagonal/>
    </border>
    <border>
      <left style="thick">
        <color rgb="FF000000"/>
      </left>
      <right style="medium">
        <color rgb="FF000000"/>
      </right>
      <top style="thick">
        <color rgb="FF000000"/>
      </top>
      <bottom/>
      <diagonal/>
    </border>
    <border>
      <left/>
      <right style="medium">
        <color rgb="FF000000"/>
      </right>
      <top style="thick">
        <color rgb="FF000000"/>
      </top>
      <bottom/>
      <diagonal/>
    </border>
    <border>
      <left/>
      <right style="thick">
        <color rgb="FF000000"/>
      </right>
      <top style="thick">
        <color rgb="FF000000"/>
      </top>
      <bottom/>
      <diagonal/>
    </border>
    <border>
      <left style="thick">
        <color rgb="FF000000"/>
      </left>
      <right style="medium">
        <color rgb="FF000000"/>
      </right>
      <top/>
      <bottom style="medium">
        <color rgb="FF000000"/>
      </bottom>
      <diagonal/>
    </border>
    <border>
      <left/>
      <right style="thick">
        <color rgb="FF000000"/>
      </right>
      <top/>
      <bottom style="medium">
        <color rgb="FF000000"/>
      </bottom>
      <diagonal/>
    </border>
    <border>
      <left style="thick">
        <color rgb="FF000000"/>
      </left>
      <right style="medium">
        <color rgb="FF000000"/>
      </right>
      <top/>
      <bottom style="thick">
        <color rgb="FF000000"/>
      </bottom>
      <diagonal/>
    </border>
    <border>
      <left/>
      <right style="medium">
        <color rgb="FF000000"/>
      </right>
      <top/>
      <bottom style="thick">
        <color rgb="FF000000"/>
      </bottom>
      <diagonal/>
    </border>
    <border>
      <left/>
      <right style="thick">
        <color rgb="FF000000"/>
      </right>
      <top/>
      <bottom style="thick">
        <color rgb="FF000000"/>
      </bottom>
      <diagonal/>
    </border>
    <border>
      <left/>
      <right/>
      <top/>
      <bottom style="thick">
        <color rgb="FF000000"/>
      </bottom>
      <diagonal/>
    </border>
    <border>
      <left style="medium">
        <color indexed="64"/>
      </left>
      <right style="thin">
        <color indexed="64"/>
      </right>
      <top style="medium">
        <color indexed="64"/>
      </top>
      <bottom/>
      <diagonal/>
    </border>
    <border>
      <left style="thick">
        <color rgb="FF000000"/>
      </left>
      <right/>
      <top/>
      <bottom/>
      <diagonal/>
    </border>
    <border>
      <left style="medium">
        <color indexed="64"/>
      </left>
      <right style="medium">
        <color indexed="64"/>
      </right>
      <top style="dashed">
        <color indexed="64"/>
      </top>
      <bottom style="medium">
        <color indexed="64"/>
      </bottom>
      <diagonal/>
    </border>
    <border>
      <left style="medium">
        <color indexed="64"/>
      </left>
      <right/>
      <top style="medium">
        <color indexed="64"/>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style="medium">
        <color indexed="64"/>
      </right>
      <top style="dashed">
        <color indexed="8"/>
      </top>
      <bottom style="dashed">
        <color indexed="8"/>
      </bottom>
      <diagonal/>
    </border>
    <border>
      <left style="medium">
        <color indexed="64"/>
      </left>
      <right style="medium">
        <color indexed="64"/>
      </right>
      <top style="dashed">
        <color indexed="64"/>
      </top>
      <bottom style="dotted">
        <color indexed="64"/>
      </bottom>
      <diagonal/>
    </border>
    <border>
      <left style="medium">
        <color indexed="64"/>
      </left>
      <right/>
      <top/>
      <bottom style="mediumDashed">
        <color indexed="64"/>
      </bottom>
      <diagonal/>
    </border>
    <border>
      <left/>
      <right/>
      <top/>
      <bottom style="mediumDashed">
        <color indexed="64"/>
      </bottom>
      <diagonal/>
    </border>
    <border>
      <left/>
      <right style="medium">
        <color indexed="64"/>
      </right>
      <top/>
      <bottom style="mediumDashed">
        <color indexed="64"/>
      </bottom>
      <diagonal/>
    </border>
    <border>
      <left style="medium">
        <color indexed="64"/>
      </left>
      <right/>
      <top style="mediumDashed">
        <color indexed="64"/>
      </top>
      <bottom/>
      <diagonal/>
    </border>
    <border>
      <left/>
      <right/>
      <top style="mediumDashed">
        <color indexed="64"/>
      </top>
      <bottom/>
      <diagonal/>
    </border>
    <border>
      <left/>
      <right style="medium">
        <color indexed="64"/>
      </right>
      <top style="mediumDashed">
        <color indexed="64"/>
      </top>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right style="medium">
        <color indexed="64"/>
      </right>
      <top style="mediumDashed">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bottom style="dashed">
        <color indexed="8"/>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bottom style="dashed">
        <color indexed="64"/>
      </bottom>
      <diagonal/>
    </border>
    <border diagonalUp="1">
      <left/>
      <right style="thin">
        <color indexed="64"/>
      </right>
      <top style="medium">
        <color indexed="64"/>
      </top>
      <bottom style="medium">
        <color indexed="64"/>
      </bottom>
      <diagonal style="thin">
        <color indexed="64"/>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diagonalUp="1">
      <left style="medium">
        <color indexed="64"/>
      </left>
      <right style="thin">
        <color indexed="64"/>
      </right>
      <top style="medium">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diagonalUp="1">
      <left/>
      <right style="thin">
        <color indexed="64"/>
      </right>
      <top style="medium">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medium">
        <color indexed="64"/>
      </bottom>
      <diagonal style="thin">
        <color indexed="64"/>
      </diagonal>
    </border>
    <border>
      <left style="medium">
        <color indexed="64"/>
      </left>
      <right style="medium">
        <color indexed="64"/>
      </right>
      <top style="dotted">
        <color indexed="64"/>
      </top>
      <bottom style="medium">
        <color indexed="64"/>
      </bottom>
      <diagonal/>
    </border>
    <border>
      <left style="thin">
        <color indexed="64"/>
      </left>
      <right style="thin">
        <color indexed="64"/>
      </right>
      <top style="medium">
        <color indexed="64"/>
      </top>
      <bottom/>
      <diagonal/>
    </border>
    <border diagonalDown="1">
      <left style="thin">
        <color indexed="64"/>
      </left>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thin">
        <color indexed="64"/>
      </right>
      <top/>
      <bottom style="medium">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medium">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medium">
        <color indexed="64"/>
      </right>
      <top/>
      <bottom style="hair">
        <color indexed="64"/>
      </bottom>
      <diagonal/>
    </border>
  </borders>
  <cellStyleXfs count="10">
    <xf numFmtId="0" fontId="0" fillId="0" borderId="0">
      <alignment vertical="center"/>
    </xf>
    <xf numFmtId="0" fontId="14" fillId="0" borderId="0" applyNumberFormat="0" applyFill="0" applyBorder="0" applyAlignment="0" applyProtection="0">
      <alignment vertical="center"/>
    </xf>
    <xf numFmtId="38" fontId="1" fillId="0" borderId="0" applyFont="0" applyFill="0" applyBorder="0" applyAlignment="0" applyProtection="0">
      <alignment vertical="center"/>
    </xf>
    <xf numFmtId="40" fontId="1" fillId="0" borderId="0" applyFont="0" applyFill="0" applyBorder="0" applyAlignment="0" applyProtection="0">
      <alignment vertical="center"/>
    </xf>
    <xf numFmtId="0" fontId="11" fillId="0" borderId="0"/>
    <xf numFmtId="0" fontId="1" fillId="0" borderId="0">
      <alignment vertical="center"/>
    </xf>
    <xf numFmtId="183" fontId="23" fillId="0" borderId="0" applyFill="0" applyBorder="0" applyAlignment="0" applyProtection="0"/>
    <xf numFmtId="0" fontId="24" fillId="0" borderId="0"/>
    <xf numFmtId="0" fontId="1" fillId="0" borderId="0">
      <alignment vertical="center"/>
    </xf>
    <xf numFmtId="0" fontId="38" fillId="0" borderId="0">
      <alignment vertical="center"/>
    </xf>
  </cellStyleXfs>
  <cellXfs count="951">
    <xf numFmtId="0" fontId="0" fillId="0" borderId="0" xfId="0">
      <alignment vertical="center"/>
    </xf>
    <xf numFmtId="0" fontId="0" fillId="0" borderId="1" xfId="0" applyBorder="1">
      <alignment vertical="center"/>
    </xf>
    <xf numFmtId="0" fontId="0" fillId="0" borderId="11" xfId="0" applyBorder="1" applyAlignment="1">
      <alignment horizontal="left" vertical="center"/>
    </xf>
    <xf numFmtId="0" fontId="0" fillId="0" borderId="0" xfId="0" applyAlignment="1">
      <alignment horizontal="right" vertical="center"/>
    </xf>
    <xf numFmtId="0" fontId="0" fillId="0" borderId="17" xfId="0" applyBorder="1" applyAlignment="1">
      <alignment horizontal="center" vertical="center"/>
    </xf>
    <xf numFmtId="0" fontId="0" fillId="0" borderId="18" xfId="0" applyBorder="1">
      <alignment vertical="center"/>
    </xf>
    <xf numFmtId="0" fontId="0" fillId="0" borderId="24" xfId="0" applyBorder="1">
      <alignment vertical="center"/>
    </xf>
    <xf numFmtId="0" fontId="0" fillId="0" borderId="26" xfId="0" applyBorder="1">
      <alignment vertical="center"/>
    </xf>
    <xf numFmtId="0" fontId="0" fillId="0" borderId="27" xfId="0" applyBorder="1">
      <alignment vertical="center"/>
    </xf>
    <xf numFmtId="0" fontId="0" fillId="0" borderId="42" xfId="0" applyBorder="1">
      <alignment vertical="center"/>
    </xf>
    <xf numFmtId="0" fontId="0" fillId="0" borderId="41" xfId="0" applyBorder="1">
      <alignment vertical="center"/>
    </xf>
    <xf numFmtId="0" fontId="0" fillId="0" borderId="15" xfId="0" applyBorder="1">
      <alignment vertical="center"/>
    </xf>
    <xf numFmtId="0" fontId="0" fillId="0" borderId="43" xfId="0" applyBorder="1">
      <alignment vertical="center"/>
    </xf>
    <xf numFmtId="0" fontId="0" fillId="0" borderId="11" xfId="0" applyBorder="1">
      <alignment vertical="center"/>
    </xf>
    <xf numFmtId="0" fontId="0" fillId="0" borderId="23" xfId="0" applyBorder="1" applyAlignment="1">
      <alignment horizontal="center" vertical="center"/>
    </xf>
    <xf numFmtId="0" fontId="0" fillId="0" borderId="48" xfId="0" applyBorder="1">
      <alignment vertical="center"/>
    </xf>
    <xf numFmtId="0" fontId="0" fillId="0" borderId="53" xfId="0" applyBorder="1">
      <alignment vertical="center"/>
    </xf>
    <xf numFmtId="0" fontId="5" fillId="0" borderId="42" xfId="0" applyFont="1" applyBorder="1">
      <alignment vertical="center"/>
    </xf>
    <xf numFmtId="38" fontId="0" fillId="0" borderId="0" xfId="0" applyNumberFormat="1">
      <alignment vertical="center"/>
    </xf>
    <xf numFmtId="38" fontId="1" fillId="0" borderId="0" xfId="2">
      <alignment vertical="center"/>
    </xf>
    <xf numFmtId="38" fontId="1" fillId="0" borderId="23" xfId="2" applyBorder="1" applyAlignment="1">
      <alignment horizontal="center" vertical="center"/>
    </xf>
    <xf numFmtId="38" fontId="1" fillId="0" borderId="0" xfId="2" applyFont="1">
      <alignment vertical="center"/>
    </xf>
    <xf numFmtId="0" fontId="8" fillId="0" borderId="0" xfId="0" applyFont="1" applyAlignment="1">
      <alignment horizontal="center" vertical="center"/>
    </xf>
    <xf numFmtId="0" fontId="9" fillId="0" borderId="82" xfId="0" applyFont="1" applyBorder="1" applyAlignment="1">
      <alignment horizontal="center" vertical="center" wrapText="1"/>
    </xf>
    <xf numFmtId="0" fontId="9" fillId="0" borderId="83" xfId="0" applyFont="1" applyBorder="1" applyAlignment="1">
      <alignment horizontal="center" vertical="center" wrapText="1"/>
    </xf>
    <xf numFmtId="0" fontId="9" fillId="0" borderId="84" xfId="0" applyFont="1" applyBorder="1" applyAlignment="1">
      <alignment horizontal="center" vertical="center" wrapText="1"/>
    </xf>
    <xf numFmtId="0" fontId="9" fillId="0" borderId="85" xfId="0" applyFont="1" applyBorder="1" applyAlignment="1">
      <alignment horizontal="center" vertical="center" wrapText="1"/>
    </xf>
    <xf numFmtId="0" fontId="0" fillId="0" borderId="83" xfId="0" applyBorder="1" applyAlignment="1">
      <alignment horizontal="right" vertical="top" wrapText="1"/>
    </xf>
    <xf numFmtId="0" fontId="9" fillId="0" borderId="83" xfId="0" applyFont="1" applyBorder="1" applyAlignment="1">
      <alignment horizontal="right" vertical="top" wrapText="1"/>
    </xf>
    <xf numFmtId="0" fontId="9" fillId="0" borderId="0" xfId="0" applyFont="1" applyAlignment="1">
      <alignment horizontal="justify" vertical="center"/>
    </xf>
    <xf numFmtId="0" fontId="9" fillId="0" borderId="86" xfId="0" applyFont="1" applyBorder="1" applyAlignment="1">
      <alignment horizontal="center" vertical="center" wrapText="1"/>
    </xf>
    <xf numFmtId="0" fontId="9" fillId="0" borderId="87" xfId="0" applyFont="1" applyBorder="1" applyAlignment="1">
      <alignment horizontal="center" vertical="center" wrapText="1"/>
    </xf>
    <xf numFmtId="0" fontId="9" fillId="0" borderId="88" xfId="0" applyFont="1" applyBorder="1" applyAlignment="1">
      <alignment horizontal="center" vertical="center" wrapText="1"/>
    </xf>
    <xf numFmtId="0" fontId="0" fillId="0" borderId="89" xfId="0" applyBorder="1" applyAlignment="1">
      <alignment horizontal="center" vertical="center" wrapText="1"/>
    </xf>
    <xf numFmtId="0" fontId="0" fillId="0" borderId="85" xfId="0" applyBorder="1" applyAlignment="1">
      <alignment horizontal="center" vertical="center" wrapText="1"/>
    </xf>
    <xf numFmtId="0" fontId="0" fillId="0" borderId="90" xfId="0" applyBorder="1" applyAlignment="1">
      <alignment horizontal="center" vertical="center" wrapText="1"/>
    </xf>
    <xf numFmtId="0" fontId="0" fillId="0" borderId="82" xfId="0" applyBorder="1" applyAlignment="1">
      <alignment vertical="top" wrapText="1"/>
    </xf>
    <xf numFmtId="0" fontId="0" fillId="0" borderId="84" xfId="0" applyBorder="1" applyAlignment="1">
      <alignment horizontal="right" vertical="top" wrapText="1"/>
    </xf>
    <xf numFmtId="0" fontId="9" fillId="0" borderId="0" xfId="0" applyFont="1">
      <alignment vertical="center"/>
    </xf>
    <xf numFmtId="0" fontId="4" fillId="0" borderId="0" xfId="0" applyFont="1">
      <alignment vertical="center"/>
    </xf>
    <xf numFmtId="0" fontId="15" fillId="0" borderId="0" xfId="0" applyFont="1">
      <alignment vertical="center"/>
    </xf>
    <xf numFmtId="0" fontId="16" fillId="0" borderId="0" xfId="0" applyFont="1" applyAlignment="1">
      <alignment horizontal="right"/>
    </xf>
    <xf numFmtId="0" fontId="13" fillId="0" borderId="0" xfId="0" applyFont="1">
      <alignment vertical="center"/>
    </xf>
    <xf numFmtId="0" fontId="8" fillId="0" borderId="0" xfId="0" applyFont="1" applyAlignment="1">
      <alignment horizontal="center"/>
    </xf>
    <xf numFmtId="0" fontId="15" fillId="0" borderId="0" xfId="0" applyFont="1" applyAlignment="1">
      <alignment horizontal="left"/>
    </xf>
    <xf numFmtId="177" fontId="15" fillId="0" borderId="0" xfId="0" applyNumberFormat="1" applyFont="1">
      <alignment vertical="center"/>
    </xf>
    <xf numFmtId="58" fontId="15" fillId="0" borderId="0" xfId="0" applyNumberFormat="1" applyFont="1" applyAlignment="1">
      <alignment horizontal="right"/>
    </xf>
    <xf numFmtId="58" fontId="15" fillId="0" borderId="0" xfId="0" applyNumberFormat="1" applyFont="1" applyAlignment="1">
      <alignment horizontal="distributed" vertical="justify"/>
    </xf>
    <xf numFmtId="0" fontId="13" fillId="0" borderId="0" xfId="0" applyFont="1" applyAlignment="1">
      <alignment horizontal="right"/>
    </xf>
    <xf numFmtId="0" fontId="15" fillId="0" borderId="0" xfId="0" applyFont="1" applyAlignment="1">
      <alignment horizontal="distributed" vertical="center"/>
    </xf>
    <xf numFmtId="0" fontId="15" fillId="0" borderId="0" xfId="0" applyFont="1" applyAlignment="1">
      <alignment horizontal="left" vertical="center" shrinkToFit="1"/>
    </xf>
    <xf numFmtId="0" fontId="15"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xf numFmtId="0" fontId="15" fillId="0" borderId="0" xfId="0" applyFont="1" applyAlignment="1">
      <alignment horizontal="center"/>
    </xf>
    <xf numFmtId="0" fontId="15" fillId="0" borderId="0" xfId="0" applyFont="1" applyAlignment="1">
      <alignment wrapText="1"/>
    </xf>
    <xf numFmtId="178" fontId="15" fillId="0" borderId="0" xfId="0" applyNumberFormat="1" applyFont="1" applyAlignment="1"/>
    <xf numFmtId="3" fontId="15" fillId="0" borderId="0" xfId="0" applyNumberFormat="1" applyFont="1">
      <alignment vertical="center"/>
    </xf>
    <xf numFmtId="0" fontId="18" fillId="0" borderId="0" xfId="0" applyFont="1">
      <alignment vertical="center"/>
    </xf>
    <xf numFmtId="0" fontId="19" fillId="0" borderId="0" xfId="0" applyFont="1" applyAlignment="1">
      <alignment wrapText="1"/>
    </xf>
    <xf numFmtId="177" fontId="15" fillId="0" borderId="0" xfId="0" applyNumberFormat="1" applyFont="1" applyAlignment="1">
      <alignment horizontal="left" vertical="center"/>
    </xf>
    <xf numFmtId="0" fontId="20" fillId="0" borderId="0" xfId="0" applyFont="1">
      <alignment vertical="center"/>
    </xf>
    <xf numFmtId="0" fontId="13" fillId="0" borderId="0" xfId="0" applyFont="1" applyAlignment="1">
      <alignment horizontal="right" vertical="center" shrinkToFit="1"/>
    </xf>
    <xf numFmtId="0" fontId="15" fillId="0" borderId="14" xfId="0" applyFont="1" applyBorder="1" applyAlignment="1">
      <alignment horizontal="center" vertical="center"/>
    </xf>
    <xf numFmtId="0" fontId="15" fillId="0" borderId="43" xfId="0" applyFont="1" applyBorder="1" applyAlignment="1">
      <alignment horizontal="center" vertical="center"/>
    </xf>
    <xf numFmtId="0" fontId="22" fillId="0" borderId="0" xfId="0" applyFont="1">
      <alignment vertical="center"/>
    </xf>
    <xf numFmtId="0" fontId="5" fillId="0" borderId="0" xfId="0" applyFont="1" applyAlignment="1">
      <alignment vertical="center" wrapText="1"/>
    </xf>
    <xf numFmtId="0" fontId="0" fillId="0" borderId="12" xfId="0" applyBorder="1" applyAlignment="1">
      <alignment horizontal="left" vertical="center"/>
    </xf>
    <xf numFmtId="0" fontId="0" fillId="0" borderId="10" xfId="0" applyBorder="1" applyAlignment="1">
      <alignment horizontal="left" vertical="center"/>
    </xf>
    <xf numFmtId="0" fontId="0" fillId="0" borderId="18" xfId="0" applyBorder="1" applyAlignment="1">
      <alignment horizontal="right" vertical="center"/>
    </xf>
    <xf numFmtId="38" fontId="0" fillId="0" borderId="20" xfId="2" applyFont="1" applyBorder="1">
      <alignment vertical="center"/>
    </xf>
    <xf numFmtId="0" fontId="0" fillId="0" borderId="23" xfId="0" applyBorder="1">
      <alignment vertical="center"/>
    </xf>
    <xf numFmtId="38" fontId="0" fillId="0" borderId="24" xfId="2" applyFont="1" applyFill="1" applyBorder="1">
      <alignment vertical="center"/>
    </xf>
    <xf numFmtId="38" fontId="0" fillId="0" borderId="17" xfId="2" applyFont="1" applyBorder="1">
      <alignment vertical="center"/>
    </xf>
    <xf numFmtId="38" fontId="0" fillId="0" borderId="15" xfId="0" applyNumberFormat="1" applyBorder="1">
      <alignment vertical="center"/>
    </xf>
    <xf numFmtId="38" fontId="0" fillId="0" borderId="43" xfId="2" applyFont="1" applyFill="1" applyBorder="1">
      <alignment vertical="center"/>
    </xf>
    <xf numFmtId="38" fontId="0" fillId="0" borderId="15" xfId="2" applyFont="1" applyBorder="1">
      <alignment vertical="center"/>
    </xf>
    <xf numFmtId="38" fontId="0" fillId="0" borderId="4" xfId="2" applyFont="1" applyFill="1" applyBorder="1">
      <alignment vertical="center"/>
    </xf>
    <xf numFmtId="38" fontId="0" fillId="0" borderId="4" xfId="2" applyFont="1" applyBorder="1">
      <alignment vertical="center"/>
    </xf>
    <xf numFmtId="38" fontId="0" fillId="0" borderId="1" xfId="2" applyFont="1" applyBorder="1">
      <alignment vertical="center"/>
    </xf>
    <xf numFmtId="38" fontId="0" fillId="0" borderId="25" xfId="2" applyFont="1" applyBorder="1">
      <alignment vertical="center"/>
    </xf>
    <xf numFmtId="38" fontId="0" fillId="0" borderId="16" xfId="2" applyFont="1" applyBorder="1">
      <alignment vertical="center"/>
    </xf>
    <xf numFmtId="38" fontId="0" fillId="0" borderId="43" xfId="2" applyFont="1" applyBorder="1">
      <alignment vertical="center"/>
    </xf>
    <xf numFmtId="0" fontId="0" fillId="0" borderId="49" xfId="0" applyBorder="1">
      <alignment vertical="center"/>
    </xf>
    <xf numFmtId="0" fontId="0" fillId="0" borderId="50" xfId="0" applyBorder="1">
      <alignment vertical="center"/>
    </xf>
    <xf numFmtId="0" fontId="9" fillId="0" borderId="86" xfId="0" applyFont="1" applyBorder="1" applyAlignment="1">
      <alignment horizontal="justify" vertical="center" wrapText="1"/>
    </xf>
    <xf numFmtId="0" fontId="9" fillId="0" borderId="87" xfId="0" applyFont="1" applyBorder="1" applyAlignment="1">
      <alignment horizontal="justify" vertical="center" wrapText="1"/>
    </xf>
    <xf numFmtId="0" fontId="9" fillId="0" borderId="88" xfId="0" applyFont="1" applyBorder="1" applyAlignment="1">
      <alignment horizontal="justify" vertical="center" wrapText="1"/>
    </xf>
    <xf numFmtId="0" fontId="0" fillId="0" borderId="89" xfId="0" applyBorder="1" applyAlignment="1">
      <alignment horizontal="center" vertical="top" wrapText="1"/>
    </xf>
    <xf numFmtId="0" fontId="0" fillId="0" borderId="85" xfId="0" applyBorder="1" applyAlignment="1">
      <alignment horizontal="center" vertical="top" wrapText="1"/>
    </xf>
    <xf numFmtId="0" fontId="0" fillId="0" borderId="90" xfId="0" applyBorder="1" applyAlignment="1">
      <alignment horizontal="center" vertical="top" wrapText="1"/>
    </xf>
    <xf numFmtId="0" fontId="0" fillId="0" borderId="82" xfId="0" applyBorder="1" applyAlignment="1">
      <alignment horizontal="center" vertical="top" wrapText="1"/>
    </xf>
    <xf numFmtId="0" fontId="0" fillId="0" borderId="84" xfId="0" applyBorder="1" applyAlignment="1">
      <alignment horizontal="center" vertical="top" wrapText="1"/>
    </xf>
    <xf numFmtId="38" fontId="9" fillId="0" borderId="92" xfId="2" applyFont="1" applyBorder="1" applyAlignment="1">
      <alignment horizontal="center" vertical="center" wrapText="1"/>
    </xf>
    <xf numFmtId="0" fontId="9" fillId="0" borderId="92" xfId="0" applyFont="1" applyBorder="1" applyAlignment="1">
      <alignment horizontal="center" vertical="center" wrapText="1"/>
    </xf>
    <xf numFmtId="0" fontId="9" fillId="0" borderId="93" xfId="0" applyFont="1" applyBorder="1" applyAlignment="1">
      <alignment horizontal="center" vertical="center" wrapText="1"/>
    </xf>
    <xf numFmtId="0" fontId="0" fillId="0" borderId="16" xfId="0" applyBorder="1">
      <alignment vertical="center"/>
    </xf>
    <xf numFmtId="38" fontId="0" fillId="0" borderId="0" xfId="2" applyFont="1">
      <alignment vertical="center"/>
    </xf>
    <xf numFmtId="38" fontId="0" fillId="0" borderId="28" xfId="2" applyFont="1" applyBorder="1" applyAlignment="1">
      <alignment horizontal="right" vertical="center"/>
    </xf>
    <xf numFmtId="38" fontId="0" fillId="0" borderId="18" xfId="2" applyFont="1" applyBorder="1" applyAlignment="1">
      <alignment horizontal="right" vertical="center"/>
    </xf>
    <xf numFmtId="38" fontId="1" fillId="0" borderId="0" xfId="2" applyFill="1">
      <alignment vertical="center"/>
    </xf>
    <xf numFmtId="49" fontId="15" fillId="0" borderId="0" xfId="0" applyNumberFormat="1" applyFont="1" applyAlignment="1">
      <alignment wrapText="1"/>
    </xf>
    <xf numFmtId="38" fontId="0" fillId="5" borderId="1" xfId="2" applyFont="1" applyFill="1" applyBorder="1">
      <alignment vertical="center"/>
    </xf>
    <xf numFmtId="38" fontId="0" fillId="0" borderId="15" xfId="2" applyFont="1" applyFill="1" applyBorder="1">
      <alignment vertical="center"/>
    </xf>
    <xf numFmtId="38" fontId="0" fillId="3" borderId="1" xfId="2" applyFont="1" applyFill="1" applyBorder="1">
      <alignment vertical="center"/>
    </xf>
    <xf numFmtId="0" fontId="14" fillId="5" borderId="97" xfId="1" applyFill="1" applyBorder="1" applyAlignment="1" applyProtection="1">
      <alignment horizontal="left" vertical="center"/>
      <protection locked="0"/>
    </xf>
    <xf numFmtId="184" fontId="15" fillId="0" borderId="0" xfId="0" applyNumberFormat="1" applyFont="1" applyAlignment="1">
      <alignment horizontal="center" wrapText="1"/>
    </xf>
    <xf numFmtId="38" fontId="9" fillId="0" borderId="92" xfId="0" applyNumberFormat="1" applyFont="1" applyBorder="1" applyAlignment="1">
      <alignment horizontal="center" vertical="center" wrapText="1"/>
    </xf>
    <xf numFmtId="38" fontId="9" fillId="0" borderId="93" xfId="0" applyNumberFormat="1" applyFont="1" applyBorder="1" applyAlignment="1">
      <alignment horizontal="center" vertical="center" wrapText="1"/>
    </xf>
    <xf numFmtId="0" fontId="28" fillId="6" borderId="101" xfId="0" applyFont="1" applyFill="1" applyBorder="1" applyAlignment="1" applyProtection="1">
      <alignment horizontal="left" vertical="center"/>
      <protection locked="0"/>
    </xf>
    <xf numFmtId="177" fontId="28" fillId="5" borderId="76" xfId="0" applyNumberFormat="1" applyFont="1" applyFill="1" applyBorder="1" applyAlignment="1" applyProtection="1">
      <alignment horizontal="left" vertical="center"/>
      <protection locked="0"/>
    </xf>
    <xf numFmtId="177" fontId="28" fillId="5" borderId="97" xfId="0" applyNumberFormat="1" applyFont="1" applyFill="1" applyBorder="1" applyAlignment="1" applyProtection="1">
      <alignment horizontal="left" vertical="center" shrinkToFit="1"/>
      <protection locked="0"/>
    </xf>
    <xf numFmtId="177" fontId="28" fillId="3" borderId="76" xfId="0" applyNumberFormat="1" applyFont="1" applyFill="1" applyBorder="1" applyAlignment="1" applyProtection="1">
      <alignment horizontal="left" vertical="center"/>
      <protection locked="0"/>
    </xf>
    <xf numFmtId="177" fontId="28" fillId="3" borderId="97" xfId="0" applyNumberFormat="1" applyFont="1" applyFill="1" applyBorder="1" applyAlignment="1" applyProtection="1">
      <alignment horizontal="left" vertical="center" shrinkToFit="1"/>
      <protection locked="0"/>
    </xf>
    <xf numFmtId="0" fontId="28" fillId="3" borderId="76" xfId="0" applyFont="1" applyFill="1" applyBorder="1" applyAlignment="1" applyProtection="1">
      <alignment horizontal="left" vertical="center"/>
      <protection locked="0"/>
    </xf>
    <xf numFmtId="177" fontId="28" fillId="3" borderId="102" xfId="0" applyNumberFormat="1" applyFont="1" applyFill="1" applyBorder="1" applyAlignment="1" applyProtection="1">
      <alignment horizontal="left" vertical="center" shrinkToFit="1"/>
      <protection locked="0"/>
    </xf>
    <xf numFmtId="0" fontId="13" fillId="0" borderId="0" xfId="8" applyFont="1">
      <alignment vertical="center"/>
    </xf>
    <xf numFmtId="0" fontId="40" fillId="0" borderId="0" xfId="8" applyFont="1">
      <alignment vertical="center"/>
    </xf>
    <xf numFmtId="0" fontId="46" fillId="0" borderId="0" xfId="8" applyFont="1">
      <alignment vertical="center"/>
    </xf>
    <xf numFmtId="0" fontId="20" fillId="0" borderId="40" xfId="0" applyFont="1" applyBorder="1" applyAlignment="1">
      <alignment horizontal="center" vertical="center" wrapText="1"/>
    </xf>
    <xf numFmtId="0" fontId="0" fillId="0" borderId="41" xfId="0" applyBorder="1" applyAlignment="1">
      <alignment vertical="center" wrapText="1"/>
    </xf>
    <xf numFmtId="0" fontId="40" fillId="0" borderId="42" xfId="8" applyFont="1" applyBorder="1" applyAlignment="1">
      <alignment horizontal="center" vertical="center" wrapText="1"/>
    </xf>
    <xf numFmtId="0" fontId="13" fillId="0" borderId="42" xfId="8" applyFont="1" applyBorder="1" applyAlignment="1">
      <alignment horizontal="center" vertical="center" wrapText="1"/>
    </xf>
    <xf numFmtId="0" fontId="13" fillId="0" borderId="41" xfId="8" applyFont="1" applyBorder="1" applyAlignment="1">
      <alignment vertical="center" wrapText="1"/>
    </xf>
    <xf numFmtId="0" fontId="40" fillId="0" borderId="65" xfId="8" applyFont="1" applyBorder="1" applyAlignment="1">
      <alignment horizontal="center" vertical="center" wrapText="1"/>
    </xf>
    <xf numFmtId="0" fontId="40" fillId="5" borderId="48" xfId="8" applyFont="1" applyFill="1" applyBorder="1" applyAlignment="1" applyProtection="1">
      <alignment horizontal="justify" vertical="center" wrapText="1"/>
      <protection locked="0"/>
    </xf>
    <xf numFmtId="0" fontId="40" fillId="0" borderId="49" xfId="8" applyFont="1" applyBorder="1" applyAlignment="1">
      <alignment horizontal="center" vertical="center" wrapText="1"/>
    </xf>
    <xf numFmtId="0" fontId="40" fillId="5" borderId="50" xfId="8" applyFont="1" applyFill="1" applyBorder="1" applyAlignment="1" applyProtection="1">
      <alignment horizontal="justify" vertical="center" wrapText="1"/>
      <protection locked="0"/>
    </xf>
    <xf numFmtId="0" fontId="40" fillId="0" borderId="56" xfId="8" applyFont="1" applyBorder="1" applyAlignment="1">
      <alignment horizontal="center" vertical="center" wrapText="1"/>
    </xf>
    <xf numFmtId="0" fontId="40" fillId="0" borderId="41" xfId="8" applyFont="1" applyBorder="1" applyAlignment="1">
      <alignment horizontal="center" vertical="center" wrapText="1"/>
    </xf>
    <xf numFmtId="0" fontId="40" fillId="5" borderId="64" xfId="8" applyFont="1" applyFill="1" applyBorder="1" applyAlignment="1" applyProtection="1">
      <alignment horizontal="center" vertical="center" wrapText="1"/>
      <protection locked="0"/>
    </xf>
    <xf numFmtId="0" fontId="40" fillId="5" borderId="45" xfId="8" applyFont="1" applyFill="1" applyBorder="1" applyAlignment="1" applyProtection="1">
      <alignment horizontal="center" vertical="center" wrapText="1"/>
      <protection locked="0"/>
    </xf>
    <xf numFmtId="0" fontId="40" fillId="0" borderId="63" xfId="8" applyFont="1" applyBorder="1" applyAlignment="1">
      <alignment horizontal="center" vertical="center" wrapText="1"/>
    </xf>
    <xf numFmtId="0" fontId="48" fillId="0" borderId="40" xfId="8" applyFont="1" applyBorder="1" applyAlignment="1">
      <alignment vertical="center" wrapText="1"/>
    </xf>
    <xf numFmtId="0" fontId="51" fillId="0" borderId="40" xfId="8" applyFont="1" applyBorder="1" applyAlignment="1">
      <alignment horizontal="center" vertical="center" wrapText="1"/>
    </xf>
    <xf numFmtId="0" fontId="52" fillId="0" borderId="0" xfId="8" applyFont="1">
      <alignment vertical="center"/>
    </xf>
    <xf numFmtId="0" fontId="40" fillId="0" borderId="0" xfId="8" applyFont="1" applyAlignment="1">
      <alignment vertical="center" wrapText="1"/>
    </xf>
    <xf numFmtId="0" fontId="40" fillId="0" borderId="47" xfId="8" applyFont="1" applyBorder="1" applyAlignment="1">
      <alignment vertical="center" wrapText="1"/>
    </xf>
    <xf numFmtId="0" fontId="13" fillId="0" borderId="63" xfId="8" applyFont="1" applyBorder="1">
      <alignment vertical="center"/>
    </xf>
    <xf numFmtId="0" fontId="13" fillId="0" borderId="0" xfId="8" applyFont="1" applyAlignment="1">
      <alignment vertical="center" wrapText="1"/>
    </xf>
    <xf numFmtId="0" fontId="48" fillId="0" borderId="0" xfId="8" applyFont="1" applyAlignment="1">
      <alignment vertical="center" wrapText="1"/>
    </xf>
    <xf numFmtId="49" fontId="9" fillId="0" borderId="91" xfId="0" applyNumberFormat="1" applyFont="1" applyBorder="1" applyAlignment="1">
      <alignment horizontal="center" vertical="center" wrapText="1"/>
    </xf>
    <xf numFmtId="49" fontId="9" fillId="0" borderId="91" xfId="0" applyNumberFormat="1" applyFont="1" applyBorder="1" applyAlignment="1">
      <alignment horizontal="justify" vertical="center" wrapText="1"/>
    </xf>
    <xf numFmtId="38" fontId="0" fillId="4" borderId="1" xfId="2" applyFont="1" applyFill="1" applyBorder="1">
      <alignment vertical="center"/>
    </xf>
    <xf numFmtId="38" fontId="0" fillId="4" borderId="0" xfId="2" applyFont="1" applyFill="1">
      <alignment vertical="center"/>
    </xf>
    <xf numFmtId="0" fontId="0" fillId="0" borderId="51" xfId="0" applyBorder="1" applyAlignment="1">
      <alignment horizontal="left" vertical="center"/>
    </xf>
    <xf numFmtId="177" fontId="28" fillId="3" borderId="42" xfId="0" applyNumberFormat="1" applyFont="1" applyFill="1" applyBorder="1" applyAlignment="1" applyProtection="1">
      <alignment horizontal="left" vertical="center"/>
      <protection locked="0"/>
    </xf>
    <xf numFmtId="0" fontId="31" fillId="6" borderId="117" xfId="0" applyFont="1" applyFill="1" applyBorder="1" applyAlignment="1" applyProtection="1">
      <alignment horizontal="left" vertical="center" wrapText="1" shrinkToFit="1"/>
      <protection locked="0"/>
    </xf>
    <xf numFmtId="0" fontId="28" fillId="6" borderId="116" xfId="0" applyFont="1" applyFill="1" applyBorder="1" applyAlignment="1" applyProtection="1">
      <alignment horizontal="left" vertical="center"/>
      <protection locked="0"/>
    </xf>
    <xf numFmtId="0" fontId="28" fillId="6" borderId="118" xfId="0" applyFont="1" applyFill="1" applyBorder="1" applyAlignment="1" applyProtection="1">
      <alignment horizontal="left" vertical="center"/>
      <protection locked="0"/>
    </xf>
    <xf numFmtId="0" fontId="31" fillId="6" borderId="97" xfId="0" applyFont="1" applyFill="1" applyBorder="1" applyAlignment="1" applyProtection="1">
      <alignment horizontal="left" vertical="center" wrapText="1" shrinkToFit="1"/>
      <protection locked="0"/>
    </xf>
    <xf numFmtId="0" fontId="28" fillId="6" borderId="42" xfId="0" applyFont="1" applyFill="1" applyBorder="1" applyAlignment="1" applyProtection="1">
      <alignment horizontal="left" vertical="center" shrinkToFit="1"/>
      <protection locked="0"/>
    </xf>
    <xf numFmtId="0" fontId="28" fillId="6" borderId="76" xfId="0" applyFont="1" applyFill="1" applyBorder="1" applyAlignment="1" applyProtection="1">
      <alignment horizontal="left" vertical="center" shrinkToFit="1"/>
      <protection locked="0"/>
    </xf>
    <xf numFmtId="0" fontId="0" fillId="0" borderId="2" xfId="0" applyBorder="1" applyAlignment="1">
      <alignment horizontal="left" vertical="center"/>
    </xf>
    <xf numFmtId="0" fontId="0" fillId="0" borderId="52" xfId="0" applyBorder="1" applyAlignment="1">
      <alignment horizontal="left" vertical="center" shrinkToFit="1"/>
    </xf>
    <xf numFmtId="0" fontId="0" fillId="0" borderId="11" xfId="0" applyBorder="1" applyAlignment="1">
      <alignment horizontal="left" vertical="center" shrinkToFit="1"/>
    </xf>
    <xf numFmtId="0" fontId="0" fillId="0" borderId="121" xfId="0" applyBorder="1">
      <alignment vertical="center"/>
    </xf>
    <xf numFmtId="0" fontId="0" fillId="0" borderId="123" xfId="0" applyBorder="1">
      <alignment vertical="center"/>
    </xf>
    <xf numFmtId="0" fontId="0" fillId="0" borderId="125" xfId="0" applyBorder="1">
      <alignment vertical="center"/>
    </xf>
    <xf numFmtId="0" fontId="0" fillId="0" borderId="127" xfId="0" applyBorder="1">
      <alignment vertical="center"/>
    </xf>
    <xf numFmtId="38" fontId="0" fillId="0" borderId="121" xfId="2" applyFont="1" applyBorder="1">
      <alignment vertical="center"/>
    </xf>
    <xf numFmtId="38" fontId="0" fillId="0" borderId="123" xfId="2" applyFont="1" applyBorder="1">
      <alignment vertical="center"/>
    </xf>
    <xf numFmtId="38" fontId="0" fillId="0" borderId="125" xfId="2" applyFont="1" applyBorder="1">
      <alignment vertical="center"/>
    </xf>
    <xf numFmtId="38" fontId="0" fillId="0" borderId="127" xfId="2" applyFont="1" applyBorder="1">
      <alignment vertical="center"/>
    </xf>
    <xf numFmtId="0" fontId="0" fillId="0" borderId="9" xfId="0" applyBorder="1">
      <alignment vertical="center"/>
    </xf>
    <xf numFmtId="0" fontId="0" fillId="0" borderId="4" xfId="0" applyBorder="1">
      <alignment vertical="center"/>
    </xf>
    <xf numFmtId="0" fontId="0" fillId="0" borderId="5" xfId="0" applyBorder="1">
      <alignment vertical="center"/>
    </xf>
    <xf numFmtId="38" fontId="0" fillId="0" borderId="1" xfId="2" applyFont="1" applyFill="1" applyBorder="1">
      <alignment vertical="center"/>
    </xf>
    <xf numFmtId="0" fontId="0" fillId="0" borderId="10" xfId="0" applyBorder="1">
      <alignment vertical="center"/>
    </xf>
    <xf numFmtId="38" fontId="0" fillId="0" borderId="16" xfId="2" applyFont="1" applyFill="1" applyBorder="1">
      <alignment vertical="center"/>
    </xf>
    <xf numFmtId="0" fontId="0" fillId="0" borderId="3" xfId="0" applyBorder="1">
      <alignment vertical="center"/>
    </xf>
    <xf numFmtId="0" fontId="0" fillId="0" borderId="20" xfId="0" applyBorder="1">
      <alignment vertical="center"/>
    </xf>
    <xf numFmtId="176" fontId="0" fillId="0" borderId="44" xfId="0" applyNumberFormat="1" applyBorder="1">
      <alignment vertical="center"/>
    </xf>
    <xf numFmtId="38" fontId="0" fillId="0" borderId="20" xfId="2" applyFont="1" applyFill="1" applyBorder="1">
      <alignment vertical="center"/>
    </xf>
    <xf numFmtId="0" fontId="0" fillId="0" borderId="120" xfId="0" applyBorder="1">
      <alignment vertical="center"/>
    </xf>
    <xf numFmtId="0" fontId="0" fillId="0" borderId="122" xfId="0" applyBorder="1">
      <alignment vertical="center"/>
    </xf>
    <xf numFmtId="0" fontId="0" fillId="0" borderId="124" xfId="0" applyBorder="1">
      <alignment vertical="center"/>
    </xf>
    <xf numFmtId="0" fontId="0" fillId="0" borderId="126" xfId="0" applyBorder="1">
      <alignment vertical="center"/>
    </xf>
    <xf numFmtId="38" fontId="0" fillId="0" borderId="10" xfId="2" applyFont="1" applyBorder="1">
      <alignment vertical="center"/>
    </xf>
    <xf numFmtId="38" fontId="0" fillId="0" borderId="3" xfId="2" applyFont="1" applyBorder="1">
      <alignment vertical="center"/>
    </xf>
    <xf numFmtId="38" fontId="0" fillId="0" borderId="13" xfId="2" applyFont="1" applyBorder="1">
      <alignment vertical="center"/>
    </xf>
    <xf numFmtId="0" fontId="0" fillId="0" borderId="42" xfId="0" applyBorder="1" applyAlignment="1">
      <alignment horizontal="center" vertical="center" wrapText="1"/>
    </xf>
    <xf numFmtId="0" fontId="48" fillId="0" borderId="0" xfId="8" applyFont="1" applyAlignment="1">
      <alignment horizontal="center" vertical="center" wrapText="1"/>
    </xf>
    <xf numFmtId="0" fontId="40" fillId="0" borderId="64" xfId="8" applyFont="1" applyBorder="1" applyAlignment="1">
      <alignment horizontal="center" vertical="center" wrapText="1"/>
    </xf>
    <xf numFmtId="0" fontId="40" fillId="0" borderId="45" xfId="8" applyFont="1" applyBorder="1" applyAlignment="1">
      <alignment horizontal="center" vertical="center" wrapText="1"/>
    </xf>
    <xf numFmtId="0" fontId="40" fillId="0" borderId="69" xfId="8" applyFont="1" applyBorder="1" applyAlignment="1">
      <alignment horizontal="center" vertical="center" wrapText="1"/>
    </xf>
    <xf numFmtId="38" fontId="0" fillId="0" borderId="26" xfId="2" applyFont="1" applyBorder="1">
      <alignment vertical="center"/>
    </xf>
    <xf numFmtId="38" fontId="0" fillId="0" borderId="23" xfId="2" applyFont="1" applyBorder="1">
      <alignment vertical="center"/>
    </xf>
    <xf numFmtId="188" fontId="0" fillId="0" borderId="0" xfId="0" applyNumberFormat="1">
      <alignment vertical="center"/>
    </xf>
    <xf numFmtId="188" fontId="0" fillId="0" borderId="34" xfId="0" applyNumberFormat="1" applyBorder="1" applyAlignment="1">
      <alignment horizontal="center" vertical="center"/>
    </xf>
    <xf numFmtId="188" fontId="0" fillId="0" borderId="8" xfId="0" applyNumberFormat="1" applyBorder="1" applyAlignment="1">
      <alignment horizontal="right" vertical="center"/>
    </xf>
    <xf numFmtId="188" fontId="0" fillId="0" borderId="31" xfId="0" applyNumberFormat="1" applyBorder="1" applyAlignment="1">
      <alignment horizontal="right" vertical="center"/>
    </xf>
    <xf numFmtId="188" fontId="0" fillId="0" borderId="14" xfId="0" applyNumberFormat="1" applyBorder="1" applyAlignment="1">
      <alignment horizontal="right" vertical="center"/>
    </xf>
    <xf numFmtId="188" fontId="0" fillId="0" borderId="14" xfId="0" applyNumberFormat="1" applyBorder="1">
      <alignment vertical="center"/>
    </xf>
    <xf numFmtId="188" fontId="0" fillId="0" borderId="22" xfId="0" applyNumberFormat="1" applyBorder="1" applyAlignment="1">
      <alignment horizontal="right" vertical="center"/>
    </xf>
    <xf numFmtId="188" fontId="0" fillId="0" borderId="120" xfId="0" applyNumberFormat="1" applyBorder="1">
      <alignment vertical="center"/>
    </xf>
    <xf numFmtId="188" fontId="0" fillId="0" borderId="122" xfId="0" applyNumberFormat="1" applyBorder="1">
      <alignment vertical="center"/>
    </xf>
    <xf numFmtId="188" fontId="0" fillId="0" borderId="124" xfId="0" applyNumberFormat="1" applyBorder="1">
      <alignment vertical="center"/>
    </xf>
    <xf numFmtId="188" fontId="0" fillId="0" borderId="126" xfId="0" applyNumberFormat="1" applyBorder="1">
      <alignment vertical="center"/>
    </xf>
    <xf numFmtId="38" fontId="0" fillId="4" borderId="0" xfId="2" applyFont="1" applyFill="1" applyBorder="1">
      <alignment vertical="center"/>
    </xf>
    <xf numFmtId="38" fontId="0" fillId="7" borderId="1" xfId="2" applyFont="1" applyFill="1" applyBorder="1">
      <alignment vertical="center"/>
    </xf>
    <xf numFmtId="38" fontId="0" fillId="0" borderId="1" xfId="2" applyFont="1" applyFill="1" applyBorder="1" applyAlignment="1">
      <alignment horizontal="right" vertical="center"/>
    </xf>
    <xf numFmtId="38" fontId="0" fillId="0" borderId="10" xfId="2" applyFont="1" applyFill="1" applyBorder="1" applyAlignment="1">
      <alignment horizontal="right" vertical="center"/>
    </xf>
    <xf numFmtId="38" fontId="0" fillId="4" borderId="0" xfId="2" applyFont="1" applyFill="1" applyAlignment="1">
      <alignment horizontal="left" vertical="center"/>
    </xf>
    <xf numFmtId="38" fontId="0" fillId="4" borderId="0" xfId="2" applyFont="1" applyFill="1" applyAlignment="1">
      <alignment horizontal="center" vertical="center"/>
    </xf>
    <xf numFmtId="38" fontId="0" fillId="5" borderId="16" xfId="2" applyFont="1" applyFill="1" applyBorder="1" applyAlignment="1">
      <alignment horizontal="left" vertical="center"/>
    </xf>
    <xf numFmtId="38" fontId="0" fillId="5" borderId="1" xfId="2" applyFont="1" applyFill="1" applyBorder="1" applyAlignment="1">
      <alignment horizontal="left" vertical="center"/>
    </xf>
    <xf numFmtId="38" fontId="0" fillId="5" borderId="7" xfId="2" applyFont="1" applyFill="1" applyBorder="1" applyAlignment="1">
      <alignment horizontal="left" vertical="center"/>
    </xf>
    <xf numFmtId="38" fontId="0" fillId="4" borderId="1" xfId="2" applyFont="1" applyFill="1" applyBorder="1" applyAlignment="1">
      <alignment horizontal="left" vertical="center"/>
    </xf>
    <xf numFmtId="38" fontId="0" fillId="4" borderId="0" xfId="2" applyFont="1" applyFill="1" applyBorder="1" applyAlignment="1">
      <alignment horizontal="left" vertical="center"/>
    </xf>
    <xf numFmtId="38" fontId="0" fillId="3" borderId="16" xfId="2" applyFont="1" applyFill="1" applyBorder="1" applyAlignment="1">
      <alignment horizontal="left" vertical="center"/>
    </xf>
    <xf numFmtId="38" fontId="0" fillId="3" borderId="3" xfId="2" applyFont="1" applyFill="1" applyBorder="1" applyAlignment="1">
      <alignment horizontal="left" vertical="center"/>
    </xf>
    <xf numFmtId="38" fontId="0" fillId="3" borderId="1" xfId="2" applyFont="1" applyFill="1" applyBorder="1" applyAlignment="1">
      <alignment horizontal="left" vertical="center"/>
    </xf>
    <xf numFmtId="38" fontId="0" fillId="3" borderId="7" xfId="2" applyFont="1" applyFill="1" applyBorder="1" applyAlignment="1">
      <alignment horizontal="left" vertical="center"/>
    </xf>
    <xf numFmtId="38" fontId="0" fillId="7" borderId="1" xfId="2" applyFont="1" applyFill="1" applyBorder="1" applyAlignment="1">
      <alignment horizontal="left" vertical="center"/>
    </xf>
    <xf numFmtId="40" fontId="0" fillId="4" borderId="1" xfId="2" applyNumberFormat="1" applyFont="1" applyFill="1" applyBorder="1">
      <alignment vertical="center"/>
    </xf>
    <xf numFmtId="0" fontId="28" fillId="5" borderId="118" xfId="0" applyFont="1" applyFill="1" applyBorder="1" applyAlignment="1" applyProtection="1">
      <alignment horizontal="left" vertical="center"/>
      <protection locked="0"/>
    </xf>
    <xf numFmtId="38" fontId="28" fillId="5" borderId="76" xfId="3" applyNumberFormat="1" applyFont="1" applyFill="1" applyBorder="1" applyAlignment="1" applyProtection="1">
      <alignment horizontal="left" vertical="center" shrinkToFit="1"/>
      <protection locked="0"/>
    </xf>
    <xf numFmtId="0" fontId="28" fillId="2" borderId="0" xfId="0" applyFont="1" applyFill="1">
      <alignment vertical="center"/>
    </xf>
    <xf numFmtId="0" fontId="28" fillId="2" borderId="0" xfId="0" applyFont="1" applyFill="1" applyAlignment="1">
      <alignment horizontal="left" vertical="center"/>
    </xf>
    <xf numFmtId="0" fontId="29" fillId="2" borderId="0" xfId="0" applyFont="1" applyFill="1" applyAlignment="1">
      <alignment horizontal="left" vertical="center"/>
    </xf>
    <xf numFmtId="0" fontId="30" fillId="2" borderId="0" xfId="0" applyFont="1" applyFill="1">
      <alignment vertical="center"/>
    </xf>
    <xf numFmtId="0" fontId="28" fillId="2" borderId="48" xfId="0" applyFont="1" applyFill="1" applyBorder="1" applyAlignment="1">
      <alignment horizontal="left" vertical="center"/>
    </xf>
    <xf numFmtId="49" fontId="28" fillId="0" borderId="55" xfId="0" applyNumberFormat="1" applyFont="1" applyBorder="1" applyAlignment="1">
      <alignment horizontal="left" vertical="center"/>
    </xf>
    <xf numFmtId="184" fontId="28" fillId="0" borderId="55" xfId="0" applyNumberFormat="1" applyFont="1" applyBorder="1" applyAlignment="1">
      <alignment horizontal="left" vertical="center"/>
    </xf>
    <xf numFmtId="0" fontId="28" fillId="2" borderId="74" xfId="0" applyFont="1" applyFill="1" applyBorder="1" applyAlignment="1">
      <alignment horizontal="left" vertical="center"/>
    </xf>
    <xf numFmtId="0" fontId="28" fillId="2" borderId="63" xfId="0" applyFont="1" applyFill="1" applyBorder="1" applyAlignment="1">
      <alignment horizontal="left" vertical="center"/>
    </xf>
    <xf numFmtId="0" fontId="28" fillId="2" borderId="78" xfId="0" applyFont="1" applyFill="1" applyBorder="1" applyAlignment="1">
      <alignment horizontal="left" vertical="center"/>
    </xf>
    <xf numFmtId="0" fontId="28" fillId="2" borderId="79" xfId="0" applyFont="1" applyFill="1" applyBorder="1" applyAlignment="1">
      <alignment horizontal="left" vertical="center"/>
    </xf>
    <xf numFmtId="0" fontId="28" fillId="2" borderId="81" xfId="0" applyFont="1" applyFill="1" applyBorder="1" applyAlignment="1">
      <alignment horizontal="left" vertical="center"/>
    </xf>
    <xf numFmtId="0" fontId="28" fillId="2" borderId="64" xfId="0" applyFont="1" applyFill="1" applyBorder="1" applyAlignment="1">
      <alignment horizontal="left" vertical="center"/>
    </xf>
    <xf numFmtId="0" fontId="28" fillId="2" borderId="80" xfId="0" applyFont="1" applyFill="1" applyBorder="1" applyAlignment="1">
      <alignment horizontal="left" vertical="center"/>
    </xf>
    <xf numFmtId="0" fontId="28" fillId="2" borderId="65" xfId="0" applyFont="1" applyFill="1" applyBorder="1" applyAlignment="1">
      <alignment horizontal="left" vertical="center"/>
    </xf>
    <xf numFmtId="0" fontId="28" fillId="2" borderId="98" xfId="0" applyFont="1" applyFill="1" applyBorder="1" applyAlignment="1">
      <alignment horizontal="left" vertical="center"/>
    </xf>
    <xf numFmtId="0" fontId="28" fillId="2" borderId="99" xfId="0" applyFont="1" applyFill="1" applyBorder="1" applyAlignment="1">
      <alignment horizontal="left" vertical="center"/>
    </xf>
    <xf numFmtId="0" fontId="28" fillId="2" borderId="100" xfId="0" applyFont="1" applyFill="1" applyBorder="1" applyAlignment="1">
      <alignment horizontal="left" vertical="center"/>
    </xf>
    <xf numFmtId="0" fontId="28" fillId="2" borderId="72" xfId="5" applyFont="1" applyFill="1" applyBorder="1" applyAlignment="1">
      <alignment horizontal="left" vertical="center"/>
    </xf>
    <xf numFmtId="0" fontId="28" fillId="2" borderId="57" xfId="5" applyFont="1" applyFill="1" applyBorder="1" applyAlignment="1">
      <alignment horizontal="left" vertical="center"/>
    </xf>
    <xf numFmtId="0" fontId="28" fillId="2" borderId="71" xfId="5" applyFont="1" applyFill="1" applyBorder="1" applyAlignment="1">
      <alignment horizontal="left" vertical="center"/>
    </xf>
    <xf numFmtId="0" fontId="28" fillId="2" borderId="115" xfId="5" applyFont="1" applyFill="1" applyBorder="1" applyAlignment="1">
      <alignment horizontal="left" vertical="center"/>
    </xf>
    <xf numFmtId="0" fontId="28" fillId="2" borderId="41" xfId="5" applyFont="1" applyFill="1" applyBorder="1" applyAlignment="1">
      <alignment horizontal="left" vertical="center"/>
    </xf>
    <xf numFmtId="0" fontId="32" fillId="2" borderId="0" xfId="5" applyFont="1" applyFill="1" applyAlignment="1">
      <alignment horizontal="left" vertical="center"/>
    </xf>
    <xf numFmtId="58" fontId="28" fillId="5" borderId="75" xfId="0" applyNumberFormat="1" applyFont="1" applyFill="1" applyBorder="1" applyAlignment="1" applyProtection="1">
      <alignment horizontal="left" vertical="center"/>
      <protection locked="0"/>
    </xf>
    <xf numFmtId="0" fontId="28" fillId="5" borderId="77" xfId="0" applyFont="1" applyFill="1" applyBorder="1" applyAlignment="1" applyProtection="1">
      <alignment horizontal="left" vertical="center"/>
      <protection locked="0"/>
    </xf>
    <xf numFmtId="0" fontId="26" fillId="0" borderId="0" xfId="0" applyFont="1">
      <alignment vertical="center"/>
    </xf>
    <xf numFmtId="0" fontId="0" fillId="0" borderId="51" xfId="0" applyBorder="1">
      <alignment vertical="center"/>
    </xf>
    <xf numFmtId="0" fontId="0" fillId="0" borderId="2" xfId="0" applyBorder="1">
      <alignment vertical="center"/>
    </xf>
    <xf numFmtId="38" fontId="0" fillId="0" borderId="0" xfId="2" applyFont="1" applyProtection="1">
      <alignment vertical="center"/>
    </xf>
    <xf numFmtId="38" fontId="0" fillId="0" borderId="23" xfId="2" applyFont="1" applyBorder="1" applyAlignment="1" applyProtection="1">
      <alignment horizontal="center" vertical="center"/>
    </xf>
    <xf numFmtId="38" fontId="0" fillId="0" borderId="18" xfId="2" applyFont="1" applyBorder="1" applyAlignment="1" applyProtection="1">
      <alignment horizontal="right" vertical="center"/>
    </xf>
    <xf numFmtId="38" fontId="0" fillId="0" borderId="28" xfId="2" applyFont="1" applyBorder="1" applyAlignment="1" applyProtection="1">
      <alignment horizontal="right" vertical="center"/>
    </xf>
    <xf numFmtId="38" fontId="0" fillId="0" borderId="4" xfId="2" applyFont="1" applyBorder="1" applyProtection="1">
      <alignment vertical="center"/>
    </xf>
    <xf numFmtId="38" fontId="0" fillId="0" borderId="4" xfId="2" applyFont="1" applyFill="1" applyBorder="1" applyProtection="1">
      <alignment vertical="center"/>
    </xf>
    <xf numFmtId="38" fontId="0" fillId="0" borderId="1" xfId="2" applyFont="1" applyBorder="1" applyProtection="1">
      <alignment vertical="center"/>
    </xf>
    <xf numFmtId="38" fontId="0" fillId="0" borderId="1" xfId="2" applyFont="1" applyFill="1" applyBorder="1" applyProtection="1">
      <alignment vertical="center"/>
    </xf>
    <xf numFmtId="38" fontId="0" fillId="0" borderId="16" xfId="2" applyFont="1" applyBorder="1" applyProtection="1">
      <alignment vertical="center"/>
    </xf>
    <xf numFmtId="38" fontId="0" fillId="0" borderId="16" xfId="2" applyFont="1" applyFill="1" applyBorder="1" applyProtection="1">
      <alignment vertical="center"/>
    </xf>
    <xf numFmtId="38" fontId="0" fillId="0" borderId="26" xfId="2" applyFont="1" applyBorder="1" applyProtection="1">
      <alignment vertical="center"/>
    </xf>
    <xf numFmtId="0" fontId="0" fillId="0" borderId="11" xfId="0" applyBorder="1" applyAlignment="1">
      <alignment vertical="center" shrinkToFit="1"/>
    </xf>
    <xf numFmtId="38" fontId="0" fillId="0" borderId="23" xfId="2" applyFont="1" applyBorder="1" applyProtection="1">
      <alignment vertical="center"/>
    </xf>
    <xf numFmtId="38" fontId="0" fillId="0" borderId="15" xfId="2" applyFont="1" applyBorder="1" applyProtection="1">
      <alignment vertical="center"/>
    </xf>
    <xf numFmtId="38" fontId="0" fillId="0" borderId="43" xfId="2" applyFont="1" applyFill="1" applyBorder="1" applyProtection="1">
      <alignment vertical="center"/>
    </xf>
    <xf numFmtId="38" fontId="0" fillId="0" borderId="15" xfId="2" applyFont="1" applyFill="1" applyBorder="1" applyProtection="1">
      <alignment vertical="center"/>
    </xf>
    <xf numFmtId="38" fontId="0" fillId="0" borderId="43" xfId="2" applyFont="1" applyBorder="1" applyProtection="1">
      <alignment vertical="center"/>
    </xf>
    <xf numFmtId="38" fontId="0" fillId="0" borderId="121" xfId="2" applyFont="1" applyBorder="1" applyProtection="1">
      <alignment vertical="center"/>
    </xf>
    <xf numFmtId="188" fontId="0" fillId="0" borderId="128" xfId="0" applyNumberFormat="1" applyBorder="1">
      <alignment vertical="center"/>
    </xf>
    <xf numFmtId="38" fontId="0" fillId="0" borderId="123" xfId="2" applyFont="1" applyBorder="1" applyProtection="1">
      <alignment vertical="center"/>
    </xf>
    <xf numFmtId="38" fontId="0" fillId="0" borderId="20" xfId="2" applyFont="1" applyBorder="1" applyProtection="1">
      <alignment vertical="center"/>
    </xf>
    <xf numFmtId="188" fontId="0" fillId="0" borderId="129" xfId="0" applyNumberFormat="1" applyBorder="1">
      <alignment vertical="center"/>
    </xf>
    <xf numFmtId="0" fontId="0" fillId="0" borderId="129" xfId="0" applyBorder="1">
      <alignment vertical="center"/>
    </xf>
    <xf numFmtId="38" fontId="0" fillId="0" borderId="20" xfId="2" applyFont="1" applyFill="1" applyBorder="1" applyProtection="1">
      <alignment vertical="center"/>
    </xf>
    <xf numFmtId="38" fontId="0" fillId="0" borderId="125" xfId="2" applyFont="1" applyBorder="1" applyProtection="1">
      <alignment vertical="center"/>
    </xf>
    <xf numFmtId="38" fontId="0" fillId="0" borderId="25" xfId="2" applyFont="1" applyBorder="1" applyProtection="1">
      <alignment vertical="center"/>
    </xf>
    <xf numFmtId="188" fontId="0" fillId="0" borderId="130" xfId="0" applyNumberFormat="1" applyBorder="1">
      <alignment vertical="center"/>
    </xf>
    <xf numFmtId="38" fontId="0" fillId="0" borderId="127" xfId="2" applyFont="1" applyBorder="1" applyProtection="1">
      <alignment vertical="center"/>
    </xf>
    <xf numFmtId="188" fontId="0" fillId="0" borderId="119" xfId="0" applyNumberFormat="1" applyBorder="1">
      <alignment vertical="center"/>
    </xf>
    <xf numFmtId="188" fontId="0" fillId="5" borderId="54" xfId="0" applyNumberFormat="1" applyFill="1" applyBorder="1" applyAlignment="1" applyProtection="1">
      <alignment horizontal="right" vertical="center"/>
      <protection locked="0"/>
    </xf>
    <xf numFmtId="188" fontId="0" fillId="5" borderId="30" xfId="0" applyNumberFormat="1" applyFill="1" applyBorder="1" applyAlignment="1" applyProtection="1">
      <alignment horizontal="right" vertical="center"/>
      <protection locked="0"/>
    </xf>
    <xf numFmtId="188" fontId="0" fillId="5" borderId="21" xfId="0" applyNumberFormat="1" applyFill="1" applyBorder="1" applyAlignment="1" applyProtection="1">
      <alignment horizontal="right" vertical="center"/>
      <protection locked="0"/>
    </xf>
    <xf numFmtId="188" fontId="0" fillId="5" borderId="29" xfId="0" applyNumberFormat="1" applyFill="1" applyBorder="1" applyAlignment="1" applyProtection="1">
      <alignment horizontal="right" vertical="center"/>
      <protection locked="0"/>
    </xf>
    <xf numFmtId="188" fontId="0" fillId="0" borderId="31" xfId="0" applyNumberFormat="1" applyBorder="1" applyAlignment="1" applyProtection="1">
      <alignment horizontal="right" vertical="center"/>
      <protection locked="0"/>
    </xf>
    <xf numFmtId="188" fontId="0" fillId="0" borderId="14" xfId="0" applyNumberFormat="1" applyBorder="1" applyAlignment="1" applyProtection="1">
      <alignment horizontal="right" vertical="center"/>
      <protection locked="0"/>
    </xf>
    <xf numFmtId="188" fontId="0" fillId="5" borderId="54" xfId="0" applyNumberFormat="1" applyFill="1" applyBorder="1" applyProtection="1">
      <alignment vertical="center"/>
      <protection locked="0"/>
    </xf>
    <xf numFmtId="188" fontId="0" fillId="5" borderId="30" xfId="0" applyNumberFormat="1" applyFill="1" applyBorder="1" applyProtection="1">
      <alignment vertical="center"/>
      <protection locked="0"/>
    </xf>
    <xf numFmtId="188" fontId="0" fillId="5" borderId="21" xfId="0" applyNumberFormat="1" applyFill="1" applyBorder="1" applyProtection="1">
      <alignment vertical="center"/>
      <protection locked="0"/>
    </xf>
    <xf numFmtId="38" fontId="0" fillId="5" borderId="19" xfId="2" applyFont="1" applyFill="1" applyBorder="1" applyProtection="1">
      <alignment vertical="center"/>
      <protection locked="0"/>
    </xf>
    <xf numFmtId="188" fontId="0" fillId="5" borderId="6" xfId="0" applyNumberFormat="1" applyFill="1" applyBorder="1" applyProtection="1">
      <alignment vertical="center"/>
      <protection locked="0"/>
    </xf>
    <xf numFmtId="38" fontId="0" fillId="5" borderId="20" xfId="2" applyFont="1" applyFill="1" applyBorder="1" applyProtection="1">
      <alignment vertical="center"/>
      <protection locked="0"/>
    </xf>
    <xf numFmtId="188" fontId="0" fillId="5" borderId="12" xfId="0" applyNumberFormat="1" applyFill="1" applyBorder="1" applyProtection="1">
      <alignment vertical="center"/>
      <protection locked="0"/>
    </xf>
    <xf numFmtId="38" fontId="1" fillId="5" borderId="20" xfId="2" applyFont="1" applyFill="1" applyBorder="1" applyAlignment="1" applyProtection="1">
      <alignment vertical="center" wrapText="1"/>
      <protection locked="0"/>
    </xf>
    <xf numFmtId="38" fontId="0" fillId="5" borderId="25" xfId="2" applyFont="1" applyFill="1" applyBorder="1" applyProtection="1">
      <alignment vertical="center"/>
      <protection locked="0"/>
    </xf>
    <xf numFmtId="188" fontId="0" fillId="5" borderId="7" xfId="0" applyNumberFormat="1" applyFill="1" applyBorder="1" applyProtection="1">
      <alignment vertical="center"/>
      <protection locked="0"/>
    </xf>
    <xf numFmtId="38" fontId="0" fillId="5" borderId="27" xfId="2" applyFont="1" applyFill="1" applyBorder="1" applyProtection="1">
      <alignment vertical="center"/>
      <protection locked="0"/>
    </xf>
    <xf numFmtId="38" fontId="0" fillId="0" borderId="24" xfId="2" applyFont="1" applyFill="1" applyBorder="1" applyProtection="1">
      <alignment vertical="center"/>
      <protection locked="0"/>
    </xf>
    <xf numFmtId="38" fontId="0" fillId="0" borderId="43" xfId="2" applyFont="1" applyFill="1" applyBorder="1" applyProtection="1">
      <alignment vertical="center"/>
      <protection locked="0"/>
    </xf>
    <xf numFmtId="38" fontId="0" fillId="5" borderId="4" xfId="2" applyFont="1" applyFill="1" applyBorder="1" applyProtection="1">
      <alignment vertical="center"/>
      <protection locked="0"/>
    </xf>
    <xf numFmtId="38" fontId="0" fillId="5" borderId="1" xfId="2" applyFont="1" applyFill="1" applyBorder="1" applyProtection="1">
      <alignment vertical="center"/>
      <protection locked="0"/>
    </xf>
    <xf numFmtId="38" fontId="0" fillId="5" borderId="16" xfId="2" applyFont="1" applyFill="1" applyBorder="1" applyProtection="1">
      <alignment vertical="center"/>
      <protection locked="0"/>
    </xf>
    <xf numFmtId="38" fontId="0" fillId="5" borderId="32" xfId="2" applyFont="1" applyFill="1" applyBorder="1" applyProtection="1">
      <alignment vertical="center"/>
      <protection locked="0"/>
    </xf>
    <xf numFmtId="38" fontId="0" fillId="5" borderId="10" xfId="2" applyFont="1" applyFill="1" applyBorder="1" applyProtection="1">
      <alignment vertical="center"/>
      <protection locked="0"/>
    </xf>
    <xf numFmtId="38" fontId="0" fillId="0" borderId="17" xfId="2" applyFont="1" applyBorder="1" applyProtection="1">
      <alignment vertical="center"/>
      <protection locked="0"/>
    </xf>
    <xf numFmtId="38" fontId="0" fillId="0" borderId="15" xfId="2" applyFont="1" applyBorder="1" applyProtection="1">
      <alignment vertical="center"/>
      <protection locked="0"/>
    </xf>
    <xf numFmtId="0" fontId="34" fillId="0" borderId="0" xfId="0" applyFont="1">
      <alignment vertical="center"/>
    </xf>
    <xf numFmtId="0" fontId="35" fillId="0" borderId="0" xfId="0" applyFont="1">
      <alignment vertical="center"/>
    </xf>
    <xf numFmtId="0" fontId="36" fillId="0" borderId="0" xfId="8" applyFont="1">
      <alignment vertical="center"/>
    </xf>
    <xf numFmtId="0" fontId="37" fillId="0" borderId="0" xfId="8" applyFont="1">
      <alignment vertical="center"/>
    </xf>
    <xf numFmtId="0" fontId="39" fillId="0" borderId="0" xfId="9" applyFont="1">
      <alignment vertical="center"/>
    </xf>
    <xf numFmtId="0" fontId="40" fillId="0" borderId="0" xfId="9" applyFont="1">
      <alignment vertical="center"/>
    </xf>
    <xf numFmtId="0" fontId="43" fillId="0" borderId="0" xfId="9" applyFont="1" applyAlignment="1">
      <alignment horizontal="left" vertical="center"/>
    </xf>
    <xf numFmtId="0" fontId="39" fillId="0" borderId="0" xfId="9" applyFont="1" applyAlignment="1">
      <alignment horizontal="left" vertical="center"/>
    </xf>
    <xf numFmtId="0" fontId="40" fillId="0" borderId="0" xfId="9" applyFont="1" applyAlignment="1">
      <alignment vertical="center" wrapText="1"/>
    </xf>
    <xf numFmtId="0" fontId="39" fillId="0" borderId="0" xfId="9" applyFont="1" applyAlignment="1">
      <alignment horizontal="left" vertical="top"/>
    </xf>
    <xf numFmtId="0" fontId="40" fillId="0" borderId="0" xfId="9" applyFont="1" applyAlignment="1">
      <alignment horizontal="left" vertical="center"/>
    </xf>
    <xf numFmtId="0" fontId="13" fillId="0" borderId="0" xfId="0" applyFont="1" applyAlignment="1">
      <alignment vertical="center" wrapText="1"/>
    </xf>
    <xf numFmtId="0" fontId="15" fillId="0" borderId="0" xfId="9" applyFont="1">
      <alignment vertical="center"/>
    </xf>
    <xf numFmtId="177" fontId="39" fillId="0" borderId="0" xfId="9" applyNumberFormat="1" applyFont="1">
      <alignment vertical="center"/>
    </xf>
    <xf numFmtId="0" fontId="43" fillId="0" borderId="0" xfId="9" applyFont="1">
      <alignment vertical="center"/>
    </xf>
    <xf numFmtId="0" fontId="44" fillId="0" borderId="0" xfId="9" applyFont="1" applyAlignment="1">
      <alignment horizontal="justify" vertical="center"/>
    </xf>
    <xf numFmtId="0" fontId="40" fillId="0" borderId="0" xfId="9" applyFont="1" applyAlignment="1">
      <alignment horizontal="center" vertical="center"/>
    </xf>
    <xf numFmtId="0" fontId="15" fillId="0" borderId="0" xfId="0" applyFont="1" applyAlignment="1">
      <alignment horizontal="center" vertical="center"/>
    </xf>
    <xf numFmtId="0" fontId="20" fillId="0" borderId="42" xfId="0" applyFont="1" applyBorder="1" applyAlignment="1">
      <alignment horizontal="center" vertical="center" wrapText="1"/>
    </xf>
    <xf numFmtId="0" fontId="40" fillId="0" borderId="64" xfId="8" applyFont="1" applyBorder="1" applyAlignment="1">
      <alignment vertical="center" wrapText="1"/>
    </xf>
    <xf numFmtId="0" fontId="28" fillId="5" borderId="72" xfId="0" applyFont="1" applyFill="1" applyBorder="1" applyAlignment="1" applyProtection="1">
      <alignment horizontal="left" vertical="center"/>
      <protection locked="0"/>
    </xf>
    <xf numFmtId="0" fontId="28" fillId="5" borderId="71" xfId="0" applyFont="1" applyFill="1" applyBorder="1" applyAlignment="1" applyProtection="1">
      <alignment horizontal="left" vertical="center"/>
      <protection locked="0"/>
    </xf>
    <xf numFmtId="49" fontId="28" fillId="5" borderId="71" xfId="0" applyNumberFormat="1" applyFont="1" applyFill="1" applyBorder="1" applyAlignment="1" applyProtection="1">
      <alignment horizontal="left" vertical="center"/>
      <protection locked="0"/>
    </xf>
    <xf numFmtId="0" fontId="28" fillId="5" borderId="115" xfId="0" applyFont="1" applyFill="1" applyBorder="1" applyAlignment="1" applyProtection="1">
      <alignment horizontal="left" vertical="center"/>
      <protection locked="0"/>
    </xf>
    <xf numFmtId="0" fontId="28" fillId="5" borderId="41" xfId="0" applyFont="1" applyFill="1" applyBorder="1" applyAlignment="1" applyProtection="1">
      <alignment horizontal="left" vertical="center"/>
      <protection locked="0"/>
    </xf>
    <xf numFmtId="0" fontId="8" fillId="0" borderId="0" xfId="0" applyFont="1">
      <alignment vertical="center"/>
    </xf>
    <xf numFmtId="0" fontId="25" fillId="0" borderId="0" xfId="0" applyFont="1" applyAlignment="1">
      <alignment horizontal="center"/>
    </xf>
    <xf numFmtId="58" fontId="15" fillId="0" borderId="0" xfId="0" applyNumberFormat="1" applyFont="1" applyAlignment="1">
      <alignment vertical="center" wrapText="1"/>
    </xf>
    <xf numFmtId="0" fontId="15" fillId="0" borderId="0" xfId="0" applyFont="1" applyAlignment="1">
      <alignment vertical="center" wrapText="1"/>
    </xf>
    <xf numFmtId="0" fontId="12" fillId="0" borderId="0" xfId="0" applyFont="1">
      <alignment vertical="center"/>
    </xf>
    <xf numFmtId="0" fontId="26" fillId="0" borderId="0" xfId="0" applyFont="1" applyAlignment="1">
      <alignment horizontal="right"/>
    </xf>
    <xf numFmtId="0" fontId="15" fillId="0" borderId="0" xfId="0" applyFont="1" applyAlignment="1">
      <alignment vertical="center" shrinkToFit="1"/>
    </xf>
    <xf numFmtId="0" fontId="7" fillId="0" borderId="0" xfId="0" applyFont="1">
      <alignment vertical="center"/>
    </xf>
    <xf numFmtId="0" fontId="15" fillId="0" borderId="0" xfId="0" applyFont="1" applyAlignment="1">
      <alignment vertical="distributed" wrapText="1"/>
    </xf>
    <xf numFmtId="38" fontId="28" fillId="0" borderId="41" xfId="3" applyNumberFormat="1" applyFont="1" applyFill="1" applyBorder="1" applyAlignment="1" applyProtection="1">
      <alignment horizontal="left" vertical="center" shrinkToFit="1"/>
    </xf>
    <xf numFmtId="0" fontId="44" fillId="0" borderId="0" xfId="0" applyFont="1" applyAlignment="1">
      <alignment vertical="center" wrapText="1"/>
    </xf>
    <xf numFmtId="0" fontId="54" fillId="0" borderId="0" xfId="0" applyFont="1" applyAlignment="1">
      <alignment vertical="center" wrapText="1"/>
    </xf>
    <xf numFmtId="182" fontId="15" fillId="0" borderId="37" xfId="0" applyNumberFormat="1" applyFont="1" applyBorder="1" applyAlignment="1">
      <alignment horizontal="right" vertical="center"/>
    </xf>
    <xf numFmtId="182" fontId="15" fillId="0" borderId="3" xfId="0" applyNumberFormat="1" applyFont="1" applyBorder="1" applyAlignment="1">
      <alignment horizontal="right" vertical="center"/>
    </xf>
    <xf numFmtId="182" fontId="15" fillId="0" borderId="5" xfId="0" applyNumberFormat="1" applyFont="1" applyBorder="1" applyAlignment="1">
      <alignment horizontal="right" vertical="center"/>
    </xf>
    <xf numFmtId="182" fontId="15" fillId="0" borderId="9" xfId="0" applyNumberFormat="1" applyFont="1" applyBorder="1" applyAlignment="1">
      <alignment horizontal="right" vertical="center"/>
    </xf>
    <xf numFmtId="0" fontId="0" fillId="0" borderId="41" xfId="0" applyBorder="1" applyAlignment="1">
      <alignment horizontal="center" vertical="center"/>
    </xf>
    <xf numFmtId="0" fontId="0" fillId="0" borderId="6" xfId="0" applyBorder="1" applyAlignment="1">
      <alignment horizontal="left" vertical="center"/>
    </xf>
    <xf numFmtId="0" fontId="0" fillId="0" borderId="0" xfId="0" applyAlignment="1">
      <alignment horizontal="center" vertical="center"/>
    </xf>
    <xf numFmtId="0" fontId="0" fillId="0" borderId="69" xfId="0" applyBorder="1" applyAlignment="1">
      <alignment horizontal="center" vertical="center"/>
    </xf>
    <xf numFmtId="0" fontId="0" fillId="0" borderId="40" xfId="0" applyBorder="1" applyAlignment="1">
      <alignment horizontal="center" vertical="center"/>
    </xf>
    <xf numFmtId="185" fontId="28" fillId="5" borderId="133" xfId="0" applyNumberFormat="1" applyFont="1" applyFill="1" applyBorder="1" applyAlignment="1" applyProtection="1">
      <alignment horizontal="left" vertical="center"/>
      <protection locked="0"/>
    </xf>
    <xf numFmtId="0" fontId="28" fillId="5" borderId="42" xfId="0" applyFont="1" applyFill="1" applyBorder="1" applyAlignment="1" applyProtection="1">
      <alignment horizontal="left" vertical="center"/>
      <protection locked="0"/>
    </xf>
    <xf numFmtId="0" fontId="28" fillId="5" borderId="133" xfId="0" applyFont="1" applyFill="1" applyBorder="1" applyAlignment="1" applyProtection="1">
      <alignment horizontal="left" vertical="center"/>
      <protection locked="0"/>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36" xfId="0" applyBorder="1" applyAlignment="1">
      <alignment horizontal="distributed" vertical="distributed" indent="1"/>
    </xf>
    <xf numFmtId="188" fontId="0" fillId="0" borderId="37" xfId="0" applyNumberFormat="1" applyBorder="1" applyAlignment="1">
      <alignment horizontal="distributed" vertical="distributed" indent="1"/>
    </xf>
    <xf numFmtId="0" fontId="0" fillId="0" borderId="38" xfId="0" applyBorder="1" applyAlignment="1">
      <alignment horizontal="distributed" vertical="center" indent="1"/>
    </xf>
    <xf numFmtId="188" fontId="0" fillId="0" borderId="35" xfId="0" applyNumberFormat="1" applyBorder="1" applyAlignment="1">
      <alignment horizontal="distributed" vertical="center" indent="1"/>
    </xf>
    <xf numFmtId="0" fontId="0" fillId="0" borderId="35" xfId="0" applyBorder="1" applyAlignment="1">
      <alignment horizontal="center" vertical="center"/>
    </xf>
    <xf numFmtId="0" fontId="0" fillId="0" borderId="39" xfId="0" applyBorder="1" applyAlignment="1">
      <alignment horizontal="center" vertical="center"/>
    </xf>
    <xf numFmtId="0" fontId="0" fillId="0" borderId="36" xfId="0" applyBorder="1" applyAlignment="1">
      <alignment horizontal="distributed" vertical="center" indent="1"/>
    </xf>
    <xf numFmtId="188" fontId="0" fillId="0" borderId="39" xfId="0" applyNumberFormat="1" applyBorder="1" applyAlignment="1">
      <alignment horizontal="distributed" vertical="center" indent="1"/>
    </xf>
    <xf numFmtId="0" fontId="0" fillId="0" borderId="47" xfId="0" applyBorder="1" applyAlignment="1">
      <alignment horizontal="center" vertical="center"/>
    </xf>
    <xf numFmtId="0" fontId="0" fillId="0" borderId="8" xfId="0" applyBorder="1">
      <alignment vertical="center"/>
    </xf>
    <xf numFmtId="188" fontId="0" fillId="0" borderId="9" xfId="0" applyNumberFormat="1" applyBorder="1" applyAlignment="1">
      <alignment horizontal="right" vertical="center"/>
    </xf>
    <xf numFmtId="0" fontId="0" fillId="0" borderId="22" xfId="0" applyBorder="1">
      <alignment vertical="center"/>
    </xf>
    <xf numFmtId="188" fontId="0" fillId="0" borderId="18" xfId="0" applyNumberFormat="1" applyBorder="1" applyAlignment="1">
      <alignment horizontal="right" vertical="center"/>
    </xf>
    <xf numFmtId="0" fontId="0" fillId="0" borderId="28" xfId="0" applyBorder="1" applyAlignment="1">
      <alignment horizontal="center" vertical="center"/>
    </xf>
    <xf numFmtId="188" fontId="0" fillId="0" borderId="28" xfId="0" applyNumberFormat="1" applyBorder="1" applyAlignment="1">
      <alignment horizontal="right" vertical="center"/>
    </xf>
    <xf numFmtId="188" fontId="0" fillId="0" borderId="19" xfId="0" applyNumberFormat="1" applyBorder="1">
      <alignment vertical="center"/>
    </xf>
    <xf numFmtId="188" fontId="0" fillId="0" borderId="20" xfId="0" applyNumberFormat="1" applyBorder="1">
      <alignment vertical="center"/>
    </xf>
    <xf numFmtId="0" fontId="0" fillId="0" borderId="14" xfId="0" applyBorder="1" applyAlignment="1">
      <alignment horizontal="center" vertical="center"/>
    </xf>
    <xf numFmtId="188" fontId="0" fillId="0" borderId="13" xfId="0" applyNumberFormat="1" applyBorder="1" applyAlignment="1">
      <alignment horizontal="right" vertical="center"/>
    </xf>
    <xf numFmtId="0" fontId="0" fillId="0" borderId="15" xfId="0"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left" vertical="center"/>
    </xf>
    <xf numFmtId="188" fontId="0" fillId="0" borderId="43" xfId="0" applyNumberFormat="1" applyBorder="1">
      <alignment vertical="center"/>
    </xf>
    <xf numFmtId="188" fontId="0" fillId="0" borderId="131" xfId="0" applyNumberFormat="1" applyBorder="1">
      <alignment vertical="center"/>
    </xf>
    <xf numFmtId="0" fontId="0" fillId="0" borderId="29" xfId="0" applyBorder="1" applyAlignment="1">
      <alignment horizontal="center" vertical="center"/>
    </xf>
    <xf numFmtId="188" fontId="0" fillId="0" borderId="32" xfId="0" applyNumberFormat="1" applyBorder="1">
      <alignment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33" xfId="0" applyBorder="1" applyAlignment="1">
      <alignment horizontal="left" vertical="center"/>
    </xf>
    <xf numFmtId="188" fontId="0" fillId="0" borderId="27" xfId="0" applyNumberFormat="1" applyBorder="1">
      <alignment vertical="center"/>
    </xf>
    <xf numFmtId="188" fontId="0" fillId="0" borderId="132" xfId="0" applyNumberFormat="1" applyBorder="1">
      <alignment vertical="center"/>
    </xf>
    <xf numFmtId="0" fontId="0" fillId="0" borderId="31" xfId="0" applyBorder="1" applyAlignment="1">
      <alignment horizontal="center" vertical="center"/>
    </xf>
    <xf numFmtId="188" fontId="0" fillId="0" borderId="17" xfId="0" applyNumberFormat="1" applyBorder="1">
      <alignment vertical="center"/>
    </xf>
    <xf numFmtId="0" fontId="0" fillId="0" borderId="24" xfId="0" applyBorder="1" applyAlignment="1">
      <alignment horizontal="center" vertical="center"/>
    </xf>
    <xf numFmtId="0" fontId="0" fillId="0" borderId="34" xfId="0" applyBorder="1" applyAlignment="1">
      <alignment horizontal="left" vertical="center"/>
    </xf>
    <xf numFmtId="188" fontId="0" fillId="0" borderId="24" xfId="0" applyNumberFormat="1" applyBorder="1">
      <alignment vertical="center"/>
    </xf>
    <xf numFmtId="188" fontId="0" fillId="0" borderId="13" xfId="0" applyNumberFormat="1" applyBorder="1">
      <alignment vertical="center"/>
    </xf>
    <xf numFmtId="0" fontId="0" fillId="0" borderId="0" xfId="0" applyAlignment="1">
      <alignment horizontal="left" vertical="center"/>
    </xf>
    <xf numFmtId="0" fontId="0" fillId="0" borderId="8" xfId="0" applyBorder="1" applyAlignment="1">
      <alignment horizontal="left" vertical="center" shrinkToFit="1"/>
    </xf>
    <xf numFmtId="0" fontId="0" fillId="0" borderId="8" xfId="0" applyBorder="1" applyAlignment="1">
      <alignment horizontal="left" vertical="center"/>
    </xf>
    <xf numFmtId="0" fontId="0" fillId="5" borderId="6" xfId="0" applyFill="1" applyBorder="1" applyAlignment="1" applyProtection="1">
      <alignment horizontal="left" vertical="center" shrinkToFit="1"/>
      <protection locked="0"/>
    </xf>
    <xf numFmtId="188" fontId="0" fillId="5" borderId="5" xfId="0" applyNumberFormat="1" applyFill="1" applyBorder="1" applyProtection="1">
      <alignment vertical="center"/>
      <protection locked="0"/>
    </xf>
    <xf numFmtId="0" fontId="0" fillId="5" borderId="4" xfId="0" applyFill="1" applyBorder="1" applyAlignment="1" applyProtection="1">
      <alignment horizontal="center" vertical="center"/>
      <protection locked="0"/>
    </xf>
    <xf numFmtId="0" fontId="0" fillId="5" borderId="19" xfId="0" applyFill="1" applyBorder="1" applyAlignment="1" applyProtection="1">
      <alignment horizontal="center" vertical="center"/>
      <protection locked="0"/>
    </xf>
    <xf numFmtId="0" fontId="0" fillId="5" borderId="12" xfId="0" applyFill="1" applyBorder="1" applyAlignment="1" applyProtection="1">
      <alignment horizontal="left" vertical="center" shrinkToFit="1"/>
      <protection locked="0"/>
    </xf>
    <xf numFmtId="188" fontId="0" fillId="5" borderId="10" xfId="0" applyNumberFormat="1" applyFill="1" applyBorder="1" applyProtection="1">
      <alignment vertical="center"/>
      <protection locked="0"/>
    </xf>
    <xf numFmtId="0" fontId="0" fillId="5" borderId="1" xfId="0" applyFill="1" applyBorder="1" applyAlignment="1" applyProtection="1">
      <alignment horizontal="center" vertical="center"/>
      <protection locked="0"/>
    </xf>
    <xf numFmtId="0" fontId="0" fillId="5" borderId="20" xfId="0" applyFill="1" applyBorder="1" applyAlignment="1" applyProtection="1">
      <alignment horizontal="center" vertical="center"/>
      <protection locked="0"/>
    </xf>
    <xf numFmtId="188" fontId="0" fillId="0" borderId="43" xfId="0" applyNumberFormat="1" applyBorder="1" applyAlignment="1">
      <alignment horizontal="right" vertical="center"/>
    </xf>
    <xf numFmtId="0" fontId="0" fillId="5" borderId="29" xfId="0" applyFill="1" applyBorder="1" applyAlignment="1" applyProtection="1">
      <alignment horizontal="left" vertical="center" shrinkToFit="1"/>
      <protection locked="0"/>
    </xf>
    <xf numFmtId="188" fontId="0" fillId="5" borderId="32" xfId="0" applyNumberFormat="1" applyFill="1" applyBorder="1" applyProtection="1">
      <alignment vertical="center"/>
      <protection locked="0"/>
    </xf>
    <xf numFmtId="0" fontId="0" fillId="5" borderId="26" xfId="0" applyFill="1" applyBorder="1" applyAlignment="1" applyProtection="1">
      <alignment horizontal="center" vertical="center"/>
      <protection locked="0"/>
    </xf>
    <xf numFmtId="0" fontId="0" fillId="5" borderId="27" xfId="0" applyFill="1" applyBorder="1" applyAlignment="1" applyProtection="1">
      <alignment horizontal="center" vertical="center"/>
      <protection locked="0"/>
    </xf>
    <xf numFmtId="0" fontId="0" fillId="5" borderId="30" xfId="0" applyFill="1" applyBorder="1" applyAlignment="1" applyProtection="1">
      <alignment horizontal="left" vertical="center" shrinkToFit="1"/>
      <protection locked="0"/>
    </xf>
    <xf numFmtId="0" fontId="0" fillId="5" borderId="21" xfId="0" applyFill="1" applyBorder="1" applyAlignment="1" applyProtection="1">
      <alignment horizontal="left" vertical="center" shrinkToFit="1"/>
      <protection locked="0"/>
    </xf>
    <xf numFmtId="188" fontId="0" fillId="5" borderId="3" xfId="0" applyNumberFormat="1" applyFill="1" applyBorder="1" applyProtection="1">
      <alignment vertical="center"/>
      <protection locked="0"/>
    </xf>
    <xf numFmtId="0" fontId="0" fillId="5" borderId="16" xfId="0" applyFill="1" applyBorder="1" applyAlignment="1" applyProtection="1">
      <alignment horizontal="center" vertical="center"/>
      <protection locked="0"/>
    </xf>
    <xf numFmtId="0" fontId="0" fillId="5" borderId="25" xfId="0" applyFill="1" applyBorder="1" applyAlignment="1" applyProtection="1">
      <alignment horizontal="center" vertical="center"/>
      <protection locked="0"/>
    </xf>
    <xf numFmtId="0" fontId="0" fillId="0" borderId="7" xfId="0" applyBorder="1" applyAlignment="1">
      <alignment horizontal="left" vertical="center"/>
    </xf>
    <xf numFmtId="188" fontId="0" fillId="0" borderId="25" xfId="0" applyNumberFormat="1" applyBorder="1">
      <alignment vertical="center"/>
    </xf>
    <xf numFmtId="0" fontId="0" fillId="5" borderId="54" xfId="0" applyFill="1" applyBorder="1" applyProtection="1">
      <alignment vertical="center"/>
      <protection locked="0"/>
    </xf>
    <xf numFmtId="0" fontId="0" fillId="5" borderId="30" xfId="0" applyFill="1" applyBorder="1" applyProtection="1">
      <alignment vertical="center"/>
      <protection locked="0"/>
    </xf>
    <xf numFmtId="0" fontId="0" fillId="0" borderId="14" xfId="0" applyBorder="1">
      <alignment vertical="center"/>
    </xf>
    <xf numFmtId="0" fontId="0" fillId="0" borderId="29" xfId="0" applyBorder="1">
      <alignment vertical="center"/>
    </xf>
    <xf numFmtId="0" fontId="0" fillId="0" borderId="31" xfId="0" applyBorder="1">
      <alignment vertical="center"/>
    </xf>
    <xf numFmtId="0" fontId="0" fillId="5" borderId="29" xfId="0" applyFill="1" applyBorder="1" applyProtection="1">
      <alignment vertical="center"/>
      <protection locked="0"/>
    </xf>
    <xf numFmtId="0" fontId="0" fillId="5" borderId="21" xfId="0" applyFill="1" applyBorder="1" applyProtection="1">
      <alignment vertical="center"/>
      <protection locked="0"/>
    </xf>
    <xf numFmtId="0" fontId="0" fillId="0" borderId="0" xfId="0" applyAlignment="1">
      <alignment horizontal="center" vertical="center" shrinkToFit="1"/>
    </xf>
    <xf numFmtId="0" fontId="0" fillId="0" borderId="0" xfId="0" applyAlignment="1">
      <alignment vertical="center" shrinkToFit="1"/>
    </xf>
    <xf numFmtId="0" fontId="0" fillId="0" borderId="63" xfId="0" applyBorder="1" applyAlignment="1">
      <alignment vertical="center" shrinkToFit="1"/>
    </xf>
    <xf numFmtId="0" fontId="0" fillId="0" borderId="0" xfId="0" applyAlignment="1">
      <alignment horizontal="left" vertical="center" wrapText="1" shrinkToFit="1"/>
    </xf>
    <xf numFmtId="177" fontId="0" fillId="0" borderId="32" xfId="0" applyNumberFormat="1" applyBorder="1" applyAlignment="1">
      <alignment horizontal="center" vertical="center"/>
    </xf>
    <xf numFmtId="0" fontId="0" fillId="0" borderId="52" xfId="0" applyBorder="1" applyAlignment="1">
      <alignment horizontal="center" vertical="center"/>
    </xf>
    <xf numFmtId="177" fontId="0" fillId="0" borderId="37" xfId="0" applyNumberFormat="1" applyBorder="1" applyAlignment="1">
      <alignment horizontal="center" vertical="center"/>
    </xf>
    <xf numFmtId="0" fontId="0" fillId="0" borderId="49" xfId="0" applyBorder="1" applyAlignment="1">
      <alignment horizontal="left" vertical="center"/>
    </xf>
    <xf numFmtId="0" fontId="0" fillId="0" borderId="50" xfId="0" applyBorder="1" applyAlignment="1">
      <alignment vertical="center" shrinkToFit="1"/>
    </xf>
    <xf numFmtId="0" fontId="0" fillId="0" borderId="10" xfId="0" applyBorder="1" applyAlignment="1">
      <alignment horizontal="center" vertical="center" shrinkToFit="1"/>
    </xf>
    <xf numFmtId="0" fontId="0" fillId="0" borderId="135" xfId="0" applyBorder="1" applyAlignment="1">
      <alignment vertical="center" shrinkToFit="1"/>
    </xf>
    <xf numFmtId="0" fontId="0" fillId="3" borderId="16" xfId="0" applyFill="1" applyBorder="1" applyAlignment="1" applyProtection="1">
      <alignment horizontal="center" vertical="center" wrapText="1" shrinkToFit="1"/>
      <protection locked="0"/>
    </xf>
    <xf numFmtId="0" fontId="0" fillId="3" borderId="6" xfId="0" applyFill="1" applyBorder="1" applyAlignment="1" applyProtection="1">
      <alignment horizontal="left" vertical="center" shrinkToFit="1"/>
      <protection locked="0"/>
    </xf>
    <xf numFmtId="188" fontId="0" fillId="3" borderId="5" xfId="0" applyNumberFormat="1" applyFill="1" applyBorder="1" applyProtection="1">
      <alignment vertical="center"/>
      <protection locked="0"/>
    </xf>
    <xf numFmtId="0" fontId="0" fillId="3" borderId="54" xfId="0" applyFill="1" applyBorder="1" applyAlignment="1" applyProtection="1">
      <alignment horizontal="left" vertical="center"/>
      <protection locked="0"/>
    </xf>
    <xf numFmtId="0" fontId="0" fillId="3" borderId="4" xfId="0" applyFill="1" applyBorder="1" applyAlignment="1" applyProtection="1">
      <alignment horizontal="center" vertical="center"/>
      <protection locked="0"/>
    </xf>
    <xf numFmtId="0" fontId="0" fillId="3" borderId="19" xfId="0" applyFill="1" applyBorder="1" applyAlignment="1" applyProtection="1">
      <alignment horizontal="center" vertical="center"/>
      <protection locked="0"/>
    </xf>
    <xf numFmtId="0" fontId="0" fillId="3" borderId="12" xfId="0" applyFill="1" applyBorder="1" applyAlignment="1" applyProtection="1">
      <alignment horizontal="left" vertical="center"/>
      <protection locked="0"/>
    </xf>
    <xf numFmtId="188" fontId="0" fillId="3" borderId="10" xfId="0" applyNumberFormat="1" applyFill="1" applyBorder="1" applyProtection="1">
      <alignment vertical="center"/>
      <protection locked="0"/>
    </xf>
    <xf numFmtId="0" fontId="0" fillId="3" borderId="30" xfId="0" applyFill="1" applyBorder="1" applyAlignment="1" applyProtection="1">
      <alignment horizontal="left" vertical="center"/>
      <protection locked="0"/>
    </xf>
    <xf numFmtId="188" fontId="0" fillId="3" borderId="1" xfId="0" applyNumberFormat="1" applyFill="1" applyBorder="1" applyProtection="1">
      <alignment vertical="center"/>
      <protection locked="0"/>
    </xf>
    <xf numFmtId="0" fontId="0" fillId="3" borderId="1" xfId="0" applyFill="1" applyBorder="1" applyProtection="1">
      <alignment vertical="center"/>
      <protection locked="0"/>
    </xf>
    <xf numFmtId="0" fontId="0" fillId="3" borderId="20" xfId="0" applyFill="1" applyBorder="1" applyAlignment="1" applyProtection="1">
      <alignment horizontal="center" vertical="center"/>
      <protection locked="0"/>
    </xf>
    <xf numFmtId="0" fontId="0" fillId="3" borderId="29" xfId="0" applyFill="1" applyBorder="1" applyAlignment="1" applyProtection="1">
      <alignment horizontal="left" vertical="center"/>
      <protection locked="0"/>
    </xf>
    <xf numFmtId="188" fontId="0" fillId="3" borderId="32" xfId="0" applyNumberFormat="1" applyFill="1" applyBorder="1" applyProtection="1">
      <alignment vertical="center"/>
      <protection locked="0"/>
    </xf>
    <xf numFmtId="188" fontId="0" fillId="3" borderId="26" xfId="0" applyNumberFormat="1" applyFill="1" applyBorder="1" applyProtection="1">
      <alignment vertical="center"/>
      <protection locked="0"/>
    </xf>
    <xf numFmtId="0" fontId="0" fillId="3" borderId="26" xfId="0" applyFill="1" applyBorder="1" applyProtection="1">
      <alignment vertical="center"/>
      <protection locked="0"/>
    </xf>
    <xf numFmtId="0" fontId="0" fillId="3" borderId="27" xfId="0" applyFill="1" applyBorder="1" applyAlignment="1" applyProtection="1">
      <alignment horizontal="center" vertical="center"/>
      <protection locked="0"/>
    </xf>
    <xf numFmtId="0" fontId="0" fillId="3" borderId="21" xfId="0" applyFill="1" applyBorder="1" applyAlignment="1" applyProtection="1">
      <alignment horizontal="left" vertical="center"/>
      <protection locked="0"/>
    </xf>
    <xf numFmtId="188" fontId="0" fillId="3" borderId="3" xfId="0" applyNumberFormat="1" applyFill="1" applyBorder="1" applyProtection="1">
      <alignment vertical="center"/>
      <protection locked="0"/>
    </xf>
    <xf numFmtId="188" fontId="0" fillId="3" borderId="16" xfId="0" applyNumberFormat="1" applyFill="1" applyBorder="1" applyProtection="1">
      <alignment vertical="center"/>
      <protection locked="0"/>
    </xf>
    <xf numFmtId="0" fontId="0" fillId="3" borderId="16" xfId="0" applyFill="1" applyBorder="1" applyProtection="1">
      <alignment vertical="center"/>
      <protection locked="0"/>
    </xf>
    <xf numFmtId="0" fontId="0" fillId="3" borderId="25" xfId="0" applyFill="1" applyBorder="1" applyAlignment="1" applyProtection="1">
      <alignment horizontal="center" vertical="center"/>
      <protection locked="0"/>
    </xf>
    <xf numFmtId="0" fontId="0" fillId="3" borderId="26" xfId="0" applyFill="1" applyBorder="1" applyAlignment="1" applyProtection="1">
      <alignment horizontal="center" vertical="center"/>
      <protection locked="0"/>
    </xf>
    <xf numFmtId="0" fontId="0" fillId="3" borderId="1" xfId="0" applyFill="1" applyBorder="1" applyAlignment="1" applyProtection="1">
      <alignment horizontal="center" vertical="center"/>
      <protection locked="0"/>
    </xf>
    <xf numFmtId="0" fontId="0" fillId="3" borderId="16" xfId="0" applyFill="1" applyBorder="1" applyAlignment="1" applyProtection="1">
      <alignment horizontal="center" vertical="center"/>
      <protection locked="0"/>
    </xf>
    <xf numFmtId="188" fontId="0" fillId="3" borderId="54" xfId="0" applyNumberFormat="1" applyFill="1" applyBorder="1" applyProtection="1">
      <alignment vertical="center"/>
      <protection locked="0"/>
    </xf>
    <xf numFmtId="188" fontId="0" fillId="3" borderId="30" xfId="0" applyNumberFormat="1" applyFill="1" applyBorder="1" applyProtection="1">
      <alignment vertical="center"/>
      <protection locked="0"/>
    </xf>
    <xf numFmtId="188" fontId="0" fillId="3" borderId="21" xfId="0" applyNumberFormat="1" applyFill="1" applyBorder="1" applyProtection="1">
      <alignment vertical="center"/>
      <protection locked="0"/>
    </xf>
    <xf numFmtId="188" fontId="0" fillId="3" borderId="54" xfId="0" applyNumberFormat="1" applyFill="1" applyBorder="1" applyAlignment="1" applyProtection="1">
      <alignment horizontal="right" vertical="center"/>
      <protection locked="0"/>
    </xf>
    <xf numFmtId="188" fontId="0" fillId="3" borderId="30" xfId="0" applyNumberFormat="1" applyFill="1" applyBorder="1" applyAlignment="1" applyProtection="1">
      <alignment horizontal="right" vertical="center"/>
      <protection locked="0"/>
    </xf>
    <xf numFmtId="188" fontId="0" fillId="3" borderId="21" xfId="0" applyNumberFormat="1" applyFill="1" applyBorder="1" applyAlignment="1" applyProtection="1">
      <alignment horizontal="right" vertical="center"/>
      <protection locked="0"/>
    </xf>
    <xf numFmtId="188" fontId="0" fillId="3" borderId="29" xfId="0" applyNumberFormat="1" applyFill="1" applyBorder="1" applyAlignment="1" applyProtection="1">
      <alignment horizontal="right" vertical="center"/>
      <protection locked="0"/>
    </xf>
    <xf numFmtId="38" fontId="0" fillId="3" borderId="19" xfId="2" applyFont="1" applyFill="1" applyBorder="1" applyProtection="1">
      <alignment vertical="center"/>
      <protection locked="0"/>
    </xf>
    <xf numFmtId="38" fontId="0" fillId="3" borderId="20" xfId="2" applyFont="1" applyFill="1" applyBorder="1" applyProtection="1">
      <alignment vertical="center"/>
      <protection locked="0"/>
    </xf>
    <xf numFmtId="38" fontId="1" fillId="3" borderId="20" xfId="2" applyFont="1" applyFill="1" applyBorder="1" applyAlignment="1" applyProtection="1">
      <alignment vertical="center" wrapText="1"/>
      <protection locked="0"/>
    </xf>
    <xf numFmtId="38" fontId="0" fillId="3" borderId="25" xfId="2" applyFont="1" applyFill="1" applyBorder="1" applyProtection="1">
      <alignment vertical="center"/>
      <protection locked="0"/>
    </xf>
    <xf numFmtId="38" fontId="0" fillId="3" borderId="27" xfId="2" applyFont="1" applyFill="1" applyBorder="1" applyProtection="1">
      <alignment vertical="center"/>
      <protection locked="0"/>
    </xf>
    <xf numFmtId="188" fontId="0" fillId="3" borderId="6" xfId="0" applyNumberFormat="1" applyFill="1" applyBorder="1" applyProtection="1">
      <alignment vertical="center"/>
      <protection locked="0"/>
    </xf>
    <xf numFmtId="188" fontId="0" fillId="3" borderId="12" xfId="0" applyNumberFormat="1" applyFill="1" applyBorder="1" applyProtection="1">
      <alignment vertical="center"/>
      <protection locked="0"/>
    </xf>
    <xf numFmtId="188" fontId="0" fillId="3" borderId="7" xfId="0" applyNumberFormat="1" applyFill="1" applyBorder="1" applyProtection="1">
      <alignment vertical="center"/>
      <protection locked="0"/>
    </xf>
    <xf numFmtId="38" fontId="0" fillId="3" borderId="4" xfId="2" applyFont="1" applyFill="1" applyBorder="1" applyProtection="1">
      <alignment vertical="center"/>
      <protection locked="0"/>
    </xf>
    <xf numFmtId="38" fontId="0" fillId="3" borderId="1" xfId="2" applyFont="1" applyFill="1" applyBorder="1" applyProtection="1">
      <alignment vertical="center"/>
      <protection locked="0"/>
    </xf>
    <xf numFmtId="38" fontId="0" fillId="3" borderId="16" xfId="2" applyFont="1" applyFill="1" applyBorder="1" applyProtection="1">
      <alignment vertical="center"/>
      <protection locked="0"/>
    </xf>
    <xf numFmtId="38" fontId="0" fillId="3" borderId="32" xfId="2" applyFont="1" applyFill="1" applyBorder="1" applyProtection="1">
      <alignment vertical="center"/>
      <protection locked="0"/>
    </xf>
    <xf numFmtId="38" fontId="0" fillId="3" borderId="10" xfId="2" applyFont="1" applyFill="1" applyBorder="1" applyProtection="1">
      <alignment vertical="center"/>
      <protection locked="0"/>
    </xf>
    <xf numFmtId="38" fontId="0" fillId="3" borderId="5" xfId="2" applyFont="1" applyFill="1" applyBorder="1" applyProtection="1">
      <alignment vertical="center"/>
      <protection locked="0"/>
    </xf>
    <xf numFmtId="0" fontId="0" fillId="5" borderId="16" xfId="0" applyFill="1" applyBorder="1" applyAlignment="1" applyProtection="1">
      <alignment horizontal="center" vertical="center" wrapText="1" shrinkToFit="1"/>
      <protection locked="0"/>
    </xf>
    <xf numFmtId="181" fontId="15" fillId="0" borderId="3" xfId="0" applyNumberFormat="1" applyFont="1" applyBorder="1" applyAlignment="1">
      <alignment horizontal="right" vertical="center"/>
    </xf>
    <xf numFmtId="181" fontId="15" fillId="0" borderId="68" xfId="0" applyNumberFormat="1" applyFont="1" applyBorder="1" applyAlignment="1">
      <alignment horizontal="right" vertical="center"/>
    </xf>
    <xf numFmtId="181" fontId="15" fillId="0" borderId="9" xfId="0" applyNumberFormat="1" applyFont="1" applyBorder="1" applyAlignment="1">
      <alignment horizontal="right" vertical="center"/>
    </xf>
    <xf numFmtId="40" fontId="0" fillId="0" borderId="1" xfId="2" applyNumberFormat="1" applyFont="1" applyFill="1" applyBorder="1" applyAlignment="1">
      <alignment horizontal="right" vertical="center"/>
    </xf>
    <xf numFmtId="40" fontId="0" fillId="0" borderId="10" xfId="2" applyNumberFormat="1" applyFont="1" applyFill="1" applyBorder="1" applyAlignment="1">
      <alignment horizontal="right" vertical="center"/>
    </xf>
    <xf numFmtId="0" fontId="6" fillId="0" borderId="69" xfId="0" applyFont="1" applyBorder="1" applyAlignment="1">
      <alignment horizontal="center" vertical="center"/>
    </xf>
    <xf numFmtId="0" fontId="6" fillId="0" borderId="56" xfId="0" applyFont="1" applyBorder="1" applyAlignment="1">
      <alignment horizontal="center" vertical="center"/>
    </xf>
    <xf numFmtId="40" fontId="0" fillId="0" borderId="0" xfId="2" applyNumberFormat="1" applyFont="1" applyFill="1" applyAlignment="1" applyProtection="1">
      <alignment horizontal="center" vertical="center"/>
    </xf>
    <xf numFmtId="0" fontId="6" fillId="0" borderId="47" xfId="0" applyFont="1" applyBorder="1" applyAlignment="1">
      <alignment horizontal="center" vertical="center"/>
    </xf>
    <xf numFmtId="0" fontId="6" fillId="0" borderId="9" xfId="0" applyFont="1" applyBorder="1" applyAlignment="1">
      <alignment horizontal="center" vertical="center"/>
    </xf>
    <xf numFmtId="0" fontId="6" fillId="0" borderId="0" xfId="0" applyFont="1" applyAlignment="1">
      <alignment horizontal="center" vertical="center"/>
    </xf>
    <xf numFmtId="190" fontId="6" fillId="0" borderId="0" xfId="0" applyNumberFormat="1" applyFont="1" applyAlignment="1">
      <alignment horizontal="center" vertical="center"/>
    </xf>
    <xf numFmtId="190" fontId="6" fillId="0" borderId="47" xfId="0" applyNumberFormat="1" applyFont="1" applyBorder="1" applyAlignment="1">
      <alignment horizontal="center" vertical="center"/>
    </xf>
    <xf numFmtId="0" fontId="6" fillId="0" borderId="69" xfId="0" applyFont="1" applyBorder="1">
      <alignment vertical="center"/>
    </xf>
    <xf numFmtId="0" fontId="56" fillId="0" borderId="37" xfId="0" applyFont="1" applyBorder="1">
      <alignment vertical="center"/>
    </xf>
    <xf numFmtId="0" fontId="56" fillId="0" borderId="56" xfId="0" applyFont="1" applyBorder="1" applyAlignment="1">
      <alignment horizontal="center" vertical="center"/>
    </xf>
    <xf numFmtId="38" fontId="15" fillId="0" borderId="0" xfId="2" applyFont="1" applyAlignment="1" applyProtection="1">
      <alignment horizontal="center" vertical="distributed" wrapText="1"/>
    </xf>
    <xf numFmtId="0" fontId="15" fillId="0" borderId="0" xfId="0" applyFont="1" applyAlignment="1">
      <alignment horizontal="center" vertical="distributed" wrapText="1"/>
    </xf>
    <xf numFmtId="0" fontId="8" fillId="0" borderId="0" xfId="0" applyFont="1" applyAlignment="1">
      <alignment horizontal="center" vertical="center"/>
    </xf>
    <xf numFmtId="0" fontId="15" fillId="0" borderId="0" xfId="0" applyFont="1" applyAlignment="1">
      <alignment horizontal="left" vertical="center" shrinkToFit="1"/>
    </xf>
    <xf numFmtId="0" fontId="15" fillId="0" borderId="0" xfId="0" applyFont="1" applyAlignment="1">
      <alignment horizontal="left" vertical="center"/>
    </xf>
    <xf numFmtId="177" fontId="15" fillId="0" borderId="0" xfId="0" applyNumberFormat="1" applyFont="1" applyAlignment="1">
      <alignment horizontal="distributed" vertical="justify"/>
    </xf>
    <xf numFmtId="184" fontId="15" fillId="0" borderId="0" xfId="0" applyNumberFormat="1" applyFont="1" applyAlignment="1">
      <alignment horizontal="center" vertical="distributed" wrapText="1"/>
    </xf>
    <xf numFmtId="49" fontId="15" fillId="0" borderId="0" xfId="0" applyNumberFormat="1" applyFont="1" applyAlignment="1">
      <alignment horizontal="center" vertical="distributed" wrapText="1"/>
    </xf>
    <xf numFmtId="0" fontId="15" fillId="0" borderId="0" xfId="0" applyFont="1" applyAlignment="1">
      <alignment horizontal="center"/>
    </xf>
    <xf numFmtId="0" fontId="15" fillId="0" borderId="0" xfId="0" applyFont="1" applyAlignment="1">
      <alignment horizontal="left" vertical="distributed" wrapText="1"/>
    </xf>
    <xf numFmtId="0" fontId="15" fillId="0" borderId="0" xfId="0" applyFont="1" applyAlignment="1"/>
    <xf numFmtId="177" fontId="15" fillId="0" borderId="0" xfId="0" applyNumberFormat="1" applyFont="1" applyAlignment="1">
      <alignment horizontal="left"/>
    </xf>
    <xf numFmtId="0" fontId="21" fillId="0" borderId="0" xfId="0" applyFont="1" applyAlignment="1">
      <alignment horizontal="center" vertical="center"/>
    </xf>
    <xf numFmtId="0" fontId="15" fillId="0" borderId="13" xfId="0" applyFont="1" applyBorder="1" applyAlignment="1">
      <alignment horizontal="center" vertical="center"/>
    </xf>
    <xf numFmtId="0" fontId="15" fillId="0" borderId="44" xfId="0" applyFont="1" applyBorder="1" applyAlignment="1">
      <alignment horizontal="center" vertical="center"/>
    </xf>
    <xf numFmtId="0" fontId="15" fillId="0" borderId="54" xfId="0" applyFont="1" applyBorder="1" applyAlignment="1">
      <alignment horizontal="center" vertical="center"/>
    </xf>
    <xf numFmtId="0" fontId="15" fillId="0" borderId="30" xfId="0" applyFont="1" applyBorder="1" applyAlignment="1">
      <alignment horizontal="center" vertical="center"/>
    </xf>
    <xf numFmtId="182" fontId="15" fillId="0" borderId="9" xfId="0" applyNumberFormat="1" applyFont="1" applyBorder="1" applyAlignment="1">
      <alignment horizontal="right" vertical="center"/>
    </xf>
    <xf numFmtId="182" fontId="15" fillId="0" borderId="5" xfId="0" applyNumberFormat="1" applyFont="1" applyBorder="1" applyAlignment="1">
      <alignment horizontal="right" vertical="center"/>
    </xf>
    <xf numFmtId="0" fontId="15" fillId="0" borderId="8" xfId="0" applyFont="1" applyBorder="1" applyAlignment="1">
      <alignment horizontal="center" vertical="center"/>
    </xf>
    <xf numFmtId="0" fontId="15" fillId="0" borderId="6" xfId="0" applyFont="1" applyBorder="1" applyAlignment="1">
      <alignment horizontal="center" vertical="center"/>
    </xf>
    <xf numFmtId="0" fontId="15" fillId="0" borderId="19" xfId="0" applyFont="1" applyBorder="1" applyAlignment="1">
      <alignment horizontal="left" vertical="center" shrinkToFit="1"/>
    </xf>
    <xf numFmtId="0" fontId="15" fillId="0" borderId="20" xfId="0" applyFont="1" applyBorder="1" applyAlignment="1">
      <alignment horizontal="left" vertical="center" shrinkToFit="1"/>
    </xf>
    <xf numFmtId="182" fontId="15" fillId="0" borderId="3" xfId="0" applyNumberFormat="1" applyFont="1" applyBorder="1" applyAlignment="1">
      <alignment horizontal="right" vertical="center"/>
    </xf>
    <xf numFmtId="0" fontId="15" fillId="0" borderId="7" xfId="0" applyFont="1" applyBorder="1" applyAlignment="1">
      <alignment horizontal="center" vertical="center"/>
    </xf>
    <xf numFmtId="0" fontId="17" fillId="0" borderId="20" xfId="0" applyFont="1" applyBorder="1" applyAlignment="1">
      <alignment horizontal="left" vertical="center" wrapText="1"/>
    </xf>
    <xf numFmtId="0" fontId="17" fillId="0" borderId="20" xfId="0" applyFont="1" applyBorder="1" applyAlignment="1">
      <alignment horizontal="left" vertical="center"/>
    </xf>
    <xf numFmtId="0" fontId="15" fillId="0" borderId="20" xfId="0" applyFont="1" applyBorder="1" applyAlignment="1">
      <alignment horizontal="left" vertical="center"/>
    </xf>
    <xf numFmtId="0" fontId="15" fillId="0" borderId="95" xfId="0" applyFont="1" applyBorder="1" applyAlignment="1">
      <alignment horizontal="center" vertical="center"/>
    </xf>
    <xf numFmtId="182" fontId="15" fillId="0" borderId="68" xfId="0" applyNumberFormat="1" applyFont="1" applyBorder="1">
      <alignment vertical="center"/>
    </xf>
    <xf numFmtId="182" fontId="15" fillId="0" borderId="5" xfId="0" applyNumberFormat="1" applyFont="1" applyBorder="1">
      <alignment vertical="center"/>
    </xf>
    <xf numFmtId="0" fontId="15" fillId="0" borderId="8" xfId="0" applyFont="1" applyBorder="1" applyAlignment="1">
      <alignment horizontal="distributed" vertical="center" indent="1"/>
    </xf>
    <xf numFmtId="0" fontId="15" fillId="0" borderId="19" xfId="0" applyFont="1" applyBorder="1" applyAlignment="1">
      <alignment horizontal="left" vertical="center"/>
    </xf>
    <xf numFmtId="0" fontId="15" fillId="0" borderId="21" xfId="0" applyFont="1" applyBorder="1" applyAlignment="1">
      <alignment horizontal="center" vertical="center"/>
    </xf>
    <xf numFmtId="0" fontId="15" fillId="0" borderId="25" xfId="0" applyFont="1" applyBorder="1" applyAlignment="1">
      <alignment horizontal="left" vertical="center"/>
    </xf>
    <xf numFmtId="0" fontId="15" fillId="0" borderId="29" xfId="0" applyFont="1" applyBorder="1" applyAlignment="1">
      <alignment horizontal="center" vertical="center"/>
    </xf>
    <xf numFmtId="0" fontId="15" fillId="0" borderId="31" xfId="0" applyFont="1" applyBorder="1" applyAlignment="1">
      <alignment horizontal="center" vertical="center"/>
    </xf>
    <xf numFmtId="182" fontId="15" fillId="0" borderId="68" xfId="0" applyNumberFormat="1" applyFont="1" applyBorder="1" applyAlignment="1">
      <alignment horizontal="right" vertical="center"/>
    </xf>
    <xf numFmtId="182" fontId="15" fillId="0" borderId="37" xfId="0" applyNumberFormat="1" applyFont="1" applyBorder="1" applyAlignment="1">
      <alignment horizontal="right" vertical="center"/>
    </xf>
    <xf numFmtId="0" fontId="15" fillId="0" borderId="59" xfId="0" applyFont="1" applyBorder="1" applyAlignment="1">
      <alignment horizontal="center" vertical="center"/>
    </xf>
    <xf numFmtId="0" fontId="15" fillId="0" borderId="36" xfId="0" applyFont="1" applyBorder="1" applyAlignment="1">
      <alignment horizontal="center" vertical="center"/>
    </xf>
    <xf numFmtId="0" fontId="15" fillId="0" borderId="27" xfId="0" applyFont="1" applyBorder="1" applyAlignment="1">
      <alignment horizontal="left" vertical="center"/>
    </xf>
    <xf numFmtId="0" fontId="15" fillId="0" borderId="24" xfId="0" applyFont="1" applyBorder="1" applyAlignment="1">
      <alignment horizontal="left" vertical="center"/>
    </xf>
    <xf numFmtId="0" fontId="9" fillId="0" borderId="0" xfId="0" applyFont="1">
      <alignment vertical="center"/>
    </xf>
    <xf numFmtId="0" fontId="9" fillId="0" borderId="94" xfId="0" applyFont="1" applyBorder="1" applyAlignment="1">
      <alignment horizontal="right" vertical="center"/>
    </xf>
    <xf numFmtId="0" fontId="9" fillId="0" borderId="96" xfId="0" applyFont="1" applyBorder="1" applyAlignment="1">
      <alignment horizontal="justify" vertical="center" wrapText="1"/>
    </xf>
    <xf numFmtId="0" fontId="6" fillId="0" borderId="69" xfId="0" applyFont="1" applyBorder="1" applyAlignment="1">
      <alignment horizontal="center" vertical="center"/>
    </xf>
    <xf numFmtId="0" fontId="6" fillId="0" borderId="46" xfId="0" applyFont="1" applyBorder="1" applyAlignment="1">
      <alignment horizontal="center" vertical="center"/>
    </xf>
    <xf numFmtId="2" fontId="0" fillId="5" borderId="49" xfId="0" applyNumberFormat="1" applyFill="1" applyBorder="1" applyAlignment="1" applyProtection="1">
      <alignment horizontal="right" vertical="center"/>
      <protection locked="0"/>
    </xf>
    <xf numFmtId="0" fontId="0" fillId="0" borderId="3" xfId="0" applyBorder="1" applyAlignment="1">
      <alignment horizontal="center" vertical="center" shrinkToFit="1"/>
    </xf>
    <xf numFmtId="0" fontId="0" fillId="0" borderId="37" xfId="0" applyBorder="1" applyAlignment="1">
      <alignment horizontal="center" vertical="center" shrinkToFit="1"/>
    </xf>
    <xf numFmtId="0" fontId="0" fillId="0" borderId="136" xfId="0" applyBorder="1" applyAlignment="1">
      <alignment horizontal="center" vertical="center" shrinkToFit="1"/>
    </xf>
    <xf numFmtId="0" fontId="0" fillId="0" borderId="144" xfId="0" applyBorder="1" applyAlignment="1">
      <alignment horizontal="center" vertical="center" shrinkToFit="1"/>
    </xf>
    <xf numFmtId="0" fontId="0" fillId="0" borderId="138" xfId="0" applyBorder="1" applyAlignment="1">
      <alignment horizontal="center" vertical="center" shrinkToFit="1"/>
    </xf>
    <xf numFmtId="0" fontId="0" fillId="0" borderId="139" xfId="0" applyBorder="1" applyAlignment="1">
      <alignment horizontal="center" vertical="center" shrinkToFit="1"/>
    </xf>
    <xf numFmtId="0" fontId="0" fillId="0" borderId="140" xfId="0" applyBorder="1" applyAlignment="1">
      <alignment horizontal="center" vertical="center" shrinkToFit="1"/>
    </xf>
    <xf numFmtId="0" fontId="0" fillId="0" borderId="141" xfId="0" applyBorder="1" applyAlignment="1">
      <alignment horizontal="center" vertical="center" shrinkToFit="1"/>
    </xf>
    <xf numFmtId="0" fontId="0" fillId="0" borderId="142" xfId="0" applyBorder="1" applyAlignment="1">
      <alignment horizontal="center" vertical="center" shrinkToFit="1"/>
    </xf>
    <xf numFmtId="0" fontId="0" fillId="0" borderId="143" xfId="0" applyBorder="1" applyAlignment="1">
      <alignment horizontal="center" vertical="center" shrinkToFit="1"/>
    </xf>
    <xf numFmtId="189" fontId="0" fillId="0" borderId="7" xfId="0" applyNumberFormat="1" applyBorder="1" applyAlignment="1">
      <alignment horizontal="right" vertical="center" shrinkToFit="1"/>
    </xf>
    <xf numFmtId="189" fontId="0" fillId="0" borderId="16" xfId="0" applyNumberFormat="1" applyBorder="1" applyAlignment="1">
      <alignment horizontal="right" vertical="center" shrinkToFit="1"/>
    </xf>
    <xf numFmtId="190" fontId="0" fillId="0" borderId="36" xfId="0" applyNumberFormat="1" applyBorder="1" applyAlignment="1">
      <alignment horizontal="right" vertical="center" shrinkToFit="1"/>
    </xf>
    <xf numFmtId="190" fontId="0" fillId="0" borderId="35" xfId="0" applyNumberFormat="1" applyBorder="1" applyAlignment="1">
      <alignment horizontal="right" vertical="center" shrinkToFit="1"/>
    </xf>
    <xf numFmtId="189" fontId="0" fillId="0" borderId="51" xfId="0" applyNumberFormat="1" applyBorder="1" applyAlignment="1">
      <alignment horizontal="right" vertical="center" shrinkToFit="1"/>
    </xf>
    <xf numFmtId="189" fontId="0" fillId="0" borderId="60" xfId="0" applyNumberFormat="1" applyBorder="1" applyAlignment="1">
      <alignment horizontal="right" vertical="center" shrinkToFit="1"/>
    </xf>
    <xf numFmtId="190" fontId="0" fillId="0" borderId="39" xfId="0" applyNumberFormat="1" applyBorder="1" applyAlignment="1">
      <alignment horizontal="right" vertical="center" shrinkToFit="1"/>
    </xf>
    <xf numFmtId="0" fontId="0" fillId="5" borderId="3" xfId="0" applyFill="1" applyBorder="1" applyAlignment="1" applyProtection="1">
      <alignment horizontal="center" vertical="center" shrinkToFit="1"/>
      <protection locked="0"/>
    </xf>
    <xf numFmtId="0" fontId="0" fillId="5" borderId="51" xfId="0" applyFill="1" applyBorder="1" applyAlignment="1" applyProtection="1">
      <alignment horizontal="center" vertical="center" shrinkToFit="1"/>
      <protection locked="0"/>
    </xf>
    <xf numFmtId="0" fontId="0" fillId="5" borderId="7" xfId="0" applyFill="1" applyBorder="1" applyAlignment="1" applyProtection="1">
      <alignment horizontal="center" vertical="center" shrinkToFit="1"/>
      <protection locked="0"/>
    </xf>
    <xf numFmtId="0" fontId="0" fillId="5" borderId="9" xfId="0" applyFill="1" applyBorder="1" applyAlignment="1" applyProtection="1">
      <alignment horizontal="center" vertical="center" shrinkToFit="1"/>
      <protection locked="0"/>
    </xf>
    <xf numFmtId="0" fontId="0" fillId="5" borderId="0" xfId="0" applyFill="1" applyAlignment="1" applyProtection="1">
      <alignment horizontal="center" vertical="center" shrinkToFit="1"/>
      <protection locked="0"/>
    </xf>
    <xf numFmtId="0" fontId="0" fillId="5" borderId="8" xfId="0" applyFill="1" applyBorder="1" applyAlignment="1" applyProtection="1">
      <alignment horizontal="center" vertical="center" shrinkToFit="1"/>
      <protection locked="0"/>
    </xf>
    <xf numFmtId="0" fontId="0" fillId="5" borderId="145" xfId="0" applyFill="1" applyBorder="1" applyAlignment="1" applyProtection="1">
      <alignment horizontal="center" vertical="center" shrinkToFit="1"/>
      <protection locked="0"/>
    </xf>
    <xf numFmtId="0" fontId="0" fillId="5" borderId="146" xfId="0" applyFill="1" applyBorder="1" applyAlignment="1" applyProtection="1">
      <alignment horizontal="center" vertical="center" shrinkToFit="1"/>
      <protection locked="0"/>
    </xf>
    <xf numFmtId="0" fontId="0" fillId="5" borderId="147" xfId="0" applyFill="1" applyBorder="1" applyAlignment="1" applyProtection="1">
      <alignment horizontal="center" vertical="center" shrinkToFit="1"/>
      <protection locked="0"/>
    </xf>
    <xf numFmtId="0" fontId="0" fillId="5" borderId="149" xfId="0" applyFill="1" applyBorder="1" applyAlignment="1" applyProtection="1">
      <alignment horizontal="center" vertical="center" shrinkToFit="1"/>
      <protection locked="0"/>
    </xf>
    <xf numFmtId="0" fontId="0" fillId="5" borderId="150" xfId="0" applyFill="1" applyBorder="1" applyAlignment="1" applyProtection="1">
      <alignment horizontal="center" vertical="center" shrinkToFit="1"/>
      <protection locked="0"/>
    </xf>
    <xf numFmtId="0" fontId="0" fillId="5" borderId="151" xfId="0" applyFill="1" applyBorder="1" applyAlignment="1" applyProtection="1">
      <alignment horizontal="center" vertical="center" shrinkToFit="1"/>
      <protection locked="0"/>
    </xf>
    <xf numFmtId="0" fontId="0" fillId="0" borderId="0" xfId="0" applyAlignment="1">
      <alignment vertical="center" shrinkToFit="1"/>
    </xf>
    <xf numFmtId="0" fontId="0" fillId="0" borderId="14" xfId="0" applyBorder="1" applyAlignment="1">
      <alignment horizontal="distributed" vertical="center" shrinkToFit="1"/>
    </xf>
    <xf numFmtId="0" fontId="0" fillId="0" borderId="15" xfId="0" applyBorder="1" applyAlignment="1">
      <alignment horizontal="distributed" vertical="center" shrinkToFit="1"/>
    </xf>
    <xf numFmtId="0" fontId="0" fillId="0" borderId="15" xfId="0" applyBorder="1" applyAlignment="1">
      <alignment horizontal="center" vertical="center" shrinkToFit="1"/>
    </xf>
    <xf numFmtId="0" fontId="0" fillId="0" borderId="13" xfId="0" applyBorder="1" applyAlignment="1">
      <alignment horizontal="center" vertical="center" shrinkToFit="1"/>
    </xf>
    <xf numFmtId="0" fontId="0" fillId="0" borderId="43" xfId="0" applyBorder="1" applyAlignment="1">
      <alignment horizontal="center" vertical="center" shrinkToFit="1"/>
    </xf>
    <xf numFmtId="0" fontId="0" fillId="0" borderId="14" xfId="0" applyBorder="1" applyAlignment="1">
      <alignment horizontal="center" vertical="center" shrinkToFit="1"/>
    </xf>
    <xf numFmtId="58" fontId="0" fillId="0" borderId="15" xfId="0" applyNumberFormat="1" applyBorder="1" applyAlignment="1">
      <alignment horizontal="left" vertical="center" shrinkToFit="1"/>
    </xf>
    <xf numFmtId="0" fontId="0" fillId="0" borderId="15" xfId="0" applyBorder="1" applyAlignment="1">
      <alignment horizontal="left" vertical="center" shrinkToFit="1"/>
    </xf>
    <xf numFmtId="0" fontId="0" fillId="0" borderId="43" xfId="0" applyBorder="1" applyAlignment="1">
      <alignment horizontal="left" vertical="center" shrinkToFit="1"/>
    </xf>
    <xf numFmtId="40" fontId="0" fillId="0" borderId="10" xfId="0" applyNumberFormat="1" applyBorder="1" applyAlignment="1">
      <alignment horizontal="right" vertical="center" shrinkToFit="1"/>
    </xf>
    <xf numFmtId="40" fontId="0" fillId="0" borderId="66" xfId="0" applyNumberFormat="1" applyBorder="1" applyAlignment="1">
      <alignment horizontal="right" vertical="center" shrinkToFit="1"/>
    </xf>
    <xf numFmtId="0" fontId="0" fillId="0" borderId="17" xfId="0" applyBorder="1" applyAlignment="1">
      <alignment horizontal="center" vertical="center" shrinkToFit="1"/>
    </xf>
    <xf numFmtId="0" fontId="0" fillId="0" borderId="34" xfId="0" applyBorder="1" applyAlignment="1">
      <alignment horizontal="center" vertical="center" shrinkToFit="1"/>
    </xf>
    <xf numFmtId="0" fontId="0" fillId="5" borderId="17" xfId="0" applyFill="1" applyBorder="1" applyAlignment="1" applyProtection="1">
      <alignment horizontal="center" vertical="center" shrinkToFit="1"/>
      <protection locked="0"/>
    </xf>
    <xf numFmtId="0" fontId="0" fillId="5" borderId="53" xfId="0" applyFill="1" applyBorder="1" applyAlignment="1" applyProtection="1">
      <alignment horizontal="center" vertical="center" shrinkToFit="1"/>
      <protection locked="0"/>
    </xf>
    <xf numFmtId="0" fontId="0" fillId="5" borderId="34" xfId="0" applyFill="1" applyBorder="1" applyAlignment="1" applyProtection="1">
      <alignment horizontal="center" vertical="center" shrinkToFit="1"/>
      <protection locked="0"/>
    </xf>
    <xf numFmtId="0" fontId="0" fillId="5" borderId="62" xfId="0" applyFill="1" applyBorder="1" applyAlignment="1" applyProtection="1">
      <alignment horizontal="center" vertical="center" shrinkToFit="1"/>
      <protection locked="0"/>
    </xf>
    <xf numFmtId="0" fontId="0" fillId="0" borderId="10" xfId="0" applyBorder="1" applyAlignment="1">
      <alignment horizontal="center" vertical="center" shrinkToFit="1"/>
    </xf>
    <xf numFmtId="0" fontId="0" fillId="0" borderId="12" xfId="0" applyBorder="1" applyAlignment="1">
      <alignment horizontal="center" vertical="center" shrinkToFit="1"/>
    </xf>
    <xf numFmtId="40" fontId="0" fillId="0" borderId="12" xfId="0" applyNumberFormat="1" applyBorder="1" applyAlignment="1">
      <alignment horizontal="right" vertical="center" shrinkToFit="1"/>
    </xf>
    <xf numFmtId="0" fontId="0" fillId="0" borderId="135" xfId="0" applyBorder="1" applyAlignment="1">
      <alignment horizontal="center" vertical="center" shrinkToFit="1"/>
    </xf>
    <xf numFmtId="0" fontId="0" fillId="0" borderId="137" xfId="0" applyBorder="1" applyAlignment="1">
      <alignment horizontal="center" vertical="center" shrinkToFit="1"/>
    </xf>
    <xf numFmtId="0" fontId="0" fillId="0" borderId="0" xfId="0" applyAlignment="1">
      <alignment horizontal="center" vertical="center" shrinkToFit="1"/>
    </xf>
    <xf numFmtId="187" fontId="0" fillId="0" borderId="69" xfId="0" applyNumberFormat="1" applyBorder="1" applyAlignment="1">
      <alignment horizontal="center" vertical="center"/>
    </xf>
    <xf numFmtId="187" fontId="0" fillId="0" borderId="46" xfId="0" applyNumberFormat="1" applyBorder="1" applyAlignment="1">
      <alignment horizontal="center" vertical="center"/>
    </xf>
    <xf numFmtId="0" fontId="0" fillId="0" borderId="69" xfId="0" applyBorder="1" applyAlignment="1">
      <alignment horizontal="center" vertical="center"/>
    </xf>
    <xf numFmtId="187" fontId="0" fillId="5" borderId="52" xfId="0" applyNumberFormat="1" applyFill="1" applyBorder="1" applyAlignment="1" applyProtection="1">
      <alignment horizontal="center" vertical="center"/>
      <protection locked="0"/>
    </xf>
    <xf numFmtId="0" fontId="0" fillId="0" borderId="52" xfId="0" applyBorder="1" applyAlignment="1">
      <alignment horizontal="center" vertical="center"/>
    </xf>
    <xf numFmtId="187" fontId="0" fillId="5" borderId="67" xfId="0" applyNumberFormat="1" applyFill="1" applyBorder="1" applyAlignment="1" applyProtection="1">
      <alignment horizontal="center" vertical="center"/>
      <protection locked="0"/>
    </xf>
    <xf numFmtId="40" fontId="0" fillId="0" borderId="49" xfId="0" applyNumberFormat="1" applyBorder="1" applyAlignment="1">
      <alignment vertical="center" shrinkToFit="1"/>
    </xf>
    <xf numFmtId="0" fontId="0" fillId="0" borderId="13" xfId="0" applyBorder="1" applyAlignment="1">
      <alignment horizontal="left" vertical="center"/>
    </xf>
    <xf numFmtId="0" fontId="0" fillId="0" borderId="49" xfId="0" applyBorder="1" applyAlignment="1">
      <alignment horizontal="left" vertical="center"/>
    </xf>
    <xf numFmtId="0" fontId="0" fillId="0" borderId="38" xfId="0" applyBorder="1" applyAlignment="1">
      <alignment horizontal="distributed" vertical="center" shrinkToFit="1"/>
    </xf>
    <xf numFmtId="0" fontId="0" fillId="0" borderId="35" xfId="0" applyBorder="1" applyAlignment="1">
      <alignment horizontal="distributed" vertical="center" shrinkToFit="1"/>
    </xf>
    <xf numFmtId="0" fontId="0" fillId="5" borderId="37" xfId="0" applyFill="1" applyBorder="1" applyAlignment="1" applyProtection="1">
      <alignment vertical="center" shrinkToFit="1"/>
      <protection locked="0"/>
    </xf>
    <xf numFmtId="0" fontId="0" fillId="5" borderId="69" xfId="0" applyFill="1" applyBorder="1" applyAlignment="1" applyProtection="1">
      <alignment vertical="center" shrinkToFit="1"/>
      <protection locked="0"/>
    </xf>
    <xf numFmtId="0" fontId="0" fillId="5" borderId="46" xfId="0" applyFill="1" applyBorder="1" applyAlignment="1" applyProtection="1">
      <alignment vertical="center" shrinkToFit="1"/>
      <protection locked="0"/>
    </xf>
    <xf numFmtId="0" fontId="0" fillId="0" borderId="95" xfId="0" applyBorder="1" applyAlignment="1">
      <alignment horizontal="distributed" vertical="center" shrinkToFit="1"/>
    </xf>
    <xf numFmtId="0" fontId="0" fillId="0" borderId="134" xfId="0" applyBorder="1" applyAlignment="1">
      <alignment horizontal="distributed" vertical="center" shrinkToFit="1"/>
    </xf>
    <xf numFmtId="0" fontId="0" fillId="5" borderId="68" xfId="0" applyFill="1" applyBorder="1" applyAlignment="1" applyProtection="1">
      <alignment vertical="center" shrinkToFit="1"/>
      <protection locked="0"/>
    </xf>
    <xf numFmtId="0" fontId="0" fillId="5" borderId="56" xfId="0" applyFill="1" applyBorder="1" applyAlignment="1" applyProtection="1">
      <alignment vertical="center" shrinkToFit="1"/>
      <protection locked="0"/>
    </xf>
    <xf numFmtId="0" fontId="0" fillId="5" borderId="45" xfId="0" applyFill="1" applyBorder="1" applyAlignment="1" applyProtection="1">
      <alignment vertical="center" shrinkToFit="1"/>
      <protection locked="0"/>
    </xf>
    <xf numFmtId="189" fontId="0" fillId="0" borderId="145" xfId="0" applyNumberFormat="1" applyBorder="1" applyAlignment="1">
      <alignment horizontal="right" vertical="center" shrinkToFit="1"/>
    </xf>
    <xf numFmtId="189" fontId="0" fillId="0" borderId="146" xfId="0" applyNumberFormat="1" applyBorder="1" applyAlignment="1">
      <alignment horizontal="right" vertical="center" shrinkToFit="1"/>
    </xf>
    <xf numFmtId="189" fontId="0" fillId="0" borderId="148" xfId="0" applyNumberFormat="1" applyBorder="1" applyAlignment="1">
      <alignment horizontal="right" vertical="center" shrinkToFit="1"/>
    </xf>
    <xf numFmtId="190" fontId="0" fillId="5" borderId="9" xfId="0" applyNumberFormat="1" applyFill="1" applyBorder="1" applyAlignment="1" applyProtection="1">
      <alignment horizontal="right" vertical="center" shrinkToFit="1"/>
      <protection locked="0"/>
    </xf>
    <xf numFmtId="190" fontId="0" fillId="5" borderId="0" xfId="0" applyNumberFormat="1" applyFill="1" applyAlignment="1" applyProtection="1">
      <alignment horizontal="right" vertical="center" shrinkToFit="1"/>
      <protection locked="0"/>
    </xf>
    <xf numFmtId="190" fontId="0" fillId="5" borderId="8" xfId="0" applyNumberFormat="1" applyFill="1" applyBorder="1" applyAlignment="1" applyProtection="1">
      <alignment horizontal="right" vertical="center" shrinkToFit="1"/>
      <protection locked="0"/>
    </xf>
    <xf numFmtId="190" fontId="0" fillId="0" borderId="5" xfId="0" applyNumberFormat="1" applyBorder="1" applyAlignment="1">
      <alignment horizontal="right" vertical="center" shrinkToFit="1"/>
    </xf>
    <xf numFmtId="190" fontId="0" fillId="0" borderId="2" xfId="0" applyNumberFormat="1" applyBorder="1" applyAlignment="1">
      <alignment horizontal="right" vertical="center" shrinkToFit="1"/>
    </xf>
    <xf numFmtId="190" fontId="0" fillId="0" borderId="61" xfId="0" applyNumberFormat="1" applyBorder="1" applyAlignment="1">
      <alignment horizontal="right" vertical="center" shrinkToFit="1"/>
    </xf>
    <xf numFmtId="0" fontId="0" fillId="0" borderId="1" xfId="0" applyBorder="1" applyAlignment="1">
      <alignment horizontal="center" vertical="center" shrinkToFit="1"/>
    </xf>
    <xf numFmtId="0" fontId="0" fillId="5" borderId="3" xfId="0" applyFill="1" applyBorder="1" applyAlignment="1" applyProtection="1">
      <alignment horizontal="center" vertical="center" wrapText="1" shrinkToFit="1"/>
      <protection locked="0"/>
    </xf>
    <xf numFmtId="0" fontId="0" fillId="5" borderId="7" xfId="0" applyFill="1" applyBorder="1" applyAlignment="1" applyProtection="1">
      <alignment horizontal="center" vertical="center" wrapText="1" shrinkToFit="1"/>
      <protection locked="0"/>
    </xf>
    <xf numFmtId="0" fontId="0" fillId="0" borderId="63" xfId="0" applyBorder="1" applyAlignment="1">
      <alignment horizontal="distributed" vertical="top" shrinkToFit="1"/>
    </xf>
    <xf numFmtId="0" fontId="0" fillId="0" borderId="8" xfId="0" applyBorder="1" applyAlignment="1">
      <alignment horizontal="distributed" vertical="top" shrinkToFit="1"/>
    </xf>
    <xf numFmtId="0" fontId="0" fillId="0" borderId="65" xfId="0" applyBorder="1" applyAlignment="1">
      <alignment horizontal="distributed" vertical="top" shrinkToFit="1"/>
    </xf>
    <xf numFmtId="0" fontId="0" fillId="0" borderId="36" xfId="0" applyBorder="1" applyAlignment="1">
      <alignment horizontal="distributed" vertical="top" shrinkToFit="1"/>
    </xf>
    <xf numFmtId="190" fontId="0" fillId="5" borderId="149" xfId="0" applyNumberFormat="1" applyFill="1" applyBorder="1" applyAlignment="1" applyProtection="1">
      <alignment horizontal="right" vertical="center" shrinkToFit="1"/>
      <protection locked="0"/>
    </xf>
    <xf numFmtId="190" fontId="0" fillId="5" borderId="150" xfId="0" applyNumberFormat="1" applyFill="1" applyBorder="1" applyAlignment="1" applyProtection="1">
      <alignment horizontal="right" vertical="center" shrinkToFit="1"/>
      <protection locked="0"/>
    </xf>
    <xf numFmtId="190" fontId="0" fillId="5" borderId="151" xfId="0" applyNumberFormat="1" applyFill="1" applyBorder="1" applyAlignment="1" applyProtection="1">
      <alignment horizontal="right" vertical="center" shrinkToFit="1"/>
      <protection locked="0"/>
    </xf>
    <xf numFmtId="190" fontId="0" fillId="0" borderId="149" xfId="0" applyNumberFormat="1" applyBorder="1" applyAlignment="1">
      <alignment horizontal="right" vertical="center" shrinkToFit="1"/>
    </xf>
    <xf numFmtId="190" fontId="0" fillId="0" borderId="150" xfId="0" applyNumberFormat="1" applyBorder="1" applyAlignment="1">
      <alignment horizontal="right" vertical="center" shrinkToFit="1"/>
    </xf>
    <xf numFmtId="190" fontId="0" fillId="0" borderId="152" xfId="0" applyNumberFormat="1" applyBorder="1" applyAlignment="1">
      <alignment horizontal="right" vertical="center" shrinkToFit="1"/>
    </xf>
    <xf numFmtId="189" fontId="0" fillId="5" borderId="145" xfId="0" applyNumberFormat="1" applyFill="1" applyBorder="1" applyAlignment="1" applyProtection="1">
      <alignment horizontal="right" vertical="center" shrinkToFit="1"/>
      <protection locked="0"/>
    </xf>
    <xf numFmtId="189" fontId="0" fillId="5" borderId="146" xfId="0" applyNumberFormat="1" applyFill="1" applyBorder="1" applyAlignment="1" applyProtection="1">
      <alignment horizontal="right" vertical="center" shrinkToFit="1"/>
      <protection locked="0"/>
    </xf>
    <xf numFmtId="189" fontId="0" fillId="5" borderId="147" xfId="0" applyNumberFormat="1" applyFill="1" applyBorder="1" applyAlignment="1" applyProtection="1">
      <alignment horizontal="right" vertical="center" shrinkToFit="1"/>
      <protection locked="0"/>
    </xf>
    <xf numFmtId="0" fontId="0" fillId="0" borderId="64" xfId="0" applyBorder="1" applyAlignment="1">
      <alignment horizontal="distributed" shrinkToFit="1"/>
    </xf>
    <xf numFmtId="0" fontId="0" fillId="0" borderId="59" xfId="0" applyBorder="1" applyAlignment="1">
      <alignment horizontal="distributed" shrinkToFit="1"/>
    </xf>
    <xf numFmtId="0" fontId="0" fillId="0" borderId="63" xfId="0" applyBorder="1" applyAlignment="1">
      <alignment horizontal="distributed" shrinkToFit="1"/>
    </xf>
    <xf numFmtId="0" fontId="0" fillId="0" borderId="8" xfId="0" applyBorder="1" applyAlignment="1">
      <alignment horizontal="distributed" shrinkToFit="1"/>
    </xf>
    <xf numFmtId="189" fontId="0" fillId="5" borderId="3" xfId="0" applyNumberFormat="1" applyFill="1" applyBorder="1" applyAlignment="1" applyProtection="1">
      <alignment horizontal="right" vertical="center" shrinkToFit="1"/>
      <protection locked="0"/>
    </xf>
    <xf numFmtId="189" fontId="0" fillId="5" borderId="51" xfId="0" applyNumberFormat="1" applyFill="1" applyBorder="1" applyAlignment="1" applyProtection="1">
      <alignment horizontal="right" vertical="center" shrinkToFit="1"/>
      <protection locked="0"/>
    </xf>
    <xf numFmtId="189" fontId="0" fillId="5" borderId="7" xfId="0" applyNumberFormat="1" applyFill="1" applyBorder="1" applyAlignment="1" applyProtection="1">
      <alignment horizontal="right" vertical="center" shrinkToFit="1"/>
      <protection locked="0"/>
    </xf>
    <xf numFmtId="189" fontId="0" fillId="0" borderId="3" xfId="0" applyNumberFormat="1" applyBorder="1" applyAlignment="1">
      <alignment horizontal="right" vertical="center" shrinkToFit="1"/>
    </xf>
    <xf numFmtId="0" fontId="0" fillId="0" borderId="32" xfId="0" applyBorder="1" applyAlignment="1">
      <alignment horizontal="center" vertical="center" shrinkToFit="1"/>
    </xf>
    <xf numFmtId="0" fontId="0" fillId="0" borderId="52" xfId="0" applyBorder="1" applyAlignment="1">
      <alignment horizontal="center" vertical="center" shrinkToFit="1"/>
    </xf>
    <xf numFmtId="0" fontId="0" fillId="0" borderId="33" xfId="0" applyBorder="1" applyAlignment="1">
      <alignment horizontal="center" vertical="center" shrinkToFit="1"/>
    </xf>
    <xf numFmtId="0" fontId="0" fillId="0" borderId="67" xfId="0" applyBorder="1" applyAlignment="1">
      <alignment horizontal="center" vertical="center" shrinkToFit="1"/>
    </xf>
    <xf numFmtId="0" fontId="0" fillId="0" borderId="11" xfId="0" applyBorder="1" applyAlignment="1">
      <alignment horizontal="center" vertical="center" shrinkToFit="1"/>
    </xf>
    <xf numFmtId="0" fontId="0" fillId="0" borderId="66" xfId="0" applyBorder="1" applyAlignment="1">
      <alignment horizontal="center" vertical="center" shrinkToFit="1"/>
    </xf>
    <xf numFmtId="40" fontId="0" fillId="5" borderId="3" xfId="2" applyNumberFormat="1" applyFont="1" applyFill="1" applyBorder="1" applyAlignment="1" applyProtection="1">
      <alignment horizontal="right" vertical="center" wrapText="1" shrinkToFit="1"/>
      <protection locked="0"/>
    </xf>
    <xf numFmtId="40" fontId="0" fillId="5" borderId="60" xfId="2" applyNumberFormat="1" applyFont="1" applyFill="1" applyBorder="1" applyAlignment="1" applyProtection="1">
      <alignment horizontal="right" vertical="center" wrapText="1" shrinkToFit="1"/>
      <protection locked="0"/>
    </xf>
    <xf numFmtId="38" fontId="0" fillId="5" borderId="3" xfId="2" applyFont="1" applyFill="1" applyBorder="1" applyAlignment="1" applyProtection="1">
      <alignment horizontal="center" vertical="center" wrapText="1" shrinkToFit="1"/>
      <protection locked="0"/>
    </xf>
    <xf numFmtId="38" fontId="0" fillId="5" borderId="7" xfId="2" applyFont="1" applyFill="1" applyBorder="1" applyAlignment="1" applyProtection="1">
      <alignment horizontal="center" vertical="center" wrapText="1" shrinkToFit="1"/>
      <protection locked="0"/>
    </xf>
    <xf numFmtId="38" fontId="0" fillId="5" borderId="60" xfId="2" applyFont="1" applyFill="1" applyBorder="1" applyAlignment="1" applyProtection="1">
      <alignment horizontal="center" vertical="center" wrapText="1" shrinkToFit="1"/>
      <protection locked="0"/>
    </xf>
    <xf numFmtId="40" fontId="0" fillId="5" borderId="7" xfId="2" applyNumberFormat="1" applyFont="1" applyFill="1" applyBorder="1" applyAlignment="1" applyProtection="1">
      <alignment horizontal="right" vertical="center" wrapText="1" shrinkToFit="1"/>
      <protection locked="0"/>
    </xf>
    <xf numFmtId="0" fontId="3" fillId="0" borderId="0" xfId="0" applyFont="1" applyAlignment="1">
      <alignment horizontal="center" vertical="center" shrinkToFit="1"/>
    </xf>
    <xf numFmtId="184" fontId="0" fillId="0" borderId="13" xfId="0" applyNumberFormat="1" applyBorder="1" applyAlignment="1">
      <alignment horizontal="center" vertical="center"/>
    </xf>
    <xf numFmtId="184" fontId="0" fillId="0" borderId="49" xfId="0" applyNumberFormat="1" applyBorder="1" applyAlignment="1">
      <alignment horizontal="center" vertical="center"/>
    </xf>
    <xf numFmtId="184" fontId="0" fillId="0" borderId="50" xfId="0" applyNumberFormat="1" applyBorder="1" applyAlignment="1">
      <alignment horizontal="center" vertical="center"/>
    </xf>
    <xf numFmtId="0" fontId="0" fillId="0" borderId="13" xfId="0" applyBorder="1" applyAlignment="1">
      <alignment horizontal="distributed" vertical="center" shrinkToFit="1"/>
    </xf>
    <xf numFmtId="0" fontId="0" fillId="0" borderId="49" xfId="0" applyBorder="1" applyAlignment="1">
      <alignment horizontal="left" vertical="center" shrinkToFit="1"/>
    </xf>
    <xf numFmtId="49" fontId="0" fillId="0" borderId="13" xfId="0" applyNumberFormat="1" applyBorder="1" applyAlignment="1">
      <alignment horizontal="center" vertical="center" shrinkToFit="1"/>
    </xf>
    <xf numFmtId="49" fontId="0" fillId="0" borderId="49" xfId="0" applyNumberFormat="1" applyBorder="1" applyAlignment="1">
      <alignment horizontal="center" vertical="center" shrinkToFit="1"/>
    </xf>
    <xf numFmtId="49" fontId="0" fillId="0" borderId="50" xfId="0" applyNumberFormat="1" applyBorder="1" applyAlignment="1">
      <alignment horizontal="center" vertical="center" shrinkToFit="1"/>
    </xf>
    <xf numFmtId="0" fontId="0" fillId="0" borderId="29" xfId="0" applyBorder="1" applyAlignment="1">
      <alignment horizontal="center" vertical="center" shrinkToFit="1"/>
    </xf>
    <xf numFmtId="0" fontId="0" fillId="0" borderId="26" xfId="0" applyBorder="1" applyAlignment="1">
      <alignment horizontal="center" vertical="center" shrinkToFit="1"/>
    </xf>
    <xf numFmtId="0" fontId="0" fillId="0" borderId="27" xfId="0" applyBorder="1" applyAlignment="1">
      <alignment horizontal="center" vertical="center" shrinkToFit="1"/>
    </xf>
    <xf numFmtId="0" fontId="0" fillId="0" borderId="31" xfId="0" applyBorder="1" applyAlignment="1">
      <alignment horizontal="left" vertical="center" wrapText="1" shrinkToFit="1"/>
    </xf>
    <xf numFmtId="0" fontId="0" fillId="0" borderId="23" xfId="0" applyBorder="1" applyAlignment="1">
      <alignment horizontal="left" vertical="center" wrapText="1" shrinkToFit="1"/>
    </xf>
    <xf numFmtId="0" fontId="0" fillId="0" borderId="23" xfId="0" applyBorder="1" applyAlignment="1">
      <alignment horizontal="center" vertical="center" shrinkToFit="1"/>
    </xf>
    <xf numFmtId="2" fontId="0" fillId="5" borderId="49" xfId="0" applyNumberFormat="1" applyFill="1" applyBorder="1" applyProtection="1">
      <alignment vertical="center"/>
      <protection locked="0"/>
    </xf>
    <xf numFmtId="0" fontId="5" fillId="0" borderId="56" xfId="0" applyFont="1" applyBorder="1" applyAlignment="1">
      <alignment vertical="center" shrinkToFit="1"/>
    </xf>
    <xf numFmtId="0" fontId="5" fillId="0" borderId="0" xfId="0" applyFont="1" applyAlignment="1">
      <alignment vertical="center" shrinkToFit="1"/>
    </xf>
    <xf numFmtId="0" fontId="0" fillId="0" borderId="64" xfId="0" applyBorder="1" applyAlignment="1">
      <alignment horizontal="center" vertical="center" shrinkToFit="1"/>
    </xf>
    <xf numFmtId="0" fontId="0" fillId="0" borderId="59" xfId="0" applyBorder="1" applyAlignment="1">
      <alignment horizontal="center" vertical="center" shrinkToFit="1"/>
    </xf>
    <xf numFmtId="0" fontId="0" fillId="0" borderId="63" xfId="0" applyBorder="1" applyAlignment="1">
      <alignment horizontal="center" vertical="center" shrinkToFit="1"/>
    </xf>
    <xf numFmtId="0" fontId="0" fillId="0" borderId="8" xfId="0" applyBorder="1" applyAlignment="1">
      <alignment horizontal="center" vertical="center" shrinkToFit="1"/>
    </xf>
    <xf numFmtId="0" fontId="0" fillId="0" borderId="65" xfId="0" applyBorder="1" applyAlignment="1">
      <alignment horizontal="center" vertical="center" shrinkToFit="1"/>
    </xf>
    <xf numFmtId="0" fontId="0" fillId="0" borderId="36" xfId="0" applyBorder="1" applyAlignment="1">
      <alignment horizontal="center" vertical="center" shrinkToFit="1"/>
    </xf>
    <xf numFmtId="191" fontId="0" fillId="0" borderId="9" xfId="2" applyNumberFormat="1" applyFont="1" applyFill="1" applyBorder="1" applyAlignment="1" applyProtection="1">
      <alignment horizontal="center" vertical="center"/>
    </xf>
    <xf numFmtId="191" fontId="0" fillId="0" borderId="0" xfId="2" applyNumberFormat="1" applyFont="1" applyFill="1" applyAlignment="1" applyProtection="1">
      <alignment horizontal="center" vertical="center"/>
    </xf>
    <xf numFmtId="192" fontId="0" fillId="0" borderId="0" xfId="2" applyNumberFormat="1" applyFont="1" applyFill="1" applyAlignment="1" applyProtection="1">
      <alignment horizontal="center" vertical="center"/>
    </xf>
    <xf numFmtId="40" fontId="0" fillId="0" borderId="0" xfId="2" applyNumberFormat="1" applyFont="1" applyFill="1" applyAlignment="1" applyProtection="1">
      <alignment horizontal="center" vertical="center"/>
    </xf>
    <xf numFmtId="192" fontId="0" fillId="0" borderId="47" xfId="2" applyNumberFormat="1" applyFont="1" applyFill="1" applyBorder="1" applyAlignment="1" applyProtection="1">
      <alignment horizontal="center" vertical="center"/>
    </xf>
    <xf numFmtId="38" fontId="6" fillId="0" borderId="9" xfId="0" applyNumberFormat="1" applyFont="1" applyBorder="1" applyAlignment="1">
      <alignment horizontal="center" vertical="center"/>
    </xf>
    <xf numFmtId="38" fontId="6" fillId="0" borderId="0" xfId="0" applyNumberFormat="1" applyFont="1" applyAlignment="1">
      <alignment horizontal="center" vertical="center"/>
    </xf>
    <xf numFmtId="0" fontId="0" fillId="0" borderId="24" xfId="0" applyBorder="1" applyAlignment="1">
      <alignment horizontal="left" vertical="center" wrapText="1" shrinkToFit="1"/>
    </xf>
    <xf numFmtId="0" fontId="0" fillId="0" borderId="64" xfId="0" applyBorder="1" applyAlignment="1">
      <alignment horizontal="distributed" vertical="center" wrapText="1" shrinkToFit="1"/>
    </xf>
    <xf numFmtId="0" fontId="0" fillId="0" borderId="59" xfId="0" applyBorder="1" applyAlignment="1">
      <alignment horizontal="distributed" vertical="center" shrinkToFit="1"/>
    </xf>
    <xf numFmtId="0" fontId="0" fillId="0" borderId="63" xfId="0" applyBorder="1" applyAlignment="1">
      <alignment horizontal="distributed" vertical="center" shrinkToFit="1"/>
    </xf>
    <xf numFmtId="0" fontId="0" fillId="0" borderId="8" xfId="0" applyBorder="1" applyAlignment="1">
      <alignment horizontal="distributed" vertical="center" shrinkToFit="1"/>
    </xf>
    <xf numFmtId="0" fontId="0" fillId="0" borderId="65" xfId="0" applyBorder="1" applyAlignment="1">
      <alignment horizontal="distributed" vertical="center" shrinkToFit="1"/>
    </xf>
    <xf numFmtId="0" fontId="0" fillId="0" borderId="36" xfId="0" applyBorder="1" applyAlignment="1">
      <alignment horizontal="distributed" vertical="center" shrinkToFit="1"/>
    </xf>
    <xf numFmtId="0" fontId="0" fillId="0" borderId="26" xfId="0" applyBorder="1" applyAlignment="1">
      <alignment horizontal="distributed" vertical="center" indent="1" shrinkToFit="1"/>
    </xf>
    <xf numFmtId="0" fontId="0" fillId="0" borderId="27" xfId="0" applyBorder="1" applyAlignment="1">
      <alignment horizontal="distributed" vertical="center" indent="1" shrinkToFit="1"/>
    </xf>
    <xf numFmtId="0" fontId="0" fillId="0" borderId="20" xfId="0" applyBorder="1" applyAlignment="1">
      <alignment horizontal="center" vertical="center" shrinkToFit="1"/>
    </xf>
    <xf numFmtId="0" fontId="0" fillId="0" borderId="34" xfId="0" applyBorder="1" applyAlignment="1">
      <alignment horizontal="left" vertical="center"/>
    </xf>
    <xf numFmtId="0" fontId="0" fillId="0" borderId="23" xfId="0" applyBorder="1" applyAlignment="1">
      <alignment horizontal="left" vertical="center"/>
    </xf>
    <xf numFmtId="0" fontId="0" fillId="0" borderId="33" xfId="0" applyBorder="1" applyAlignment="1">
      <alignment horizontal="distributed" vertical="distributed" indent="1"/>
    </xf>
    <xf numFmtId="0" fontId="0" fillId="0" borderId="32" xfId="0" applyBorder="1" applyAlignment="1">
      <alignment horizontal="distributed" vertical="distributed" indent="1"/>
    </xf>
    <xf numFmtId="0" fontId="0" fillId="0" borderId="29" xfId="0" applyBorder="1" applyAlignment="1">
      <alignment horizontal="distributed" vertical="distributed" indent="1"/>
    </xf>
    <xf numFmtId="0" fontId="0" fillId="0" borderId="26" xfId="0" applyBorder="1" applyAlignment="1">
      <alignment horizontal="distributed" vertical="distributed" indent="1"/>
    </xf>
    <xf numFmtId="0" fontId="0" fillId="0" borderId="27" xfId="0" applyBorder="1" applyAlignment="1">
      <alignment horizontal="distributed" vertical="distributed" indent="1"/>
    </xf>
    <xf numFmtId="0" fontId="0" fillId="0" borderId="40" xfId="0" applyBorder="1" applyAlignment="1">
      <alignment horizontal="center" vertical="center" textRotation="255"/>
    </xf>
    <xf numFmtId="0" fontId="0" fillId="0" borderId="42" xfId="0" applyBorder="1" applyAlignment="1">
      <alignment horizontal="center" vertical="center" textRotation="255"/>
    </xf>
    <xf numFmtId="0" fontId="0" fillId="0" borderId="41" xfId="0" applyBorder="1" applyAlignment="1">
      <alignment horizontal="center" vertical="center" textRotation="255"/>
    </xf>
    <xf numFmtId="0" fontId="0" fillId="0" borderId="29" xfId="0" applyBorder="1" applyAlignment="1">
      <alignment horizontal="left" vertical="center"/>
    </xf>
    <xf numFmtId="0" fontId="0" fillId="0" borderId="26" xfId="0" applyBorder="1" applyAlignment="1">
      <alignment horizontal="left" vertical="center"/>
    </xf>
    <xf numFmtId="0" fontId="0" fillId="0" borderId="31" xfId="0" applyBorder="1" applyAlignment="1">
      <alignment horizontal="left" vertical="center"/>
    </xf>
    <xf numFmtId="0" fontId="0" fillId="0" borderId="70" xfId="0" applyBorder="1" applyAlignment="1">
      <alignment horizontal="left" vertical="center"/>
    </xf>
    <xf numFmtId="0" fontId="0" fillId="0" borderId="33" xfId="0" applyBorder="1" applyAlignment="1">
      <alignment horizontal="left" vertical="center"/>
    </xf>
    <xf numFmtId="0" fontId="0" fillId="5" borderId="42" xfId="0" applyFill="1" applyBorder="1" applyAlignment="1" applyProtection="1">
      <alignment horizontal="center" vertical="center" wrapText="1"/>
      <protection locked="0"/>
    </xf>
    <xf numFmtId="0" fontId="0" fillId="5" borderId="42" xfId="0" applyFill="1" applyBorder="1" applyAlignment="1" applyProtection="1">
      <alignment horizontal="center" vertical="center"/>
      <protection locked="0"/>
    </xf>
    <xf numFmtId="0" fontId="0" fillId="5" borderId="40" xfId="0" applyFill="1" applyBorder="1" applyAlignment="1" applyProtection="1">
      <alignment horizontal="center" vertical="center" wrapText="1"/>
      <protection locked="0"/>
    </xf>
    <xf numFmtId="0" fontId="4" fillId="0" borderId="0" xfId="0" applyFont="1" applyAlignment="1">
      <alignment horizontal="center" vertical="center"/>
    </xf>
    <xf numFmtId="0" fontId="0" fillId="0" borderId="48" xfId="0" applyBorder="1" applyAlignment="1">
      <alignment horizontal="center" vertical="center"/>
    </xf>
    <xf numFmtId="0" fontId="0" fillId="0" borderId="50" xfId="0" applyBorder="1" applyAlignment="1">
      <alignment horizontal="center" vertical="center"/>
    </xf>
    <xf numFmtId="0" fontId="0" fillId="0" borderId="40" xfId="0" applyBorder="1" applyAlignment="1">
      <alignment horizontal="center" vertical="center" wrapText="1"/>
    </xf>
    <xf numFmtId="0" fontId="0" fillId="0" borderId="42" xfId="0" applyBorder="1" applyAlignment="1">
      <alignment horizontal="center" vertical="center"/>
    </xf>
    <xf numFmtId="0" fontId="0" fillId="0" borderId="41" xfId="0" applyBorder="1" applyAlignment="1">
      <alignment horizontal="center" vertical="center"/>
    </xf>
    <xf numFmtId="0" fontId="0" fillId="0" borderId="56" xfId="0" applyBorder="1" applyAlignment="1">
      <alignment horizontal="center" vertical="center"/>
    </xf>
    <xf numFmtId="0" fontId="0" fillId="0" borderId="0" xfId="0" applyAlignment="1">
      <alignment horizontal="center" vertical="center"/>
    </xf>
    <xf numFmtId="0" fontId="0" fillId="0" borderId="70" xfId="0" applyBorder="1" applyAlignment="1">
      <alignment horizontal="distributed" vertical="center" indent="1"/>
    </xf>
    <xf numFmtId="0" fontId="0" fillId="0" borderId="52" xfId="0" applyBorder="1" applyAlignment="1">
      <alignment horizontal="distributed" vertical="center" indent="1"/>
    </xf>
    <xf numFmtId="0" fontId="0" fillId="0" borderId="67" xfId="0" applyBorder="1" applyAlignment="1">
      <alignment horizontal="distributed" vertical="center" indent="1"/>
    </xf>
    <xf numFmtId="0" fontId="0" fillId="0" borderId="52" xfId="0" applyBorder="1" applyAlignment="1">
      <alignment horizontal="distributed" vertical="center" indent="2"/>
    </xf>
    <xf numFmtId="0" fontId="0" fillId="0" borderId="40" xfId="0" applyBorder="1" applyAlignment="1">
      <alignment horizontal="center" vertical="center"/>
    </xf>
    <xf numFmtId="188" fontId="0" fillId="0" borderId="21" xfId="0" applyNumberFormat="1" applyBorder="1" applyAlignment="1">
      <alignment horizontal="center" vertical="center"/>
    </xf>
    <xf numFmtId="188" fontId="0" fillId="0" borderId="38" xfId="0" applyNumberFormat="1" applyBorder="1" applyAlignment="1">
      <alignment horizontal="center" vertical="center"/>
    </xf>
    <xf numFmtId="38" fontId="0" fillId="0" borderId="16" xfId="2" applyFont="1" applyBorder="1" applyAlignment="1" applyProtection="1">
      <alignment horizontal="center" vertical="center"/>
    </xf>
    <xf numFmtId="38" fontId="0" fillId="0" borderId="35" xfId="2" applyFont="1" applyBorder="1" applyAlignment="1" applyProtection="1">
      <alignment horizontal="center" vertical="center"/>
    </xf>
    <xf numFmtId="38" fontId="0" fillId="0" borderId="25" xfId="2" applyFont="1" applyBorder="1" applyAlignment="1" applyProtection="1">
      <alignment horizontal="center" vertical="center"/>
    </xf>
    <xf numFmtId="38" fontId="0" fillId="0" borderId="39" xfId="2" applyFont="1" applyBorder="1" applyAlignment="1" applyProtection="1">
      <alignment horizontal="center" vertical="center"/>
    </xf>
    <xf numFmtId="0" fontId="0" fillId="0" borderId="50" xfId="0" applyBorder="1" applyAlignment="1">
      <alignment horizontal="center" vertical="center" shrinkToFit="1"/>
    </xf>
    <xf numFmtId="184" fontId="0" fillId="5" borderId="11" xfId="0" applyNumberFormat="1" applyFill="1" applyBorder="1" applyAlignment="1" applyProtection="1">
      <alignment horizontal="center" vertical="center"/>
      <protection locked="0"/>
    </xf>
    <xf numFmtId="184" fontId="0" fillId="5" borderId="12" xfId="0" applyNumberFormat="1" applyFill="1" applyBorder="1" applyAlignment="1" applyProtection="1">
      <alignment horizontal="center" vertical="center"/>
      <protection locked="0"/>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66" xfId="0" applyBorder="1" applyAlignment="1">
      <alignment horizontal="center" vertical="center"/>
    </xf>
    <xf numFmtId="0" fontId="0" fillId="0" borderId="57" xfId="0" applyBorder="1" applyAlignment="1">
      <alignment horizontal="center" vertical="center" textRotation="255"/>
    </xf>
    <xf numFmtId="0" fontId="0" fillId="0" borderId="71" xfId="0" applyBorder="1" applyAlignment="1">
      <alignment horizontal="center" vertical="center" textRotation="255"/>
    </xf>
    <xf numFmtId="0" fontId="0" fillId="0" borderId="58" xfId="0" applyBorder="1" applyAlignment="1">
      <alignment horizontal="center" vertical="center" textRotation="255"/>
    </xf>
    <xf numFmtId="0" fontId="0" fillId="0" borderId="42" xfId="0" applyBorder="1" applyAlignment="1">
      <alignment horizontal="center" vertical="center" wrapText="1"/>
    </xf>
    <xf numFmtId="0" fontId="0" fillId="0" borderId="41" xfId="0" applyBorder="1" applyAlignment="1">
      <alignment horizontal="center" vertical="center" wrapText="1"/>
    </xf>
    <xf numFmtId="0" fontId="0" fillId="0" borderId="49" xfId="0" applyBorder="1" applyAlignment="1">
      <alignment horizontal="center" vertical="center"/>
    </xf>
    <xf numFmtId="0" fontId="0" fillId="0" borderId="72" xfId="0" applyBorder="1" applyAlignment="1">
      <alignment horizontal="center" vertical="center" textRotation="255"/>
    </xf>
    <xf numFmtId="0" fontId="0" fillId="0" borderId="73" xfId="0" applyBorder="1" applyAlignment="1">
      <alignment horizontal="center" vertical="center" textRotation="255"/>
    </xf>
    <xf numFmtId="0" fontId="0" fillId="0" borderId="6" xfId="0" applyBorder="1" applyAlignment="1">
      <alignment horizontal="left" vertical="center"/>
    </xf>
    <xf numFmtId="0" fontId="0" fillId="0" borderId="5" xfId="0" applyBorder="1" applyAlignment="1">
      <alignment horizontal="left" vertical="center"/>
    </xf>
    <xf numFmtId="0" fontId="0" fillId="0" borderId="12" xfId="0" applyBorder="1" applyAlignment="1">
      <alignment horizontal="left" vertical="center"/>
    </xf>
    <xf numFmtId="0" fontId="0" fillId="0" borderId="10" xfId="0" applyBorder="1" applyAlignment="1">
      <alignment horizontal="left" vertical="center"/>
    </xf>
    <xf numFmtId="0" fontId="0" fillId="0" borderId="51" xfId="0" applyBorder="1" applyAlignment="1">
      <alignment horizontal="left" vertical="center"/>
    </xf>
    <xf numFmtId="0" fontId="15" fillId="0" borderId="0" xfId="0" applyFont="1" applyAlignment="1">
      <alignment horizontal="left" vertical="center" wrapText="1"/>
    </xf>
    <xf numFmtId="0" fontId="13" fillId="0" borderId="0" xfId="9" applyFont="1" applyAlignment="1">
      <alignment horizontal="left" vertical="center" wrapText="1"/>
    </xf>
    <xf numFmtId="0" fontId="13" fillId="0" borderId="0" xfId="0" applyFont="1" applyAlignment="1">
      <alignment horizontal="left" vertical="center" wrapText="1"/>
    </xf>
    <xf numFmtId="177" fontId="39" fillId="0" borderId="0" xfId="9" applyNumberFormat="1" applyFont="1" applyAlignment="1">
      <alignment horizontal="left" vertical="center"/>
    </xf>
    <xf numFmtId="186" fontId="15" fillId="0" borderId="0" xfId="0" applyNumberFormat="1" applyFont="1" applyAlignment="1">
      <alignment horizontal="left" vertical="center" wrapText="1"/>
    </xf>
    <xf numFmtId="0" fontId="40" fillId="0" borderId="0" xfId="9" applyFont="1" applyAlignment="1">
      <alignment horizontal="left" vertical="center" wrapText="1"/>
    </xf>
    <xf numFmtId="0" fontId="41" fillId="0" borderId="0" xfId="9" applyFont="1" applyAlignment="1">
      <alignment horizontal="center" vertical="center"/>
    </xf>
    <xf numFmtId="9" fontId="39" fillId="0" borderId="0" xfId="9" applyNumberFormat="1" applyFont="1" applyAlignment="1">
      <alignment horizontal="left" vertical="center" wrapText="1"/>
    </xf>
    <xf numFmtId="9" fontId="39" fillId="0" borderId="0" xfId="9" applyNumberFormat="1" applyFont="1" applyAlignment="1">
      <alignment horizontal="left" vertical="center"/>
    </xf>
    <xf numFmtId="0" fontId="39" fillId="0" borderId="0" xfId="9" applyFont="1" applyAlignment="1">
      <alignment horizontal="center" vertical="center"/>
    </xf>
    <xf numFmtId="0" fontId="44" fillId="0" borderId="0" xfId="0" applyFont="1" applyAlignment="1">
      <alignment horizontal="left" vertical="center" wrapText="1"/>
    </xf>
    <xf numFmtId="0" fontId="0" fillId="0" borderId="0" xfId="0" applyAlignment="1">
      <alignment horizontal="left" vertical="center" wrapText="1"/>
    </xf>
    <xf numFmtId="0" fontId="54" fillId="0" borderId="0" xfId="0" applyFont="1" applyAlignment="1">
      <alignment horizontal="left" vertical="center" wrapText="1"/>
    </xf>
    <xf numFmtId="0" fontId="40" fillId="0" borderId="48" xfId="8" applyFont="1" applyBorder="1" applyAlignment="1">
      <alignment horizontal="justify" vertical="center" wrapText="1"/>
    </xf>
    <xf numFmtId="0" fontId="40" fillId="0" borderId="49" xfId="8" applyFont="1" applyBorder="1" applyAlignment="1">
      <alignment horizontal="justify" vertical="center" wrapText="1"/>
    </xf>
    <xf numFmtId="0" fontId="40" fillId="0" borderId="50" xfId="8" applyFont="1" applyBorder="1" applyAlignment="1">
      <alignment horizontal="justify" vertical="center" wrapText="1"/>
    </xf>
    <xf numFmtId="0" fontId="40" fillId="0" borderId="64" xfId="8" applyFont="1" applyBorder="1" applyAlignment="1">
      <alignment horizontal="justify" vertical="center" wrapText="1"/>
    </xf>
    <xf numFmtId="0" fontId="40" fillId="0" borderId="56" xfId="8" applyFont="1" applyBorder="1" applyAlignment="1">
      <alignment horizontal="justify" vertical="center" wrapText="1"/>
    </xf>
    <xf numFmtId="0" fontId="40" fillId="0" borderId="45" xfId="8" applyFont="1" applyBorder="1" applyAlignment="1">
      <alignment horizontal="justify" vertical="center" wrapText="1"/>
    </xf>
    <xf numFmtId="0" fontId="40" fillId="0" borderId="63" xfId="8" applyFont="1" applyBorder="1" applyAlignment="1">
      <alignment horizontal="justify" vertical="center" wrapText="1"/>
    </xf>
    <xf numFmtId="0" fontId="40" fillId="0" borderId="0" xfId="8" applyFont="1" applyAlignment="1">
      <alignment horizontal="justify" vertical="center" wrapText="1"/>
    </xf>
    <xf numFmtId="0" fontId="40" fillId="0" borderId="47" xfId="8" applyFont="1" applyBorder="1" applyAlignment="1">
      <alignment horizontal="justify" vertical="center" wrapText="1"/>
    </xf>
    <xf numFmtId="177" fontId="40" fillId="0" borderId="63" xfId="8" applyNumberFormat="1" applyFont="1" applyBorder="1" applyAlignment="1">
      <alignment horizontal="right" vertical="center" wrapText="1"/>
    </xf>
    <xf numFmtId="177" fontId="40" fillId="0" borderId="0" xfId="8" applyNumberFormat="1" applyFont="1" applyAlignment="1">
      <alignment horizontal="right" vertical="center" wrapText="1"/>
    </xf>
    <xf numFmtId="0" fontId="40" fillId="0" borderId="0" xfId="8" applyFont="1" applyAlignment="1">
      <alignment horizontal="center" vertical="center" wrapText="1"/>
    </xf>
    <xf numFmtId="0" fontId="13" fillId="0" borderId="0" xfId="8" applyFont="1" applyAlignment="1">
      <alignment horizontal="left" vertical="center" wrapText="1"/>
    </xf>
    <xf numFmtId="0" fontId="13" fillId="0" borderId="0" xfId="8" applyFont="1" applyAlignment="1">
      <alignment horizontal="left" vertical="center"/>
    </xf>
    <xf numFmtId="0" fontId="40" fillId="0" borderId="65" xfId="8" applyFont="1" applyBorder="1" applyAlignment="1">
      <alignment horizontal="justify" vertical="center" wrapText="1"/>
    </xf>
    <xf numFmtId="0" fontId="40" fillId="0" borderId="69" xfId="8" applyFont="1" applyBorder="1" applyAlignment="1">
      <alignment horizontal="justify" vertical="center" wrapText="1"/>
    </xf>
    <xf numFmtId="0" fontId="40" fillId="0" borderId="46" xfId="8" applyFont="1" applyBorder="1" applyAlignment="1">
      <alignment horizontal="justify" vertical="center" wrapText="1"/>
    </xf>
    <xf numFmtId="0" fontId="48" fillId="0" borderId="40" xfId="8" applyFont="1" applyBorder="1" applyAlignment="1">
      <alignment horizontal="justify" vertical="center" wrapText="1"/>
    </xf>
    <xf numFmtId="0" fontId="48" fillId="0" borderId="42" xfId="8" applyFont="1" applyBorder="1" applyAlignment="1">
      <alignment horizontal="justify" vertical="center" wrapText="1"/>
    </xf>
    <xf numFmtId="0" fontId="48" fillId="0" borderId="41" xfId="8" applyFont="1" applyBorder="1" applyAlignment="1">
      <alignment horizontal="justify" vertical="center" wrapText="1"/>
    </xf>
    <xf numFmtId="0" fontId="40" fillId="0" borderId="48" xfId="8" applyFont="1" applyBorder="1" applyAlignment="1">
      <alignment horizontal="center" vertical="center" wrapText="1"/>
    </xf>
    <xf numFmtId="0" fontId="40" fillId="0" borderId="49" xfId="8" applyFont="1" applyBorder="1" applyAlignment="1">
      <alignment horizontal="center" vertical="center" wrapText="1"/>
    </xf>
    <xf numFmtId="0" fontId="40" fillId="0" borderId="50" xfId="8" applyFont="1" applyBorder="1" applyAlignment="1">
      <alignment horizontal="center" vertical="center" wrapText="1"/>
    </xf>
    <xf numFmtId="0" fontId="50" fillId="0" borderId="109" xfId="8" applyFont="1" applyBorder="1" applyAlignment="1">
      <alignment horizontal="left" vertical="center" wrapText="1"/>
    </xf>
    <xf numFmtId="0" fontId="50" fillId="0" borderId="110" xfId="8" applyFont="1" applyBorder="1" applyAlignment="1">
      <alignment horizontal="left" vertical="center" wrapText="1"/>
    </xf>
    <xf numFmtId="0" fontId="50" fillId="0" borderId="111" xfId="8" applyFont="1" applyBorder="1" applyAlignment="1">
      <alignment horizontal="left" vertical="center" wrapText="1"/>
    </xf>
    <xf numFmtId="0" fontId="40" fillId="0" borderId="106" xfId="8" applyFont="1" applyBorder="1" applyAlignment="1">
      <alignment horizontal="justify" vertical="center" wrapText="1"/>
    </xf>
    <xf numFmtId="0" fontId="40" fillId="0" borderId="107" xfId="8" applyFont="1" applyBorder="1" applyAlignment="1">
      <alignment horizontal="justify" vertical="center" wrapText="1"/>
    </xf>
    <xf numFmtId="0" fontId="40" fillId="0" borderId="108" xfId="8" applyFont="1" applyBorder="1" applyAlignment="1">
      <alignment horizontal="justify" vertical="center" wrapText="1"/>
    </xf>
    <xf numFmtId="0" fontId="50" fillId="0" borderId="109" xfId="8" applyFont="1" applyBorder="1" applyAlignment="1">
      <alignment horizontal="justify" vertical="center" wrapText="1"/>
    </xf>
    <xf numFmtId="0" fontId="50" fillId="0" borderId="110" xfId="8" applyFont="1" applyBorder="1" applyAlignment="1">
      <alignment horizontal="justify" vertical="center" wrapText="1"/>
    </xf>
    <xf numFmtId="0" fontId="50" fillId="0" borderId="111" xfId="8" applyFont="1" applyBorder="1" applyAlignment="1">
      <alignment horizontal="justify" vertical="center" wrapText="1"/>
    </xf>
    <xf numFmtId="0" fontId="50" fillId="0" borderId="106" xfId="8" applyFont="1" applyBorder="1" applyAlignment="1">
      <alignment horizontal="center" vertical="center" wrapText="1"/>
    </xf>
    <xf numFmtId="0" fontId="50" fillId="0" borderId="107" xfId="8" applyFont="1" applyBorder="1" applyAlignment="1">
      <alignment horizontal="center" vertical="center" wrapText="1"/>
    </xf>
    <xf numFmtId="0" fontId="50" fillId="0" borderId="65" xfId="8" applyFont="1" applyBorder="1" applyAlignment="1">
      <alignment horizontal="center" vertical="center" wrapText="1"/>
    </xf>
    <xf numFmtId="0" fontId="50" fillId="0" borderId="69" xfId="8" applyFont="1" applyBorder="1" applyAlignment="1">
      <alignment horizontal="center" vertical="center" wrapText="1"/>
    </xf>
    <xf numFmtId="0" fontId="40" fillId="0" borderId="107" xfId="8" applyFont="1" applyBorder="1" applyAlignment="1">
      <alignment horizontal="center" vertical="center" wrapText="1"/>
    </xf>
    <xf numFmtId="0" fontId="40" fillId="0" borderId="108" xfId="8" applyFont="1" applyBorder="1" applyAlignment="1">
      <alignment horizontal="center" vertical="center" wrapText="1"/>
    </xf>
    <xf numFmtId="0" fontId="40" fillId="0" borderId="69" xfId="8" applyFont="1" applyBorder="1" applyAlignment="1">
      <alignment horizontal="center" vertical="center" wrapText="1"/>
    </xf>
    <xf numFmtId="0" fontId="40" fillId="0" borderId="46" xfId="8" applyFont="1" applyBorder="1" applyAlignment="1">
      <alignment horizontal="center" vertical="center" wrapText="1"/>
    </xf>
    <xf numFmtId="0" fontId="50" fillId="0" borderId="49" xfId="8" applyFont="1" applyBorder="1" applyAlignment="1">
      <alignment horizontal="center" vertical="center" wrapText="1"/>
    </xf>
    <xf numFmtId="0" fontId="50" fillId="0" borderId="50" xfId="8" applyFont="1" applyBorder="1" applyAlignment="1">
      <alignment horizontal="center" vertical="center" wrapText="1"/>
    </xf>
    <xf numFmtId="0" fontId="50" fillId="0" borderId="112" xfId="8" applyFont="1" applyBorder="1" applyAlignment="1">
      <alignment horizontal="justify" vertical="center" wrapText="1"/>
    </xf>
    <xf numFmtId="0" fontId="50" fillId="0" borderId="113" xfId="8" applyFont="1" applyBorder="1" applyAlignment="1">
      <alignment horizontal="justify" vertical="center" wrapText="1"/>
    </xf>
    <xf numFmtId="0" fontId="50" fillId="0" borderId="114" xfId="8" applyFont="1" applyBorder="1" applyAlignment="1">
      <alignment horizontal="justify" vertical="center" wrapText="1"/>
    </xf>
    <xf numFmtId="0" fontId="48" fillId="0" borderId="65" xfId="8" applyFont="1" applyBorder="1" applyAlignment="1">
      <alignment horizontal="left" vertical="center" wrapText="1"/>
    </xf>
    <xf numFmtId="0" fontId="48" fillId="0" borderId="69" xfId="8" applyFont="1" applyBorder="1" applyAlignment="1">
      <alignment horizontal="left" vertical="center" wrapText="1"/>
    </xf>
    <xf numFmtId="0" fontId="48" fillId="0" borderId="46" xfId="8" applyFont="1" applyBorder="1" applyAlignment="1">
      <alignment horizontal="left" vertical="center" wrapText="1"/>
    </xf>
    <xf numFmtId="0" fontId="13" fillId="0" borderId="64" xfId="8" applyFont="1" applyBorder="1" applyAlignment="1">
      <alignment horizontal="center" vertical="center"/>
    </xf>
    <xf numFmtId="0" fontId="13" fillId="0" borderId="56" xfId="8" applyFont="1" applyBorder="1" applyAlignment="1">
      <alignment horizontal="center" vertical="center"/>
    </xf>
    <xf numFmtId="0" fontId="13" fillId="0" borderId="45" xfId="8" applyFont="1" applyBorder="1" applyAlignment="1">
      <alignment horizontal="center" vertical="center"/>
    </xf>
    <xf numFmtId="0" fontId="13" fillId="0" borderId="65" xfId="8" applyFont="1" applyBorder="1" applyAlignment="1">
      <alignment horizontal="center" vertical="center"/>
    </xf>
    <xf numFmtId="0" fontId="13" fillId="0" borderId="69" xfId="8" applyFont="1" applyBorder="1" applyAlignment="1">
      <alignment horizontal="center" vertical="center"/>
    </xf>
    <xf numFmtId="0" fontId="13" fillId="0" borderId="46" xfId="8" applyFont="1" applyBorder="1" applyAlignment="1">
      <alignment horizontal="center" vertical="center"/>
    </xf>
    <xf numFmtId="0" fontId="40" fillId="0" borderId="64" xfId="8" applyFont="1" applyBorder="1" applyAlignment="1" applyProtection="1">
      <alignment horizontal="center" vertical="center" wrapText="1"/>
      <protection locked="0"/>
    </xf>
    <xf numFmtId="0" fontId="40" fillId="0" borderId="56" xfId="8" applyFont="1" applyBorder="1" applyAlignment="1" applyProtection="1">
      <alignment horizontal="center" vertical="center" wrapText="1"/>
      <protection locked="0"/>
    </xf>
    <xf numFmtId="0" fontId="40" fillId="0" borderId="45" xfId="8" applyFont="1" applyBorder="1" applyAlignment="1" applyProtection="1">
      <alignment horizontal="center" vertical="center" wrapText="1"/>
      <protection locked="0"/>
    </xf>
    <xf numFmtId="0" fontId="40" fillId="0" borderId="65" xfId="8" applyFont="1" applyBorder="1" applyAlignment="1" applyProtection="1">
      <alignment horizontal="center" vertical="center" wrapText="1"/>
      <protection locked="0"/>
    </xf>
    <xf numFmtId="0" fontId="40" fillId="0" borderId="69" xfId="8" applyFont="1" applyBorder="1" applyAlignment="1" applyProtection="1">
      <alignment horizontal="center" vertical="center" wrapText="1"/>
      <protection locked="0"/>
    </xf>
    <xf numFmtId="0" fontId="40" fillId="0" borderId="46" xfId="8" applyFont="1" applyBorder="1" applyAlignment="1" applyProtection="1">
      <alignment horizontal="center" vertical="center" wrapText="1"/>
      <protection locked="0"/>
    </xf>
    <xf numFmtId="0" fontId="50" fillId="5" borderId="109" xfId="8" applyFont="1" applyFill="1" applyBorder="1" applyAlignment="1" applyProtection="1">
      <alignment horizontal="center" vertical="center" wrapText="1"/>
      <protection locked="0"/>
    </xf>
    <xf numFmtId="0" fontId="50" fillId="5" borderId="110" xfId="8" applyFont="1" applyFill="1" applyBorder="1" applyAlignment="1" applyProtection="1">
      <alignment horizontal="center" vertical="center" wrapText="1"/>
      <protection locked="0"/>
    </xf>
    <xf numFmtId="0" fontId="50" fillId="5" borderId="111" xfId="8" applyFont="1" applyFill="1" applyBorder="1" applyAlignment="1" applyProtection="1">
      <alignment horizontal="center" vertical="center" wrapText="1"/>
      <protection locked="0"/>
    </xf>
    <xf numFmtId="0" fontId="48" fillId="0" borderId="40" xfId="8" applyFont="1" applyBorder="1" applyAlignment="1">
      <alignment horizontal="center" vertical="center" wrapText="1"/>
    </xf>
    <xf numFmtId="0" fontId="48" fillId="0" borderId="42" xfId="8" applyFont="1" applyBorder="1" applyAlignment="1">
      <alignment horizontal="center" vertical="center" wrapText="1"/>
    </xf>
    <xf numFmtId="0" fontId="48" fillId="0" borderId="41" xfId="8" applyFont="1" applyBorder="1" applyAlignment="1">
      <alignment horizontal="center" vertical="center" wrapText="1"/>
    </xf>
    <xf numFmtId="0" fontId="40" fillId="0" borderId="63" xfId="8" applyFont="1" applyBorder="1" applyAlignment="1">
      <alignment horizontal="center" vertical="center" wrapText="1"/>
    </xf>
    <xf numFmtId="0" fontId="48" fillId="0" borderId="63" xfId="8" applyFont="1" applyBorder="1" applyAlignment="1">
      <alignment horizontal="center" vertical="center" wrapText="1"/>
    </xf>
    <xf numFmtId="0" fontId="48" fillId="0" borderId="0" xfId="8" applyFont="1" applyAlignment="1">
      <alignment horizontal="center" vertical="center" wrapText="1"/>
    </xf>
    <xf numFmtId="0" fontId="48" fillId="0" borderId="65" xfId="8" applyFont="1" applyBorder="1" applyAlignment="1">
      <alignment horizontal="center" vertical="center" wrapText="1"/>
    </xf>
    <xf numFmtId="0" fontId="48" fillId="0" borderId="69" xfId="8" applyFont="1" applyBorder="1" applyAlignment="1">
      <alignment horizontal="center" vertical="center" wrapText="1"/>
    </xf>
    <xf numFmtId="0" fontId="48" fillId="0" borderId="107" xfId="8" applyFont="1" applyBorder="1" applyAlignment="1">
      <alignment horizontal="center" vertical="center" wrapText="1"/>
    </xf>
    <xf numFmtId="0" fontId="48" fillId="0" borderId="108" xfId="8" applyFont="1" applyBorder="1" applyAlignment="1">
      <alignment horizontal="center" vertical="center" wrapText="1"/>
    </xf>
    <xf numFmtId="0" fontId="48" fillId="0" borderId="46" xfId="8" applyFont="1" applyBorder="1" applyAlignment="1">
      <alignment horizontal="center" vertical="center" wrapText="1"/>
    </xf>
    <xf numFmtId="0" fontId="40" fillId="0" borderId="40" xfId="8" applyFont="1" applyBorder="1" applyAlignment="1">
      <alignment horizontal="center" vertical="center" wrapText="1"/>
    </xf>
    <xf numFmtId="0" fontId="40" fillId="0" borderId="41" xfId="8" applyFont="1" applyBorder="1" applyAlignment="1">
      <alignment horizontal="center" vertical="center" wrapText="1"/>
    </xf>
    <xf numFmtId="0" fontId="40" fillId="0" borderId="64" xfId="8" applyFont="1" applyBorder="1" applyAlignment="1">
      <alignment horizontal="center" vertical="center" wrapText="1"/>
    </xf>
    <xf numFmtId="0" fontId="40" fillId="0" borderId="56" xfId="8" applyFont="1" applyBorder="1" applyAlignment="1">
      <alignment horizontal="center" vertical="center" wrapText="1"/>
    </xf>
    <xf numFmtId="0" fontId="40" fillId="0" borderId="45" xfId="8" applyFont="1" applyBorder="1" applyAlignment="1">
      <alignment horizontal="center" vertical="center" wrapText="1"/>
    </xf>
    <xf numFmtId="0" fontId="40" fillId="0" borderId="65" xfId="8" applyFont="1" applyBorder="1" applyAlignment="1">
      <alignment horizontal="center" vertical="center" wrapText="1"/>
    </xf>
    <xf numFmtId="0" fontId="40" fillId="5" borderId="48" xfId="8" applyFont="1" applyFill="1" applyBorder="1" applyAlignment="1" applyProtection="1">
      <alignment horizontal="center" vertical="center" wrapText="1"/>
      <protection locked="0"/>
    </xf>
    <xf numFmtId="0" fontId="40" fillId="5" borderId="49" xfId="8" applyFont="1" applyFill="1" applyBorder="1" applyAlignment="1" applyProtection="1">
      <alignment horizontal="center" vertical="center" wrapText="1"/>
      <protection locked="0"/>
    </xf>
    <xf numFmtId="0" fontId="40" fillId="5" borderId="50" xfId="8" applyFont="1" applyFill="1" applyBorder="1" applyAlignment="1" applyProtection="1">
      <alignment horizontal="center" vertical="center" wrapText="1"/>
      <protection locked="0"/>
    </xf>
    <xf numFmtId="0" fontId="51" fillId="0" borderId="42" xfId="8" applyFont="1" applyBorder="1" applyAlignment="1">
      <alignment horizontal="center" vertical="center" wrapText="1"/>
    </xf>
    <xf numFmtId="0" fontId="51" fillId="0" borderId="41" xfId="8" applyFont="1" applyBorder="1" applyAlignment="1">
      <alignment horizontal="center" vertical="center" wrapText="1"/>
    </xf>
    <xf numFmtId="0" fontId="45" fillId="0" borderId="0" xfId="8" applyFont="1" applyAlignment="1">
      <alignment horizontal="left" vertical="center"/>
    </xf>
    <xf numFmtId="0" fontId="40" fillId="0" borderId="10" xfId="8" applyFont="1" applyBorder="1" applyAlignment="1">
      <alignment horizontal="center" vertical="center"/>
    </xf>
    <xf numFmtId="0" fontId="40" fillId="0" borderId="11" xfId="8" applyFont="1" applyBorder="1" applyAlignment="1">
      <alignment horizontal="center" vertical="center"/>
    </xf>
    <xf numFmtId="0" fontId="40" fillId="0" borderId="12" xfId="8" applyFont="1" applyBorder="1" applyAlignment="1">
      <alignment horizontal="center" vertical="center"/>
    </xf>
    <xf numFmtId="0" fontId="47" fillId="0" borderId="0" xfId="8" applyFont="1" applyAlignment="1">
      <alignment horizontal="center" vertical="center"/>
    </xf>
    <xf numFmtId="0" fontId="48" fillId="0" borderId="0" xfId="8" applyFont="1" applyAlignment="1">
      <alignment horizontal="right" vertical="center"/>
    </xf>
    <xf numFmtId="0" fontId="9" fillId="0" borderId="64" xfId="0" applyFont="1" applyBorder="1" applyAlignment="1">
      <alignment horizontal="left" vertical="center" wrapText="1"/>
    </xf>
    <xf numFmtId="0" fontId="9" fillId="0" borderId="56" xfId="0" applyFont="1" applyBorder="1" applyAlignment="1">
      <alignment horizontal="left" vertical="center" wrapText="1"/>
    </xf>
    <xf numFmtId="0" fontId="9" fillId="0" borderId="45" xfId="0" applyFont="1" applyBorder="1" applyAlignment="1">
      <alignment horizontal="left" vertical="center" wrapText="1"/>
    </xf>
    <xf numFmtId="0" fontId="49" fillId="5" borderId="63" xfId="0" applyFont="1" applyFill="1" applyBorder="1" applyAlignment="1" applyProtection="1">
      <alignment horizontal="left" vertical="center" wrapText="1"/>
      <protection locked="0"/>
    </xf>
    <xf numFmtId="0" fontId="49" fillId="5" borderId="0" xfId="0" applyFont="1" applyFill="1" applyAlignment="1" applyProtection="1">
      <alignment horizontal="left" vertical="center" wrapText="1"/>
      <protection locked="0"/>
    </xf>
    <xf numFmtId="0" fontId="49" fillId="5" borderId="47" xfId="0" applyFont="1" applyFill="1" applyBorder="1" applyAlignment="1" applyProtection="1">
      <alignment horizontal="left" vertical="center" wrapText="1"/>
      <protection locked="0"/>
    </xf>
    <xf numFmtId="0" fontId="9" fillId="0" borderId="65" xfId="0" applyFont="1" applyBorder="1" applyAlignment="1">
      <alignment horizontal="left" vertical="center" wrapText="1"/>
    </xf>
    <xf numFmtId="0" fontId="9" fillId="0" borderId="69" xfId="0" applyFont="1" applyBorder="1" applyAlignment="1">
      <alignment horizontal="left" vertical="center" wrapText="1"/>
    </xf>
    <xf numFmtId="0" fontId="9" fillId="0" borderId="46" xfId="0" applyFont="1" applyBorder="1" applyAlignment="1">
      <alignment horizontal="left" vertical="center" wrapText="1"/>
    </xf>
    <xf numFmtId="0" fontId="50" fillId="5" borderId="103" xfId="8" applyFont="1" applyFill="1" applyBorder="1" applyAlignment="1" applyProtection="1">
      <alignment horizontal="justify" vertical="center" wrapText="1"/>
      <protection locked="0"/>
    </xf>
    <xf numFmtId="0" fontId="50" fillId="5" borderId="104" xfId="8" applyFont="1" applyFill="1" applyBorder="1" applyAlignment="1" applyProtection="1">
      <alignment horizontal="justify" vertical="center" wrapText="1"/>
      <protection locked="0"/>
    </xf>
    <xf numFmtId="0" fontId="50" fillId="5" borderId="105" xfId="8" applyFont="1" applyFill="1" applyBorder="1" applyAlignment="1" applyProtection="1">
      <alignment horizontal="justify" vertical="center" wrapText="1"/>
      <protection locked="0"/>
    </xf>
    <xf numFmtId="0" fontId="40" fillId="0" borderId="106" xfId="8" applyFont="1" applyBorder="1" applyAlignment="1">
      <alignment horizontal="left" vertical="center" wrapText="1"/>
    </xf>
    <xf numFmtId="0" fontId="40" fillId="0" borderId="107" xfId="8" applyFont="1" applyBorder="1" applyAlignment="1">
      <alignment horizontal="left" vertical="center" wrapText="1"/>
    </xf>
    <xf numFmtId="0" fontId="40" fillId="0" borderId="108" xfId="8" applyFont="1" applyBorder="1" applyAlignment="1">
      <alignment horizontal="left" vertical="center" wrapText="1"/>
    </xf>
    <xf numFmtId="0" fontId="40" fillId="0" borderId="63" xfId="8" applyFont="1" applyBorder="1" applyAlignment="1">
      <alignment horizontal="left" vertical="center" wrapText="1"/>
    </xf>
    <xf numFmtId="0" fontId="40" fillId="0" borderId="0" xfId="8" applyFont="1" applyAlignment="1">
      <alignment horizontal="left" vertical="center" wrapText="1"/>
    </xf>
    <xf numFmtId="0" fontId="40" fillId="0" borderId="47" xfId="8" applyFont="1" applyBorder="1" applyAlignment="1">
      <alignment horizontal="left" vertical="center" wrapText="1"/>
    </xf>
    <xf numFmtId="0" fontId="40" fillId="0" borderId="65" xfId="8" applyFont="1" applyBorder="1" applyAlignment="1">
      <alignment horizontal="left" vertical="center" wrapText="1"/>
    </xf>
    <xf numFmtId="0" fontId="40" fillId="0" borderId="69" xfId="8" applyFont="1" applyBorder="1" applyAlignment="1">
      <alignment horizontal="left" vertical="center" wrapText="1"/>
    </xf>
    <xf numFmtId="0" fontId="40" fillId="0" borderId="46" xfId="8" applyFont="1" applyBorder="1" applyAlignment="1">
      <alignment horizontal="left" vertical="center" wrapText="1"/>
    </xf>
    <xf numFmtId="0" fontId="50" fillId="5" borderId="109" xfId="8" applyFont="1" applyFill="1" applyBorder="1" applyAlignment="1" applyProtection="1">
      <alignment horizontal="justify" vertical="center" wrapText="1"/>
      <protection locked="0"/>
    </xf>
    <xf numFmtId="0" fontId="50" fillId="5" borderId="110" xfId="8" applyFont="1" applyFill="1" applyBorder="1" applyAlignment="1" applyProtection="1">
      <alignment horizontal="justify" vertical="center" wrapText="1"/>
      <protection locked="0"/>
    </xf>
    <xf numFmtId="0" fontId="50" fillId="5" borderId="111" xfId="8" applyFont="1" applyFill="1" applyBorder="1" applyAlignment="1" applyProtection="1">
      <alignment horizontal="justify" vertical="center" wrapText="1"/>
      <protection locked="0"/>
    </xf>
    <xf numFmtId="177" fontId="15" fillId="0" borderId="0" xfId="0" applyNumberFormat="1" applyFont="1" applyAlignment="1">
      <alignment horizontal="right"/>
    </xf>
    <xf numFmtId="179" fontId="15" fillId="0" borderId="0" xfId="0" applyNumberFormat="1" applyFont="1" applyAlignment="1">
      <alignment horizontal="left"/>
    </xf>
    <xf numFmtId="180" fontId="15" fillId="0" borderId="0" xfId="0" applyNumberFormat="1" applyFont="1" applyAlignment="1">
      <alignment horizontal="left"/>
    </xf>
    <xf numFmtId="0" fontId="10" fillId="0" borderId="0" xfId="0" applyFont="1" applyAlignment="1">
      <alignment horizontal="center" vertical="center"/>
    </xf>
    <xf numFmtId="0" fontId="0" fillId="3" borderId="68" xfId="0" applyFill="1" applyBorder="1" applyAlignment="1" applyProtection="1">
      <alignment vertical="center" shrinkToFit="1"/>
      <protection locked="0"/>
    </xf>
    <xf numFmtId="0" fontId="0" fillId="3" borderId="56" xfId="0" applyFill="1" applyBorder="1" applyAlignment="1" applyProtection="1">
      <alignment vertical="center" shrinkToFit="1"/>
      <protection locked="0"/>
    </xf>
    <xf numFmtId="0" fontId="0" fillId="3" borderId="45" xfId="0" applyFill="1" applyBorder="1" applyAlignment="1" applyProtection="1">
      <alignment vertical="center" shrinkToFit="1"/>
      <protection locked="0"/>
    </xf>
    <xf numFmtId="0" fontId="0" fillId="3" borderId="37" xfId="0" applyFill="1" applyBorder="1" applyAlignment="1" applyProtection="1">
      <alignment vertical="center" shrinkToFit="1"/>
      <protection locked="0"/>
    </xf>
    <xf numFmtId="0" fontId="0" fillId="3" borderId="69" xfId="0" applyFill="1" applyBorder="1" applyAlignment="1" applyProtection="1">
      <alignment vertical="center" shrinkToFit="1"/>
      <protection locked="0"/>
    </xf>
    <xf numFmtId="0" fontId="0" fillId="3" borderId="46" xfId="0" applyFill="1" applyBorder="1" applyAlignment="1" applyProtection="1">
      <alignment vertical="center" shrinkToFit="1"/>
      <protection locked="0"/>
    </xf>
    <xf numFmtId="190" fontId="0" fillId="3" borderId="149" xfId="0" applyNumberFormat="1" applyFill="1" applyBorder="1" applyAlignment="1" applyProtection="1">
      <alignment horizontal="right" vertical="center" shrinkToFit="1"/>
      <protection locked="0"/>
    </xf>
    <xf numFmtId="190" fontId="0" fillId="3" borderId="150" xfId="0" applyNumberFormat="1" applyFill="1" applyBorder="1" applyAlignment="1" applyProtection="1">
      <alignment horizontal="right" vertical="center" shrinkToFit="1"/>
      <protection locked="0"/>
    </xf>
    <xf numFmtId="190" fontId="0" fillId="3" borderId="151" xfId="0" applyNumberFormat="1" applyFill="1" applyBorder="1" applyAlignment="1" applyProtection="1">
      <alignment horizontal="right" vertical="center" shrinkToFit="1"/>
      <protection locked="0"/>
    </xf>
    <xf numFmtId="0" fontId="0" fillId="3" borderId="9" xfId="0" applyFill="1" applyBorder="1" applyAlignment="1" applyProtection="1">
      <alignment horizontal="center" vertical="center" shrinkToFit="1"/>
      <protection locked="0"/>
    </xf>
    <xf numFmtId="0" fontId="0" fillId="3" borderId="0" xfId="0" applyFill="1" applyAlignment="1" applyProtection="1">
      <alignment horizontal="center" vertical="center" shrinkToFit="1"/>
      <protection locked="0"/>
    </xf>
    <xf numFmtId="0" fontId="0" fillId="3" borderId="8" xfId="0" applyFill="1" applyBorder="1" applyAlignment="1" applyProtection="1">
      <alignment horizontal="center" vertical="center" shrinkToFit="1"/>
      <protection locked="0"/>
    </xf>
    <xf numFmtId="189" fontId="0" fillId="3" borderId="145" xfId="0" applyNumberFormat="1" applyFill="1" applyBorder="1" applyAlignment="1" applyProtection="1">
      <alignment horizontal="right" vertical="center" shrinkToFit="1"/>
      <protection locked="0"/>
    </xf>
    <xf numFmtId="189" fontId="0" fillId="3" borderId="146" xfId="0" applyNumberFormat="1" applyFill="1" applyBorder="1" applyAlignment="1" applyProtection="1">
      <alignment horizontal="right" vertical="center" shrinkToFit="1"/>
      <protection locked="0"/>
    </xf>
    <xf numFmtId="189" fontId="0" fillId="3" borderId="147" xfId="0" applyNumberFormat="1" applyFill="1" applyBorder="1" applyAlignment="1" applyProtection="1">
      <alignment horizontal="right" vertical="center" shrinkToFit="1"/>
      <protection locked="0"/>
    </xf>
    <xf numFmtId="190" fontId="0" fillId="3" borderId="9" xfId="0" applyNumberFormat="1" applyFill="1" applyBorder="1" applyAlignment="1" applyProtection="1">
      <alignment horizontal="right" vertical="center" shrinkToFit="1"/>
      <protection locked="0"/>
    </xf>
    <xf numFmtId="190" fontId="0" fillId="3" borderId="0" xfId="0" applyNumberFormat="1" applyFill="1" applyAlignment="1" applyProtection="1">
      <alignment horizontal="right" vertical="center" shrinkToFit="1"/>
      <protection locked="0"/>
    </xf>
    <xf numFmtId="190" fontId="0" fillId="3" borderId="8" xfId="0" applyNumberFormat="1" applyFill="1" applyBorder="1" applyAlignment="1" applyProtection="1">
      <alignment horizontal="right" vertical="center" shrinkToFit="1"/>
      <protection locked="0"/>
    </xf>
    <xf numFmtId="0" fontId="0" fillId="3" borderId="3" xfId="0" applyFill="1" applyBorder="1" applyAlignment="1" applyProtection="1">
      <alignment horizontal="center" vertical="center" shrinkToFit="1"/>
      <protection locked="0"/>
    </xf>
    <xf numFmtId="0" fontId="0" fillId="3" borderId="51" xfId="0" applyFill="1" applyBorder="1" applyAlignment="1" applyProtection="1">
      <alignment horizontal="center" vertical="center" shrinkToFit="1"/>
      <protection locked="0"/>
    </xf>
    <xf numFmtId="0" fontId="0" fillId="3" borderId="7" xfId="0" applyFill="1" applyBorder="1" applyAlignment="1" applyProtection="1">
      <alignment horizontal="center" vertical="center" shrinkToFit="1"/>
      <protection locked="0"/>
    </xf>
    <xf numFmtId="189" fontId="0" fillId="3" borderId="3" xfId="0" applyNumberFormat="1" applyFill="1" applyBorder="1" applyAlignment="1" applyProtection="1">
      <alignment horizontal="right" vertical="center" shrinkToFit="1"/>
      <protection locked="0"/>
    </xf>
    <xf numFmtId="189" fontId="0" fillId="3" borderId="51" xfId="0" applyNumberFormat="1" applyFill="1" applyBorder="1" applyAlignment="1" applyProtection="1">
      <alignment horizontal="right" vertical="center" shrinkToFit="1"/>
      <protection locked="0"/>
    </xf>
    <xf numFmtId="189" fontId="0" fillId="3" borderId="7" xfId="0" applyNumberFormat="1" applyFill="1" applyBorder="1" applyAlignment="1" applyProtection="1">
      <alignment horizontal="right" vertical="center" shrinkToFit="1"/>
      <protection locked="0"/>
    </xf>
    <xf numFmtId="0" fontId="0" fillId="3" borderId="17" xfId="0" applyFill="1" applyBorder="1" applyAlignment="1" applyProtection="1">
      <alignment horizontal="center" vertical="center" shrinkToFit="1"/>
      <protection locked="0"/>
    </xf>
    <xf numFmtId="0" fontId="0" fillId="3" borderId="53" xfId="0" applyFill="1" applyBorder="1" applyAlignment="1" applyProtection="1">
      <alignment horizontal="center" vertical="center" shrinkToFit="1"/>
      <protection locked="0"/>
    </xf>
    <xf numFmtId="0" fontId="0" fillId="3" borderId="34" xfId="0" applyFill="1" applyBorder="1" applyAlignment="1" applyProtection="1">
      <alignment horizontal="center" vertical="center" shrinkToFit="1"/>
      <protection locked="0"/>
    </xf>
    <xf numFmtId="0" fontId="0" fillId="3" borderId="62" xfId="0" applyFill="1" applyBorder="1" applyAlignment="1" applyProtection="1">
      <alignment horizontal="center" vertical="center" shrinkToFit="1"/>
      <protection locked="0"/>
    </xf>
    <xf numFmtId="0" fontId="0" fillId="3" borderId="145" xfId="0" applyFill="1" applyBorder="1" applyAlignment="1" applyProtection="1">
      <alignment horizontal="center" vertical="center" shrinkToFit="1"/>
      <protection locked="0"/>
    </xf>
    <xf numFmtId="0" fontId="0" fillId="3" borderId="146" xfId="0" applyFill="1" applyBorder="1" applyAlignment="1" applyProtection="1">
      <alignment horizontal="center" vertical="center" shrinkToFit="1"/>
      <protection locked="0"/>
    </xf>
    <xf numFmtId="0" fontId="0" fillId="3" borderId="147" xfId="0" applyFill="1" applyBorder="1" applyAlignment="1" applyProtection="1">
      <alignment horizontal="center" vertical="center" shrinkToFit="1"/>
      <protection locked="0"/>
    </xf>
    <xf numFmtId="0" fontId="0" fillId="3" borderId="149" xfId="0" applyFill="1" applyBorder="1" applyAlignment="1" applyProtection="1">
      <alignment horizontal="center" vertical="center" shrinkToFit="1"/>
      <protection locked="0"/>
    </xf>
    <xf numFmtId="0" fontId="0" fillId="3" borderId="150" xfId="0" applyFill="1" applyBorder="1" applyAlignment="1" applyProtection="1">
      <alignment horizontal="center" vertical="center" shrinkToFit="1"/>
      <protection locked="0"/>
    </xf>
    <xf numFmtId="0" fontId="0" fillId="3" borderId="151" xfId="0" applyFill="1" applyBorder="1" applyAlignment="1" applyProtection="1">
      <alignment horizontal="center" vertical="center" shrinkToFit="1"/>
      <protection locked="0"/>
    </xf>
    <xf numFmtId="40" fontId="0" fillId="3" borderId="3" xfId="2" applyNumberFormat="1" applyFont="1" applyFill="1" applyBorder="1" applyAlignment="1" applyProtection="1">
      <alignment horizontal="right" vertical="center" wrapText="1" shrinkToFit="1"/>
      <protection locked="0"/>
    </xf>
    <xf numFmtId="40" fontId="0" fillId="3" borderId="60" xfId="2" applyNumberFormat="1" applyFont="1" applyFill="1" applyBorder="1" applyAlignment="1" applyProtection="1">
      <alignment horizontal="right" vertical="center" wrapText="1" shrinkToFit="1"/>
      <protection locked="0"/>
    </xf>
    <xf numFmtId="0" fontId="0" fillId="3" borderId="3" xfId="0" applyFill="1" applyBorder="1" applyAlignment="1" applyProtection="1">
      <alignment horizontal="center" vertical="center" wrapText="1" shrinkToFit="1"/>
      <protection locked="0"/>
    </xf>
    <xf numFmtId="0" fontId="0" fillId="3" borderId="7" xfId="0" applyFill="1" applyBorder="1" applyAlignment="1" applyProtection="1">
      <alignment horizontal="center" vertical="center" wrapText="1" shrinkToFit="1"/>
      <protection locked="0"/>
    </xf>
    <xf numFmtId="38" fontId="0" fillId="3" borderId="3" xfId="2" applyFont="1" applyFill="1" applyBorder="1" applyAlignment="1" applyProtection="1">
      <alignment horizontal="center" vertical="center" wrapText="1" shrinkToFit="1"/>
      <protection locked="0"/>
    </xf>
    <xf numFmtId="38" fontId="0" fillId="3" borderId="7" xfId="2" applyFont="1" applyFill="1" applyBorder="1" applyAlignment="1" applyProtection="1">
      <alignment horizontal="center" vertical="center" wrapText="1" shrinkToFit="1"/>
      <protection locked="0"/>
    </xf>
    <xf numFmtId="38" fontId="0" fillId="3" borderId="60" xfId="2" applyFont="1" applyFill="1" applyBorder="1" applyAlignment="1" applyProtection="1">
      <alignment horizontal="center" vertical="center" wrapText="1" shrinkToFit="1"/>
      <protection locked="0"/>
    </xf>
    <xf numFmtId="40" fontId="0" fillId="3" borderId="7" xfId="2" applyNumberFormat="1" applyFont="1" applyFill="1" applyBorder="1" applyAlignment="1" applyProtection="1">
      <alignment horizontal="right" vertical="center" wrapText="1" shrinkToFit="1"/>
      <protection locked="0"/>
    </xf>
    <xf numFmtId="2" fontId="0" fillId="3" borderId="49" xfId="0" applyNumberFormat="1" applyFill="1" applyBorder="1" applyAlignment="1" applyProtection="1">
      <alignment horizontal="right" vertical="center"/>
      <protection locked="0"/>
    </xf>
    <xf numFmtId="2" fontId="0" fillId="3" borderId="49" xfId="0" applyNumberFormat="1" applyFill="1" applyBorder="1" applyProtection="1">
      <alignment vertical="center"/>
      <protection locked="0"/>
    </xf>
    <xf numFmtId="187" fontId="0" fillId="3" borderId="52" xfId="0" applyNumberFormat="1" applyFill="1" applyBorder="1" applyAlignment="1" applyProtection="1">
      <alignment horizontal="center" vertical="center"/>
      <protection locked="0"/>
    </xf>
    <xf numFmtId="187" fontId="0" fillId="3" borderId="67" xfId="0" applyNumberFormat="1" applyFill="1" applyBorder="1" applyAlignment="1" applyProtection="1">
      <alignment horizontal="center" vertical="center"/>
      <protection locked="0"/>
    </xf>
    <xf numFmtId="0" fontId="0" fillId="3" borderId="42" xfId="0" applyFill="1" applyBorder="1" applyAlignment="1" applyProtection="1">
      <alignment horizontal="center" vertical="center" wrapText="1"/>
      <protection locked="0"/>
    </xf>
    <xf numFmtId="0" fontId="0" fillId="3" borderId="42" xfId="0" applyFill="1" applyBorder="1" applyAlignment="1" applyProtection="1">
      <alignment horizontal="center" vertical="center"/>
      <protection locked="0"/>
    </xf>
    <xf numFmtId="0" fontId="0" fillId="3" borderId="40" xfId="0" applyFill="1" applyBorder="1" applyAlignment="1" applyProtection="1">
      <alignment horizontal="center" vertical="center" wrapText="1"/>
      <protection locked="0"/>
    </xf>
    <xf numFmtId="184" fontId="0" fillId="3" borderId="11" xfId="0" applyNumberFormat="1" applyFill="1" applyBorder="1" applyAlignment="1" applyProtection="1">
      <alignment horizontal="center" vertical="center"/>
      <protection locked="0"/>
    </xf>
    <xf numFmtId="184" fontId="0" fillId="3" borderId="12" xfId="0" applyNumberFormat="1" applyFill="1" applyBorder="1" applyAlignment="1" applyProtection="1">
      <alignment horizontal="center" vertical="center"/>
      <protection locked="0"/>
    </xf>
    <xf numFmtId="0" fontId="0" fillId="0" borderId="10" xfId="0" applyBorder="1" applyAlignment="1">
      <alignment horizontal="right" vertical="center"/>
    </xf>
    <xf numFmtId="0" fontId="0" fillId="0" borderId="11" xfId="0" applyBorder="1" applyAlignment="1">
      <alignment horizontal="right" vertical="center"/>
    </xf>
    <xf numFmtId="38" fontId="0" fillId="0" borderId="16" xfId="2" applyFont="1" applyBorder="1" applyAlignment="1">
      <alignment horizontal="center" vertical="center"/>
    </xf>
    <xf numFmtId="38" fontId="0" fillId="0" borderId="35" xfId="2" applyFont="1" applyBorder="1" applyAlignment="1">
      <alignment horizontal="center" vertical="center"/>
    </xf>
    <xf numFmtId="38" fontId="1" fillId="0" borderId="25" xfId="2" applyBorder="1" applyAlignment="1">
      <alignment horizontal="center" vertical="center"/>
    </xf>
    <xf numFmtId="38" fontId="1" fillId="0" borderId="39" xfId="2" applyBorder="1" applyAlignment="1">
      <alignment horizontal="center" vertical="center"/>
    </xf>
    <xf numFmtId="38" fontId="0" fillId="4" borderId="72" xfId="2" applyFont="1" applyFill="1" applyBorder="1" applyAlignment="1">
      <alignment horizontal="right" vertical="center"/>
    </xf>
    <xf numFmtId="38" fontId="0" fillId="4" borderId="73" xfId="2" applyFont="1" applyFill="1" applyBorder="1" applyAlignment="1">
      <alignment horizontal="right" vertical="center"/>
    </xf>
    <xf numFmtId="0" fontId="0" fillId="0" borderId="0" xfId="0" applyAlignment="1">
      <alignment horizontal="left" vertical="top" wrapText="1"/>
    </xf>
    <xf numFmtId="0" fontId="0" fillId="0" borderId="0" xfId="0" applyAlignment="1">
      <alignment vertical="top" wrapText="1"/>
    </xf>
    <xf numFmtId="0" fontId="0" fillId="0" borderId="0" xfId="0" applyAlignment="1">
      <alignment horizontal="right" vertical="center"/>
    </xf>
  </cellXfs>
  <cellStyles count="10">
    <cellStyle name="ハイパーリンク" xfId="1" builtinId="8"/>
    <cellStyle name="桁区切り" xfId="2" builtinId="6"/>
    <cellStyle name="桁区切り [0.00]" xfId="3" builtinId="3"/>
    <cellStyle name="桁区切り 3" xfId="6" xr:uid="{BD36C79C-F926-44D5-9C14-B45544D4FD52}"/>
    <cellStyle name="標準" xfId="0" builtinId="0"/>
    <cellStyle name="標準 2" xfId="4" xr:uid="{00000000-0005-0000-0000-000004000000}"/>
    <cellStyle name="標準 2 2" xfId="7" xr:uid="{38E220C6-C4DA-44C3-9026-84DD93CF3A0F}"/>
    <cellStyle name="標準 3" xfId="8" xr:uid="{D23DC6F0-7E0F-4E26-BFCE-140FCD1F4EB7}"/>
    <cellStyle name="標準 3 2" xfId="9" xr:uid="{6AF8D456-88B6-46D6-9D5E-621656E35D40}"/>
    <cellStyle name="標準_19.9.14提出申請書" xfId="5" xr:uid="{00000000-0005-0000-0000-000005000000}"/>
  </cellStyles>
  <dxfs count="0"/>
  <tableStyles count="0" defaultTableStyle="TableStyleMedium2" defaultPivotStyle="PivotStyleLight16"/>
  <colors>
    <mruColors>
      <color rgb="FFFDE9D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xdr:col>
      <xdr:colOff>47625</xdr:colOff>
      <xdr:row>0</xdr:row>
      <xdr:rowOff>28575</xdr:rowOff>
    </xdr:from>
    <xdr:to>
      <xdr:col>13</xdr:col>
      <xdr:colOff>647701</xdr:colOff>
      <xdr:row>3</xdr:row>
      <xdr:rowOff>190500</xdr:rowOff>
    </xdr:to>
    <xdr:sp macro="" textlink="">
      <xdr:nvSpPr>
        <xdr:cNvPr id="4" name="テキスト ボックス 3">
          <a:extLst>
            <a:ext uri="{FF2B5EF4-FFF2-40B4-BE49-F238E27FC236}">
              <a16:creationId xmlns:a16="http://schemas.microsoft.com/office/drawing/2014/main" id="{DAA1AFCA-3E6A-4918-9583-7F697F8ACA08}"/>
            </a:ext>
          </a:extLst>
        </xdr:cNvPr>
        <xdr:cNvSpPr txBox="1"/>
      </xdr:nvSpPr>
      <xdr:spPr>
        <a:xfrm>
          <a:off x="6124575" y="28575"/>
          <a:ext cx="6772276" cy="828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＜記入方法＞</a:t>
          </a:r>
          <a:endParaRPr kumimoji="1" lang="en-US" altLang="ja-JP" sz="1100"/>
        </a:p>
        <a:p>
          <a:r>
            <a:rPr kumimoji="1" lang="ja-JP" altLang="en-US" sz="1100"/>
            <a:t>交付申請時：青色シートの青色セルに入力してください。</a:t>
          </a:r>
          <a:endParaRPr kumimoji="1" lang="en-US" altLang="ja-JP" sz="1100"/>
        </a:p>
        <a:p>
          <a:r>
            <a:rPr kumimoji="1" lang="ja-JP" altLang="en-US" sz="1100"/>
            <a:t>実績報告時：赤色シートの赤色セルに入力してください。</a:t>
          </a:r>
          <a:endParaRPr kumimoji="1" lang="en-US" altLang="ja-JP" sz="1100"/>
        </a:p>
        <a:p>
          <a:r>
            <a:rPr kumimoji="1" lang="en-US" altLang="ja-JP" sz="1100"/>
            <a:t>※</a:t>
          </a:r>
          <a:r>
            <a:rPr kumimoji="1" lang="ja-JP" altLang="en-US" sz="1100"/>
            <a:t>はじめは記載例を入力しておりますので、提出の際は申請内容に合わせて上書きしてください。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47625</xdr:colOff>
      <xdr:row>41</xdr:row>
      <xdr:rowOff>219075</xdr:rowOff>
    </xdr:from>
    <xdr:to>
      <xdr:col>2</xdr:col>
      <xdr:colOff>294154</xdr:colOff>
      <xdr:row>43</xdr:row>
      <xdr:rowOff>8404</xdr:rowOff>
    </xdr:to>
    <xdr:sp macro="" textlink="">
      <xdr:nvSpPr>
        <xdr:cNvPr id="2" name="楕円 1">
          <a:extLst>
            <a:ext uri="{FF2B5EF4-FFF2-40B4-BE49-F238E27FC236}">
              <a16:creationId xmlns:a16="http://schemas.microsoft.com/office/drawing/2014/main" id="{EA901013-5286-4DBB-BD55-8D7930BE34EF}"/>
            </a:ext>
          </a:extLst>
        </xdr:cNvPr>
        <xdr:cNvSpPr/>
      </xdr:nvSpPr>
      <xdr:spPr>
        <a:xfrm>
          <a:off x="1095375" y="10334625"/>
          <a:ext cx="246529" cy="246529"/>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40823</xdr:colOff>
      <xdr:row>19</xdr:row>
      <xdr:rowOff>0</xdr:rowOff>
    </xdr:from>
    <xdr:to>
      <xdr:col>9</xdr:col>
      <xdr:colOff>176894</xdr:colOff>
      <xdr:row>19</xdr:row>
      <xdr:rowOff>2326821</xdr:rowOff>
    </xdr:to>
    <xdr:sp macro="" textlink="">
      <xdr:nvSpPr>
        <xdr:cNvPr id="2" name="大かっこ 1">
          <a:extLst>
            <a:ext uri="{FF2B5EF4-FFF2-40B4-BE49-F238E27FC236}">
              <a16:creationId xmlns:a16="http://schemas.microsoft.com/office/drawing/2014/main" id="{6569033C-09AF-4ECE-8477-7B91A1628D40}"/>
            </a:ext>
          </a:extLst>
        </xdr:cNvPr>
        <xdr:cNvSpPr/>
      </xdr:nvSpPr>
      <xdr:spPr>
        <a:xfrm>
          <a:off x="536123" y="5800725"/>
          <a:ext cx="8251371" cy="2326821"/>
        </a:xfrm>
        <a:prstGeom prst="bracketPair">
          <a:avLst>
            <a:gd name="adj" fmla="val 6725"/>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43544</xdr:colOff>
      <xdr:row>21</xdr:row>
      <xdr:rowOff>1</xdr:rowOff>
    </xdr:from>
    <xdr:to>
      <xdr:col>9</xdr:col>
      <xdr:colOff>179615</xdr:colOff>
      <xdr:row>21</xdr:row>
      <xdr:rowOff>762001</xdr:rowOff>
    </xdr:to>
    <xdr:sp macro="" textlink="">
      <xdr:nvSpPr>
        <xdr:cNvPr id="3" name="大かっこ 2">
          <a:extLst>
            <a:ext uri="{FF2B5EF4-FFF2-40B4-BE49-F238E27FC236}">
              <a16:creationId xmlns:a16="http://schemas.microsoft.com/office/drawing/2014/main" id="{9FDA27F7-BA40-4DF1-96E6-29430EB80BE3}"/>
            </a:ext>
          </a:extLst>
        </xdr:cNvPr>
        <xdr:cNvSpPr/>
      </xdr:nvSpPr>
      <xdr:spPr>
        <a:xfrm>
          <a:off x="538844" y="8486776"/>
          <a:ext cx="8251371" cy="762000"/>
        </a:xfrm>
        <a:prstGeom prst="bracketPair">
          <a:avLst>
            <a:gd name="adj" fmla="val 1743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911679</xdr:colOff>
      <xdr:row>46</xdr:row>
      <xdr:rowOff>108858</xdr:rowOff>
    </xdr:from>
    <xdr:to>
      <xdr:col>10</xdr:col>
      <xdr:colOff>576943</xdr:colOff>
      <xdr:row>47</xdr:row>
      <xdr:rowOff>859972</xdr:rowOff>
    </xdr:to>
    <xdr:sp macro="" textlink="">
      <xdr:nvSpPr>
        <xdr:cNvPr id="2" name="Rectangle 27">
          <a:extLst>
            <a:ext uri="{FF2B5EF4-FFF2-40B4-BE49-F238E27FC236}">
              <a16:creationId xmlns:a16="http://schemas.microsoft.com/office/drawing/2014/main" id="{FB26F0DE-B670-4D93-9C09-B89F9E747E18}"/>
            </a:ext>
          </a:extLst>
        </xdr:cNvPr>
        <xdr:cNvSpPr>
          <a:spLocks noChangeArrowheads="1"/>
        </xdr:cNvSpPr>
      </xdr:nvSpPr>
      <xdr:spPr bwMode="auto">
        <a:xfrm>
          <a:off x="911679" y="11472183"/>
          <a:ext cx="6399439" cy="989239"/>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100" b="0" i="0" u="none" strike="noStrike" baseline="0">
              <a:solidFill>
                <a:srgbClr val="000000"/>
              </a:solidFill>
              <a:latin typeface="ＭＳ ゴシック"/>
              <a:ea typeface="ＭＳ ゴシック"/>
            </a:rPr>
            <a:t>※１　</a:t>
          </a:r>
          <a:r>
            <a:rPr lang="ja-JP" altLang="en-US" sz="1100" b="0" i="0" u="sng" strike="noStrike" baseline="0">
              <a:solidFill>
                <a:srgbClr val="000000"/>
              </a:solidFill>
              <a:latin typeface="ＭＳ ゴシック"/>
              <a:ea typeface="ＭＳ ゴシック"/>
            </a:rPr>
            <a:t>登録する債権者の本人確認書類の写しを添付してください。詳細は下記注意事項６を参照。</a:t>
          </a:r>
          <a:r>
            <a:rPr lang="ja-JP" altLang="en-US" sz="1050" b="0" i="0" u="none" strike="noStrike" baseline="0">
              <a:solidFill>
                <a:srgbClr val="000000"/>
              </a:solidFill>
              <a:latin typeface="Century"/>
              <a:ea typeface="ＭＳ ゴシック"/>
            </a:rPr>
            <a:t> </a:t>
          </a:r>
        </a:p>
        <a:p>
          <a:pPr algn="l" rtl="0">
            <a:defRPr sz="1000"/>
          </a:pPr>
          <a:r>
            <a:rPr lang="ja-JP" altLang="en-US" sz="1100" b="0" i="0" u="none" strike="noStrike" baseline="0">
              <a:solidFill>
                <a:srgbClr val="000000"/>
              </a:solidFill>
              <a:latin typeface="ＭＳ ゴシック"/>
              <a:ea typeface="ＭＳ ゴシック"/>
            </a:rPr>
            <a:t>※２　本人確認書類の写しとは、概ね以下のとおりです（いずれか一つ）。</a:t>
          </a:r>
          <a:endParaRPr lang="ja-JP" altLang="en-US" sz="1050" b="0" i="0" u="none" strike="noStrike" baseline="0">
            <a:solidFill>
              <a:srgbClr val="000000"/>
            </a:solidFill>
            <a:latin typeface="Century"/>
            <a:ea typeface="ＭＳ ゴシック"/>
          </a:endParaRPr>
        </a:p>
        <a:p>
          <a:pPr algn="l" rtl="0">
            <a:defRPr sz="1000"/>
          </a:pPr>
          <a:r>
            <a:rPr lang="ja-JP" altLang="en-US" sz="1100" b="0" i="0" u="none" strike="noStrike" baseline="0">
              <a:solidFill>
                <a:srgbClr val="000000"/>
              </a:solidFill>
              <a:latin typeface="ＭＳ ゴシック"/>
              <a:ea typeface="ＭＳ ゴシック"/>
            </a:rPr>
            <a:t>【登録者が法人等の場合】・登記事項証明書　・印鑑登録証明書　等</a:t>
          </a:r>
          <a:endParaRPr lang="ja-JP" altLang="en-US" sz="1050" b="0" i="0" u="none" strike="noStrike" baseline="0">
            <a:solidFill>
              <a:srgbClr val="000000"/>
            </a:solidFill>
            <a:latin typeface="Century"/>
            <a:ea typeface="ＭＳ ゴシック"/>
          </a:endParaRPr>
        </a:p>
        <a:p>
          <a:pPr algn="l" rtl="0">
            <a:lnSpc>
              <a:spcPts val="1300"/>
            </a:lnSpc>
            <a:defRPr sz="1000"/>
          </a:pPr>
          <a:r>
            <a:rPr lang="ja-JP" altLang="en-US" sz="1100" b="0" i="0" u="none" strike="noStrike" baseline="0">
              <a:solidFill>
                <a:srgbClr val="000000"/>
              </a:solidFill>
              <a:latin typeface="ＭＳ ゴシック"/>
              <a:ea typeface="ＭＳ ゴシック"/>
            </a:rPr>
            <a:t>【登録者が個人の場合】・マイナンバーカード　・運転免許証　・パスポート　・各種健康保険証　等</a:t>
          </a:r>
        </a:p>
      </xdr:txBody>
    </xdr:sp>
    <xdr:clientData/>
  </xdr:twoCellAnchor>
  <xdr:twoCellAnchor>
    <xdr:from>
      <xdr:col>2</xdr:col>
      <xdr:colOff>0</xdr:colOff>
      <xdr:row>19</xdr:row>
      <xdr:rowOff>171450</xdr:rowOff>
    </xdr:from>
    <xdr:to>
      <xdr:col>2</xdr:col>
      <xdr:colOff>246529</xdr:colOff>
      <xdr:row>20</xdr:row>
      <xdr:rowOff>141754</xdr:rowOff>
    </xdr:to>
    <xdr:sp macro="" textlink="">
      <xdr:nvSpPr>
        <xdr:cNvPr id="3" name="楕円 2">
          <a:extLst>
            <a:ext uri="{FF2B5EF4-FFF2-40B4-BE49-F238E27FC236}">
              <a16:creationId xmlns:a16="http://schemas.microsoft.com/office/drawing/2014/main" id="{E4A3FCE8-ADAE-4818-8737-C4C107A2BFF7}"/>
            </a:ext>
          </a:extLst>
        </xdr:cNvPr>
        <xdr:cNvSpPr/>
      </xdr:nvSpPr>
      <xdr:spPr>
        <a:xfrm>
          <a:off x="2181225" y="4838700"/>
          <a:ext cx="246529" cy="246529"/>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47625</xdr:colOff>
      <xdr:row>41</xdr:row>
      <xdr:rowOff>219075</xdr:rowOff>
    </xdr:from>
    <xdr:to>
      <xdr:col>2</xdr:col>
      <xdr:colOff>294154</xdr:colOff>
      <xdr:row>43</xdr:row>
      <xdr:rowOff>8404</xdr:rowOff>
    </xdr:to>
    <xdr:sp macro="" textlink="">
      <xdr:nvSpPr>
        <xdr:cNvPr id="2" name="楕円 1">
          <a:extLst>
            <a:ext uri="{FF2B5EF4-FFF2-40B4-BE49-F238E27FC236}">
              <a16:creationId xmlns:a16="http://schemas.microsoft.com/office/drawing/2014/main" id="{43DBD880-591A-45BA-A75A-306EAB8C76E2}"/>
            </a:ext>
          </a:extLst>
        </xdr:cNvPr>
        <xdr:cNvSpPr/>
      </xdr:nvSpPr>
      <xdr:spPr>
        <a:xfrm>
          <a:off x="1095375" y="10334625"/>
          <a:ext cx="246529" cy="246529"/>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ample@pref.hyogo.lg.j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D47"/>
  <sheetViews>
    <sheetView tabSelected="1" view="pageBreakPreview" zoomScaleNormal="100" zoomScaleSheetLayoutView="100" workbookViewId="0">
      <selection activeCell="C39" sqref="C39"/>
    </sheetView>
  </sheetViews>
  <sheetFormatPr defaultColWidth="9" defaultRowHeight="13"/>
  <cols>
    <col min="1" max="1" width="2.453125" style="218" customWidth="1"/>
    <col min="2" max="2" width="28" style="219" customWidth="1"/>
    <col min="3" max="3" width="47.26953125" style="218" customWidth="1"/>
    <col min="4" max="4" width="2" style="218" customWidth="1"/>
    <col min="5" max="16384" width="9" style="218"/>
  </cols>
  <sheetData>
    <row r="1" spans="1:3">
      <c r="A1" s="218" t="s">
        <v>96</v>
      </c>
    </row>
    <row r="2" spans="1:3" ht="20.149999999999999" customHeight="1"/>
    <row r="3" spans="1:3" ht="20.149999999999999" customHeight="1" thickBot="1">
      <c r="B3" s="220" t="s">
        <v>97</v>
      </c>
      <c r="C3" s="221"/>
    </row>
    <row r="4" spans="1:3" ht="20.149999999999999" customHeight="1" thickBot="1">
      <c r="B4" s="222" t="s">
        <v>98</v>
      </c>
      <c r="C4" s="223" t="s">
        <v>424</v>
      </c>
    </row>
    <row r="5" spans="1:3" ht="20.149999999999999" customHeight="1"/>
    <row r="6" spans="1:3" ht="20.149999999999999" customHeight="1" thickBot="1">
      <c r="B6" s="220" t="s">
        <v>99</v>
      </c>
      <c r="C6" s="221"/>
    </row>
    <row r="7" spans="1:3" ht="20.149999999999999" customHeight="1" thickBot="1">
      <c r="B7" s="222" t="s">
        <v>241</v>
      </c>
      <c r="C7" s="224">
        <v>8</v>
      </c>
    </row>
    <row r="8" spans="1:3" ht="20.149999999999999" customHeight="1">
      <c r="B8" s="225" t="s">
        <v>338</v>
      </c>
      <c r="C8" s="110">
        <v>46113</v>
      </c>
    </row>
    <row r="9" spans="1:3" ht="20.149999999999999" customHeight="1" thickBot="1">
      <c r="B9" s="226" t="s">
        <v>265</v>
      </c>
      <c r="C9" s="146">
        <v>46487</v>
      </c>
    </row>
    <row r="10" spans="1:3" ht="20.149999999999999" customHeight="1">
      <c r="B10" s="225" t="s">
        <v>341</v>
      </c>
      <c r="C10" s="152" t="s">
        <v>255</v>
      </c>
    </row>
    <row r="11" spans="1:3" ht="20.149999999999999" customHeight="1">
      <c r="B11" s="226" t="s">
        <v>345</v>
      </c>
      <c r="C11" s="151" t="s">
        <v>346</v>
      </c>
    </row>
    <row r="12" spans="1:3" ht="20.149999999999999" customHeight="1">
      <c r="B12" s="227" t="s">
        <v>343</v>
      </c>
      <c r="C12" s="147" t="s">
        <v>342</v>
      </c>
    </row>
    <row r="13" spans="1:3" ht="20.149999999999999" customHeight="1" thickBot="1">
      <c r="B13" s="228" t="s">
        <v>237</v>
      </c>
      <c r="C13" s="150" t="s">
        <v>253</v>
      </c>
    </row>
    <row r="14" spans="1:3" ht="20.149999999999999" customHeight="1">
      <c r="B14" s="229" t="s">
        <v>105</v>
      </c>
      <c r="C14" s="149" t="s">
        <v>256</v>
      </c>
    </row>
    <row r="15" spans="1:3" ht="20.149999999999999" customHeight="1">
      <c r="B15" s="229" t="s">
        <v>104</v>
      </c>
      <c r="C15" s="148" t="s">
        <v>239</v>
      </c>
    </row>
    <row r="16" spans="1:3" ht="20.149999999999999" customHeight="1" thickBot="1">
      <c r="B16" s="229" t="s">
        <v>238</v>
      </c>
      <c r="C16" s="109" t="s">
        <v>240</v>
      </c>
    </row>
    <row r="17" spans="2:4" ht="20.149999999999999" customHeight="1">
      <c r="B17" s="225" t="s">
        <v>106</v>
      </c>
      <c r="C17" s="110">
        <v>46113</v>
      </c>
    </row>
    <row r="18" spans="2:4" ht="20.149999999999999" customHeight="1" thickBot="1">
      <c r="B18" s="228" t="s">
        <v>107</v>
      </c>
      <c r="C18" s="111">
        <v>46477</v>
      </c>
    </row>
    <row r="19" spans="2:4" ht="20.149999999999999" customHeight="1">
      <c r="B19" s="225" t="s">
        <v>108</v>
      </c>
      <c r="C19" s="112">
        <v>46143</v>
      </c>
    </row>
    <row r="20" spans="2:4" ht="20.149999999999999" customHeight="1" thickBot="1">
      <c r="B20" s="228" t="s">
        <v>109</v>
      </c>
      <c r="C20" s="113">
        <v>46446</v>
      </c>
    </row>
    <row r="21" spans="2:4" ht="20.149999999999999" customHeight="1">
      <c r="B21" s="230" t="s">
        <v>110</v>
      </c>
      <c r="C21" s="114" t="s">
        <v>344</v>
      </c>
    </row>
    <row r="22" spans="2:4" ht="20.149999999999999" customHeight="1">
      <c r="B22" s="231" t="s">
        <v>111</v>
      </c>
      <c r="C22" s="115">
        <v>46143</v>
      </c>
    </row>
    <row r="23" spans="2:4" ht="20.149999999999999" customHeight="1" thickBot="1">
      <c r="B23" s="232" t="s">
        <v>112</v>
      </c>
      <c r="C23" s="336">
        <f>収支予算書!C8</f>
        <v>5000000</v>
      </c>
    </row>
    <row r="24" spans="2:4" ht="20.149999999999999" customHeight="1">
      <c r="B24" s="225" t="s">
        <v>379</v>
      </c>
      <c r="C24" s="217" t="s">
        <v>380</v>
      </c>
    </row>
    <row r="25" spans="2:4" ht="20.149999999999999" customHeight="1">
      <c r="B25" s="229" t="s">
        <v>340</v>
      </c>
      <c r="C25" s="216" t="s">
        <v>254</v>
      </c>
    </row>
    <row r="26" spans="2:4" ht="20.149999999999999" customHeight="1" thickBot="1">
      <c r="B26" s="228" t="s">
        <v>339</v>
      </c>
      <c r="C26" s="105" t="s">
        <v>257</v>
      </c>
    </row>
    <row r="27" spans="2:4" ht="20.149999999999999" customHeight="1">
      <c r="B27" s="233" t="s">
        <v>100</v>
      </c>
      <c r="C27" s="242" t="s">
        <v>251</v>
      </c>
    </row>
    <row r="28" spans="2:4" ht="20.149999999999999" customHeight="1">
      <c r="B28" s="234" t="s">
        <v>102</v>
      </c>
      <c r="C28" s="243" t="s">
        <v>101</v>
      </c>
    </row>
    <row r="29" spans="2:4" ht="20.149999999999999" customHeight="1" thickBot="1">
      <c r="B29" s="235" t="s">
        <v>103</v>
      </c>
      <c r="C29" s="350" t="s">
        <v>246</v>
      </c>
    </row>
    <row r="30" spans="2:4" ht="20.149999999999999" customHeight="1">
      <c r="B30" s="226" t="s">
        <v>386</v>
      </c>
      <c r="C30" s="349" t="s">
        <v>429</v>
      </c>
    </row>
    <row r="31" spans="2:4" ht="20.149999999999999" customHeight="1" thickBot="1">
      <c r="B31" s="235" t="s">
        <v>387</v>
      </c>
      <c r="C31" s="348" cm="1">
        <f t="array" ref="C31:D31">'様式2-1-①'!J36:K36</f>
        <v>120</v>
      </c>
      <c r="D31" s="218">
        <v>0</v>
      </c>
    </row>
    <row r="32" spans="2:4" ht="24" customHeight="1"/>
    <row r="33" spans="2:3" ht="24" customHeight="1" thickBot="1">
      <c r="B33" s="220" t="s">
        <v>113</v>
      </c>
    </row>
    <row r="34" spans="2:3" ht="27" customHeight="1">
      <c r="B34" s="236" t="s">
        <v>114</v>
      </c>
      <c r="C34" s="322" t="s">
        <v>258</v>
      </c>
    </row>
    <row r="35" spans="2:3" ht="27" customHeight="1">
      <c r="B35" s="237" t="s">
        <v>242</v>
      </c>
      <c r="C35" s="323" t="s">
        <v>259</v>
      </c>
    </row>
    <row r="36" spans="2:3" ht="27" customHeight="1">
      <c r="B36" s="238" t="s">
        <v>115</v>
      </c>
      <c r="C36" s="323" t="s">
        <v>260</v>
      </c>
    </row>
    <row r="37" spans="2:3" ht="27" customHeight="1">
      <c r="B37" s="238" t="s">
        <v>116</v>
      </c>
      <c r="C37" s="324" t="s">
        <v>261</v>
      </c>
    </row>
    <row r="38" spans="2:3" ht="27" customHeight="1">
      <c r="B38" s="239" t="s">
        <v>117</v>
      </c>
      <c r="C38" s="325" t="s">
        <v>262</v>
      </c>
    </row>
    <row r="39" spans="2:3" ht="27" customHeight="1" thickBot="1">
      <c r="B39" s="240" t="s">
        <v>118</v>
      </c>
      <c r="C39" s="326" t="s">
        <v>381</v>
      </c>
    </row>
    <row r="40" spans="2:3" ht="19.5" customHeight="1">
      <c r="B40" s="241" t="s">
        <v>119</v>
      </c>
    </row>
    <row r="41" spans="2:3" ht="19.5" customHeight="1">
      <c r="B41" s="241" t="s">
        <v>120</v>
      </c>
    </row>
    <row r="42" spans="2:3" ht="19.5" customHeight="1"/>
    <row r="43" spans="2:3" ht="19.5" customHeight="1">
      <c r="B43" s="220"/>
    </row>
    <row r="44" spans="2:3" ht="19.5" customHeight="1"/>
    <row r="45" spans="2:3" ht="19.5" customHeight="1"/>
    <row r="46" spans="2:3" ht="19.5" customHeight="1"/>
    <row r="47" spans="2:3" ht="19.5" customHeight="1"/>
  </sheetData>
  <sheetProtection sheet="1" selectLockedCells="1"/>
  <dataConsolidate/>
  <phoneticPr fontId="2"/>
  <dataValidations count="4">
    <dataValidation type="list" allowBlank="1" showInputMessage="1" showErrorMessage="1" sqref="C28" xr:uid="{00000000-0002-0000-0000-000002000000}">
      <formula1>"自己所有地,借地,自己所有地"</formula1>
    </dataValidation>
    <dataValidation type="list" allowBlank="1" showInputMessage="1" showErrorMessage="1" sqref="C27" xr:uid="{00000000-0002-0000-0000-000003000000}">
      <formula1>"新築,増築,改築（改修）,"</formula1>
    </dataValidation>
    <dataValidation type="list" allowBlank="1" showInputMessage="1" showErrorMessage="1" sqref="C11" xr:uid="{CBFB4834-A1AF-4ADD-8196-151DBDCC9F42}">
      <formula1>"都道府県,市町村,社会福祉法人,公益法人,医療法人,個人,その他"</formula1>
    </dataValidation>
    <dataValidation type="date" operator="greaterThan" allowBlank="1" showInputMessage="1" showErrorMessage="1" sqref="C8:C9 C17:C20 C22" xr:uid="{E21CDF30-7440-4348-9609-9C8BB5D67C1C}">
      <formula1>1</formula1>
    </dataValidation>
  </dataValidations>
  <hyperlinks>
    <hyperlink ref="C26" r:id="rId1" xr:uid="{83CEDED5-DEDC-487B-B0C0-13D0B080C380}"/>
  </hyperlinks>
  <printOptions horizontalCentered="1" verticalCentered="1"/>
  <pageMargins left="0.62992125984251968" right="0.43307086614173229" top="0.98425196850393704" bottom="0.98425196850393704" header="0.51181102362204722" footer="0.51181102362204722"/>
  <pageSetup paperSize="9" scale="85" orientation="portrait" blackAndWhite="1" r:id="rId2"/>
  <headerFooter alignWithMargins="0"/>
  <drawing r:id="rId3"/>
  <legacyDrawing r:id="rId4"/>
  <extLst>
    <ext xmlns:x14="http://schemas.microsoft.com/office/spreadsheetml/2009/9/main" uri="{CCE6A557-97BC-4b89-ADB6-D9C93CAAB3DF}">
      <x14:dataValidations xmlns:xm="http://schemas.microsoft.com/office/excel/2006/main" count="2">
        <x14:dataValidation type="list" allowBlank="1" showInputMessage="1" showErrorMessage="1" xr:uid="{58C16041-09BC-48CF-916C-4684EA17373B}">
          <x14:formula1>
            <xm:f>基準額!$A$14:$A$16</xm:f>
          </x14:formula1>
          <xm:sqref>C29</xm:sqref>
        </x14:dataValidation>
        <x14:dataValidation type="list" allowBlank="1" showInputMessage="1" showErrorMessage="1" xr:uid="{D49362EF-047A-48F0-856D-134513744998}">
          <x14:formula1>
            <xm:f>基準額!$A$8:$A$9</xm:f>
          </x14:formula1>
          <xm:sqref>C30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tabColor theme="9" tint="0.59999389629810485"/>
  </sheetPr>
  <dimension ref="A1:M55"/>
  <sheetViews>
    <sheetView view="pageBreakPreview" zoomScale="60" zoomScaleNormal="70" workbookViewId="0"/>
  </sheetViews>
  <sheetFormatPr defaultRowHeight="13"/>
  <cols>
    <col min="1" max="2" width="2.7265625" customWidth="1"/>
    <col min="3" max="3" width="3.6328125" customWidth="1"/>
    <col min="4" max="4" width="15.453125" customWidth="1"/>
    <col min="5" max="5" width="7" customWidth="1"/>
    <col min="6" max="6" width="19.26953125" customWidth="1"/>
    <col min="7" max="7" width="16" customWidth="1"/>
    <col min="8" max="8" width="5.7265625" customWidth="1"/>
    <col min="9" max="9" width="14" customWidth="1"/>
    <col min="10" max="10" width="39.90625" customWidth="1"/>
    <col min="11" max="11" width="5.90625" customWidth="1"/>
  </cols>
  <sheetData>
    <row r="1" spans="1:11" ht="14">
      <c r="A1" s="40"/>
      <c r="B1" s="40"/>
      <c r="C1" s="40"/>
      <c r="D1" s="40"/>
      <c r="E1" s="40"/>
      <c r="F1" s="40"/>
      <c r="G1" s="40"/>
      <c r="H1" s="40"/>
      <c r="I1" s="41" t="s">
        <v>121</v>
      </c>
      <c r="J1" s="42"/>
      <c r="K1" s="42"/>
    </row>
    <row r="2" spans="1:11" ht="14">
      <c r="A2" s="40"/>
      <c r="B2" s="40" t="s">
        <v>122</v>
      </c>
      <c r="C2" s="40"/>
      <c r="D2" s="40"/>
      <c r="E2" s="40"/>
      <c r="F2" s="40"/>
      <c r="G2" s="40"/>
      <c r="H2" s="40"/>
      <c r="I2" s="40"/>
      <c r="J2" s="40"/>
      <c r="K2" s="42"/>
    </row>
    <row r="3" spans="1:11" ht="14">
      <c r="A3" s="40"/>
      <c r="B3" s="40"/>
      <c r="C3" s="40"/>
      <c r="D3" s="40"/>
      <c r="E3" s="40"/>
      <c r="F3" s="40"/>
      <c r="G3" s="40"/>
      <c r="H3" s="40"/>
      <c r="I3" s="40"/>
      <c r="J3" s="40"/>
      <c r="K3" s="42"/>
    </row>
    <row r="4" spans="1:11" ht="14">
      <c r="A4" s="40"/>
      <c r="B4" s="40"/>
      <c r="C4" s="40"/>
      <c r="D4" s="40"/>
      <c r="E4" s="40"/>
      <c r="F4" s="40"/>
      <c r="G4" s="40"/>
      <c r="H4" s="40"/>
      <c r="I4" s="40"/>
      <c r="J4" s="40"/>
      <c r="K4" s="42"/>
    </row>
    <row r="5" spans="1:11" ht="27" customHeight="1">
      <c r="A5" s="496" t="s">
        <v>123</v>
      </c>
      <c r="B5" s="496"/>
      <c r="C5" s="496"/>
      <c r="D5" s="496"/>
      <c r="E5" s="496"/>
      <c r="F5" s="496"/>
      <c r="G5" s="496"/>
      <c r="H5" s="496"/>
      <c r="I5" s="496"/>
      <c r="J5" s="496"/>
      <c r="K5" s="22"/>
    </row>
    <row r="6" spans="1:11" ht="13.5" customHeight="1">
      <c r="A6" s="43"/>
      <c r="B6" s="43"/>
      <c r="C6" s="43"/>
      <c r="D6" s="43"/>
      <c r="E6" s="43"/>
      <c r="F6" s="43"/>
      <c r="G6" s="43"/>
      <c r="H6" s="43"/>
      <c r="I6" s="43"/>
      <c r="J6" s="43"/>
      <c r="K6" s="43"/>
    </row>
    <row r="7" spans="1:11" ht="14">
      <c r="A7" s="40"/>
      <c r="B7" s="40"/>
      <c r="C7" s="40"/>
      <c r="D7" s="44"/>
      <c r="E7" s="40"/>
      <c r="F7" s="40"/>
      <c r="G7" s="40"/>
      <c r="H7" s="40"/>
      <c r="I7" s="40"/>
      <c r="J7" s="40"/>
      <c r="K7" s="42"/>
    </row>
    <row r="8" spans="1:11" ht="18" customHeight="1">
      <c r="A8" s="40"/>
      <c r="B8" s="40"/>
      <c r="C8" s="40"/>
      <c r="D8" s="40"/>
      <c r="E8" s="40"/>
      <c r="F8" s="40"/>
      <c r="G8" s="40"/>
      <c r="H8" s="40"/>
      <c r="I8" s="40"/>
      <c r="J8" s="45">
        <f>基本情報!C9</f>
        <v>46487</v>
      </c>
      <c r="K8" s="42"/>
    </row>
    <row r="9" spans="1:11" ht="14.25" customHeight="1">
      <c r="A9" s="40"/>
      <c r="B9" s="40"/>
      <c r="C9" s="40"/>
      <c r="D9" s="40"/>
      <c r="E9" s="40"/>
      <c r="F9" s="40"/>
      <c r="G9" s="40"/>
      <c r="H9" s="40"/>
      <c r="I9" s="45"/>
      <c r="J9" s="45"/>
      <c r="K9" s="44"/>
    </row>
    <row r="10" spans="1:11" ht="14">
      <c r="A10" s="40"/>
      <c r="B10" s="40"/>
      <c r="C10" s="40"/>
      <c r="D10" s="40"/>
      <c r="E10" s="40"/>
      <c r="F10" s="40"/>
      <c r="G10" s="40"/>
      <c r="H10" s="40"/>
      <c r="I10" s="46"/>
      <c r="J10" s="47"/>
      <c r="K10" s="42"/>
    </row>
    <row r="11" spans="1:11" ht="14">
      <c r="A11" s="40"/>
      <c r="B11" s="40"/>
      <c r="C11" s="40"/>
      <c r="D11" s="40"/>
      <c r="E11" s="40"/>
      <c r="F11" s="40"/>
      <c r="G11" s="40"/>
      <c r="H11" s="40"/>
      <c r="I11" s="48"/>
      <c r="J11" s="48"/>
      <c r="K11" s="42"/>
    </row>
    <row r="12" spans="1:11" ht="14">
      <c r="A12" s="40"/>
      <c r="B12" s="40" t="s">
        <v>124</v>
      </c>
      <c r="C12" s="40"/>
      <c r="D12" s="40"/>
      <c r="E12" s="40"/>
      <c r="F12" s="40"/>
      <c r="G12" s="40"/>
      <c r="H12" s="40"/>
      <c r="I12" s="40"/>
      <c r="J12" s="40"/>
      <c r="K12" s="42"/>
    </row>
    <row r="13" spans="1:11" ht="14">
      <c r="A13" s="40"/>
      <c r="B13" s="40"/>
      <c r="C13" s="40"/>
      <c r="D13" s="40"/>
      <c r="E13" s="40"/>
      <c r="F13" s="40"/>
      <c r="G13" s="40"/>
      <c r="H13" s="40"/>
      <c r="I13" s="40"/>
      <c r="J13" s="40"/>
      <c r="K13" s="42"/>
    </row>
    <row r="14" spans="1:11" ht="23.25" customHeight="1">
      <c r="A14" s="40"/>
      <c r="B14" s="40"/>
      <c r="C14" s="40"/>
      <c r="D14" s="40"/>
      <c r="E14" s="40"/>
      <c r="F14" s="40"/>
      <c r="G14" s="40"/>
      <c r="H14" s="40"/>
      <c r="I14" s="40"/>
      <c r="J14" s="40"/>
      <c r="K14" s="42"/>
    </row>
    <row r="15" spans="1:11" ht="29.25" customHeight="1">
      <c r="A15" s="40"/>
      <c r="B15" s="40"/>
      <c r="C15" s="40"/>
      <c r="D15" s="40"/>
      <c r="E15" s="40"/>
      <c r="F15" s="40"/>
      <c r="G15" s="49" t="s">
        <v>125</v>
      </c>
      <c r="H15" s="40"/>
      <c r="I15" s="497" t="str">
        <f>基本情報!C14</f>
        <v>兵庫県神戸市○○</v>
      </c>
      <c r="J15" s="497"/>
      <c r="K15" s="50"/>
    </row>
    <row r="16" spans="1:11" ht="29.25" customHeight="1">
      <c r="A16" s="40"/>
      <c r="B16" s="40"/>
      <c r="C16" s="40"/>
      <c r="D16" s="40"/>
      <c r="E16" s="40"/>
      <c r="F16" s="40"/>
      <c r="G16" s="49" t="s">
        <v>126</v>
      </c>
      <c r="H16" s="40"/>
      <c r="I16" s="497" t="str">
        <f>基本情報!C12</f>
        <v>○○法人 ○○会</v>
      </c>
      <c r="J16" s="497"/>
      <c r="K16" s="50"/>
    </row>
    <row r="17" spans="1:13" ht="29.25" customHeight="1">
      <c r="A17" s="40"/>
      <c r="B17" s="40"/>
      <c r="C17" s="40"/>
      <c r="D17" s="40"/>
      <c r="E17" s="40"/>
      <c r="F17" s="40"/>
      <c r="G17" s="49"/>
      <c r="H17" s="40"/>
      <c r="I17" s="497" t="str">
        <f>基本情報!C15</f>
        <v>○○病院</v>
      </c>
      <c r="J17" s="497"/>
      <c r="K17" s="50"/>
    </row>
    <row r="18" spans="1:13" ht="29.25" customHeight="1">
      <c r="A18" s="40"/>
      <c r="B18" s="40"/>
      <c r="C18" s="40"/>
      <c r="D18" s="40"/>
      <c r="E18" s="40"/>
      <c r="F18" s="40"/>
      <c r="G18" s="49" t="s">
        <v>127</v>
      </c>
      <c r="H18" s="40"/>
      <c r="I18" s="498" t="str">
        <f>基本情報!C13</f>
        <v>理事長　○○○○</v>
      </c>
      <c r="J18" s="498"/>
      <c r="K18" s="52"/>
    </row>
    <row r="19" spans="1:13" ht="29.25" customHeight="1">
      <c r="A19" s="40"/>
      <c r="B19" s="40"/>
      <c r="C19" s="40"/>
      <c r="D19" s="40"/>
      <c r="E19" s="40"/>
      <c r="F19" s="40"/>
      <c r="G19" s="49" t="s">
        <v>263</v>
      </c>
      <c r="H19" s="40"/>
      <c r="I19" s="498" t="str">
        <f>基本情報!C25</f>
        <v>0123-456-789</v>
      </c>
      <c r="J19" s="498"/>
      <c r="K19" s="52"/>
    </row>
    <row r="20" spans="1:13" ht="29.25" customHeight="1">
      <c r="A20" s="40"/>
      <c r="B20" s="40"/>
      <c r="C20" s="40"/>
      <c r="D20" s="40"/>
      <c r="E20" s="40"/>
      <c r="F20" s="40"/>
      <c r="G20" s="49" t="s">
        <v>184</v>
      </c>
      <c r="H20" s="40"/>
      <c r="I20" s="498" t="str">
        <f>基本情報!C26</f>
        <v>sample@pref.hyogo.lg.jp</v>
      </c>
      <c r="J20" s="498"/>
      <c r="K20" s="52"/>
    </row>
    <row r="21" spans="1:13" ht="24" customHeight="1">
      <c r="A21" s="40"/>
      <c r="B21" s="40"/>
      <c r="C21" s="40"/>
      <c r="D21" s="40"/>
      <c r="E21" s="40"/>
      <c r="F21" s="40"/>
      <c r="G21" s="40"/>
      <c r="H21" s="40"/>
      <c r="I21" s="40"/>
      <c r="J21" s="40"/>
      <c r="K21" s="42"/>
    </row>
    <row r="22" spans="1:13" ht="14">
      <c r="A22" s="40"/>
      <c r="B22" s="40"/>
      <c r="C22" s="40"/>
      <c r="D22" s="40"/>
      <c r="E22" s="40"/>
      <c r="F22" s="40"/>
      <c r="G22" s="40"/>
      <c r="H22" s="40"/>
      <c r="I22" s="40"/>
      <c r="J22" s="40"/>
      <c r="K22" s="42"/>
    </row>
    <row r="23" spans="1:13" ht="18" customHeight="1">
      <c r="A23" s="40"/>
      <c r="B23" s="53"/>
      <c r="C23" s="885">
        <f>基本情報!C22</f>
        <v>46143</v>
      </c>
      <c r="D23" s="885"/>
      <c r="E23" s="44" t="s">
        <v>129</v>
      </c>
      <c r="F23" s="54" t="str">
        <f>基本情報!C21</f>
        <v>医第○○○○号</v>
      </c>
      <c r="G23" s="53" t="s">
        <v>130</v>
      </c>
      <c r="H23" s="55"/>
      <c r="I23" s="106">
        <f>基本情報!C7</f>
        <v>8</v>
      </c>
      <c r="J23" s="101" t="str">
        <f>基本情報!C4</f>
        <v>看護師等養成所施設整備事業</v>
      </c>
      <c r="K23" s="42"/>
    </row>
    <row r="24" spans="1:13" ht="7.5" customHeight="1">
      <c r="A24" s="40"/>
      <c r="B24" s="40"/>
      <c r="C24" s="40"/>
      <c r="D24" s="40"/>
      <c r="E24" s="40"/>
      <c r="F24" s="56"/>
      <c r="G24" s="56"/>
      <c r="H24" s="56"/>
      <c r="I24" s="56"/>
      <c r="J24" s="56"/>
      <c r="K24" s="42"/>
    </row>
    <row r="25" spans="1:13" ht="18" customHeight="1">
      <c r="A25" s="40"/>
      <c r="B25" s="56"/>
      <c r="C25" s="56" t="s">
        <v>131</v>
      </c>
      <c r="D25" s="56"/>
      <c r="E25" s="56"/>
      <c r="F25" s="56"/>
      <c r="G25" s="57"/>
      <c r="H25" s="40"/>
      <c r="I25" s="40"/>
      <c r="J25" s="40"/>
      <c r="M25" s="58"/>
    </row>
    <row r="26" spans="1:13" ht="8.25" customHeight="1">
      <c r="A26" s="40"/>
      <c r="B26" s="40"/>
      <c r="C26" s="40"/>
      <c r="D26" s="59"/>
      <c r="E26" s="40"/>
      <c r="F26" s="40"/>
      <c r="G26" s="40"/>
      <c r="H26" s="40"/>
      <c r="I26" s="40"/>
      <c r="J26" s="40"/>
      <c r="K26" s="42"/>
    </row>
    <row r="27" spans="1:13" ht="14">
      <c r="A27" s="40"/>
      <c r="B27" s="53"/>
      <c r="C27" s="53"/>
      <c r="D27" s="53"/>
      <c r="E27" s="53"/>
      <c r="F27" s="53"/>
      <c r="G27" s="53"/>
      <c r="H27" s="53"/>
      <c r="I27" s="53"/>
      <c r="J27" s="53"/>
      <c r="K27" s="42"/>
    </row>
    <row r="28" spans="1:13" ht="14">
      <c r="A28" s="40"/>
      <c r="B28" s="55"/>
      <c r="C28" s="55"/>
      <c r="D28" s="55"/>
      <c r="E28" s="55"/>
      <c r="F28" s="55"/>
      <c r="G28" s="55"/>
      <c r="H28" s="55"/>
      <c r="I28" s="55"/>
      <c r="J28" s="55"/>
      <c r="K28" s="42"/>
    </row>
    <row r="29" spans="1:13" ht="14">
      <c r="A29" s="40"/>
      <c r="B29" s="502" t="s">
        <v>132</v>
      </c>
      <c r="C29" s="502"/>
      <c r="D29" s="502"/>
      <c r="E29" s="502"/>
      <c r="F29" s="502"/>
      <c r="G29" s="502"/>
      <c r="H29" s="502"/>
      <c r="I29" s="502"/>
      <c r="J29" s="502"/>
      <c r="K29" s="502"/>
    </row>
    <row r="30" spans="1:13" ht="14">
      <c r="A30" s="40"/>
      <c r="B30" s="40"/>
      <c r="C30" s="40"/>
      <c r="D30" s="40"/>
      <c r="E30" s="40"/>
      <c r="F30" s="40"/>
      <c r="G30" s="40"/>
      <c r="H30" s="40"/>
      <c r="I30" s="40"/>
      <c r="J30" s="40"/>
      <c r="K30" s="42"/>
    </row>
    <row r="31" spans="1:13" ht="14">
      <c r="A31" s="40"/>
      <c r="B31" s="40"/>
      <c r="C31" s="40"/>
      <c r="D31" s="40"/>
      <c r="E31" s="40"/>
      <c r="F31" s="40"/>
      <c r="G31" s="40"/>
      <c r="H31" s="40"/>
      <c r="I31" s="40"/>
      <c r="J31" s="40"/>
      <c r="K31" s="42"/>
    </row>
    <row r="32" spans="1:13" ht="14">
      <c r="A32" s="40"/>
      <c r="B32" s="53" t="s">
        <v>133</v>
      </c>
      <c r="C32" s="53" t="s">
        <v>134</v>
      </c>
      <c r="D32" s="53"/>
      <c r="E32" s="53"/>
      <c r="F32" s="53"/>
      <c r="G32" s="53"/>
      <c r="H32" s="53"/>
      <c r="I32" s="53"/>
      <c r="J32" s="53"/>
      <c r="K32" s="42"/>
    </row>
    <row r="33" spans="1:12" ht="14">
      <c r="A33" s="40"/>
      <c r="B33" s="40"/>
      <c r="C33" s="40"/>
      <c r="D33" s="40"/>
      <c r="E33" s="40"/>
      <c r="F33" s="40"/>
      <c r="G33" s="40"/>
      <c r="H33" s="40"/>
      <c r="I33" s="40"/>
      <c r="J33" s="40"/>
      <c r="K33" s="42"/>
    </row>
    <row r="34" spans="1:12" ht="14">
      <c r="A34" s="40"/>
      <c r="B34" s="53" t="s">
        <v>135</v>
      </c>
      <c r="C34" s="53" t="s">
        <v>136</v>
      </c>
      <c r="D34" s="53"/>
      <c r="E34" s="53"/>
      <c r="F34" s="53"/>
      <c r="G34" s="886" t="str">
        <f>"（"&amp;TEXT(基本情報!C17, "ggge年m月d日")&amp;"）"</f>
        <v>（令和8年4月1日）</v>
      </c>
      <c r="H34" s="886"/>
      <c r="I34" s="886"/>
      <c r="J34" s="51"/>
      <c r="K34" s="42"/>
      <c r="L34" t="s">
        <v>137</v>
      </c>
    </row>
    <row r="35" spans="1:12" ht="14">
      <c r="A35" s="40"/>
      <c r="B35" s="40"/>
      <c r="C35" s="40"/>
      <c r="D35" s="53"/>
      <c r="E35" s="40"/>
      <c r="F35" s="40"/>
      <c r="G35" s="505">
        <f>基本情報!C19</f>
        <v>46143</v>
      </c>
      <c r="H35" s="505"/>
      <c r="I35" s="505"/>
      <c r="J35" s="40"/>
      <c r="K35" s="42"/>
    </row>
    <row r="36" spans="1:12" ht="4.5" customHeight="1">
      <c r="A36" s="40"/>
      <c r="B36" s="40"/>
      <c r="C36" s="40"/>
      <c r="D36" s="40"/>
      <c r="E36" s="40"/>
      <c r="F36" s="40"/>
      <c r="G36" s="51"/>
      <c r="H36" s="51"/>
      <c r="I36" s="51"/>
      <c r="J36" s="40"/>
      <c r="K36" s="42"/>
    </row>
    <row r="37" spans="1:12" ht="14">
      <c r="A37" s="40"/>
      <c r="B37" s="40" t="s">
        <v>138</v>
      </c>
      <c r="C37" s="40"/>
      <c r="D37" s="40"/>
      <c r="E37" s="40"/>
      <c r="F37" s="40"/>
      <c r="G37" s="887" t="str">
        <f>"（"&amp;TEXT(基本情報!C18, "ggge年m月d日")&amp;")"</f>
        <v>（令和9年3月31日)</v>
      </c>
      <c r="H37" s="887"/>
      <c r="I37" s="887"/>
      <c r="J37" s="51"/>
      <c r="K37" s="42"/>
    </row>
    <row r="38" spans="1:12" ht="14">
      <c r="A38" s="40"/>
      <c r="B38" s="40"/>
      <c r="C38" s="40"/>
      <c r="D38" s="40"/>
      <c r="E38" s="40"/>
      <c r="F38" s="40"/>
      <c r="G38" s="505">
        <f>基本情報!C20</f>
        <v>46446</v>
      </c>
      <c r="H38" s="505"/>
      <c r="I38" s="505"/>
      <c r="J38" s="40"/>
      <c r="K38" s="42"/>
    </row>
    <row r="39" spans="1:12" ht="14">
      <c r="A39" s="40"/>
      <c r="B39" s="40"/>
      <c r="C39" s="40"/>
      <c r="D39" s="40"/>
      <c r="E39" s="40"/>
      <c r="F39" s="40"/>
      <c r="G39" s="60"/>
      <c r="H39" s="60"/>
      <c r="I39" s="40"/>
      <c r="J39" s="40"/>
      <c r="K39" s="42"/>
    </row>
    <row r="40" spans="1:12" ht="14">
      <c r="A40" s="40"/>
      <c r="B40" s="40" t="s">
        <v>139</v>
      </c>
      <c r="C40" s="40" t="s">
        <v>140</v>
      </c>
      <c r="D40" s="40"/>
      <c r="E40" s="40"/>
      <c r="F40" s="40"/>
      <c r="G40" s="40"/>
      <c r="H40" s="40"/>
      <c r="I40" s="40"/>
      <c r="J40" s="40"/>
      <c r="K40" s="42"/>
    </row>
    <row r="41" spans="1:12" ht="14">
      <c r="A41" s="40"/>
      <c r="B41" s="40"/>
      <c r="C41" s="40"/>
      <c r="D41" s="40"/>
      <c r="E41" s="40"/>
      <c r="F41" s="40"/>
      <c r="G41" s="40"/>
      <c r="H41" s="40"/>
      <c r="I41" s="40"/>
      <c r="J41" s="40"/>
      <c r="K41" s="42"/>
    </row>
    <row r="42" spans="1:12" ht="23.25" customHeight="1">
      <c r="A42" s="40"/>
      <c r="B42" s="40"/>
      <c r="C42" s="40" t="s">
        <v>141</v>
      </c>
      <c r="D42" s="40"/>
      <c r="E42" s="40"/>
      <c r="F42" s="40"/>
      <c r="G42" s="40"/>
      <c r="H42" s="40"/>
      <c r="I42" s="40"/>
      <c r="J42" s="40"/>
      <c r="K42" s="42"/>
    </row>
    <row r="43" spans="1:12" ht="23.25" customHeight="1">
      <c r="A43" s="40"/>
      <c r="B43" s="40"/>
      <c r="C43" s="40" t="s">
        <v>142</v>
      </c>
      <c r="D43" s="53"/>
      <c r="E43" s="40"/>
      <c r="F43" s="40"/>
      <c r="G43" s="40"/>
      <c r="H43" s="40"/>
      <c r="I43" s="40"/>
      <c r="J43" s="40"/>
      <c r="K43" s="42"/>
    </row>
    <row r="44" spans="1:12" ht="23.25" customHeight="1">
      <c r="A44" s="40"/>
      <c r="B44" s="40"/>
      <c r="C44" s="40" t="s">
        <v>143</v>
      </c>
      <c r="D44" s="40"/>
      <c r="E44" s="40"/>
      <c r="F44" s="40"/>
      <c r="G44" s="40"/>
      <c r="H44" s="40"/>
      <c r="I44" s="40"/>
      <c r="J44" s="40"/>
      <c r="K44" s="42"/>
    </row>
    <row r="45" spans="1:12" ht="23.25" customHeight="1">
      <c r="A45" s="40"/>
      <c r="B45" s="40"/>
      <c r="C45" s="40" t="s">
        <v>161</v>
      </c>
      <c r="D45" s="40"/>
      <c r="E45" s="40"/>
      <c r="F45" s="40"/>
      <c r="G45" s="40"/>
      <c r="H45" s="40"/>
      <c r="I45" s="40"/>
      <c r="J45" s="40"/>
      <c r="K45" s="42"/>
    </row>
    <row r="46" spans="1:12" ht="23.25" customHeight="1">
      <c r="A46" s="40"/>
      <c r="B46" s="40"/>
      <c r="C46" s="40" t="s">
        <v>160</v>
      </c>
      <c r="D46" s="40"/>
      <c r="E46" s="40"/>
      <c r="F46" s="40"/>
      <c r="G46" s="40"/>
      <c r="H46" s="40"/>
      <c r="I46" s="40"/>
      <c r="J46" s="40"/>
      <c r="K46" s="42"/>
    </row>
    <row r="47" spans="1:12" ht="14">
      <c r="A47" s="40"/>
      <c r="B47" s="40"/>
      <c r="C47" s="40"/>
      <c r="D47" s="53"/>
      <c r="E47" s="40"/>
      <c r="F47" s="40"/>
      <c r="G47" s="40"/>
      <c r="H47" s="40"/>
      <c r="I47" s="40"/>
      <c r="J47" s="40"/>
      <c r="K47" s="42"/>
    </row>
    <row r="48" spans="1:12" ht="14">
      <c r="A48" s="40"/>
      <c r="B48" s="40"/>
      <c r="C48" s="40"/>
      <c r="D48" s="53"/>
      <c r="E48" s="40"/>
      <c r="F48" s="40"/>
      <c r="G48" s="40"/>
      <c r="H48" s="40"/>
      <c r="I48" s="40"/>
      <c r="J48" s="40"/>
      <c r="K48" s="42"/>
    </row>
    <row r="49" spans="1:11" ht="14">
      <c r="A49" s="40"/>
      <c r="B49" s="40"/>
      <c r="C49" s="40"/>
      <c r="D49" s="53"/>
      <c r="E49" s="40"/>
      <c r="F49" s="40"/>
      <c r="G49" s="40"/>
      <c r="H49" s="40"/>
      <c r="I49" s="40"/>
      <c r="J49" s="40"/>
      <c r="K49" s="42"/>
    </row>
    <row r="50" spans="1:11" ht="14">
      <c r="A50" s="40"/>
      <c r="B50" s="40"/>
      <c r="C50" s="40"/>
      <c r="D50" s="53"/>
      <c r="E50" s="40"/>
      <c r="F50" s="40"/>
      <c r="G50" s="40"/>
      <c r="H50" s="40"/>
      <c r="I50" s="40"/>
      <c r="J50" s="40"/>
      <c r="K50" s="42"/>
    </row>
    <row r="51" spans="1:11" ht="14">
      <c r="A51" s="40"/>
      <c r="B51" s="40"/>
      <c r="C51" s="40"/>
      <c r="D51" s="53"/>
      <c r="E51" s="40"/>
      <c r="F51" s="40"/>
      <c r="G51" s="40"/>
      <c r="H51" s="40"/>
      <c r="I51" s="40"/>
      <c r="J51" s="40"/>
      <c r="K51" s="42"/>
    </row>
    <row r="52" spans="1:11" ht="14">
      <c r="A52" s="40"/>
      <c r="B52" s="40"/>
      <c r="C52" s="42"/>
      <c r="D52" s="53"/>
      <c r="E52" s="40"/>
      <c r="F52" s="40"/>
      <c r="G52" s="40"/>
      <c r="H52" s="40"/>
      <c r="I52" s="40"/>
      <c r="J52" s="40"/>
      <c r="K52" s="42"/>
    </row>
    <row r="53" spans="1:11" ht="14">
      <c r="A53" s="58"/>
      <c r="B53" s="58"/>
      <c r="C53" s="58"/>
      <c r="D53" s="58"/>
      <c r="E53" s="58"/>
      <c r="F53" s="58"/>
      <c r="G53" s="58"/>
      <c r="H53" s="58"/>
      <c r="I53" s="58"/>
      <c r="J53" s="58"/>
    </row>
    <row r="54" spans="1:11" ht="14">
      <c r="A54" s="58"/>
      <c r="B54" s="58"/>
      <c r="C54" s="58"/>
      <c r="D54" s="58"/>
      <c r="E54" s="58"/>
      <c r="F54" s="58"/>
      <c r="G54" s="58"/>
      <c r="H54" s="58"/>
      <c r="I54" s="58"/>
      <c r="J54" s="58"/>
    </row>
    <row r="55" spans="1:11">
      <c r="D55" t="s">
        <v>137</v>
      </c>
    </row>
  </sheetData>
  <sheetProtection sheet="1" objects="1" scenarios="1" selectLockedCells="1"/>
  <mergeCells count="13">
    <mergeCell ref="G34:I34"/>
    <mergeCell ref="G35:I35"/>
    <mergeCell ref="G37:I37"/>
    <mergeCell ref="G38:I38"/>
    <mergeCell ref="I20:J20"/>
    <mergeCell ref="C23:D23"/>
    <mergeCell ref="B29:K29"/>
    <mergeCell ref="A5:J5"/>
    <mergeCell ref="I15:J15"/>
    <mergeCell ref="I16:J16"/>
    <mergeCell ref="I18:J18"/>
    <mergeCell ref="I19:J19"/>
    <mergeCell ref="I17:J17"/>
  </mergeCells>
  <phoneticPr fontId="2"/>
  <printOptions horizontalCentered="1" verticalCentered="1"/>
  <pageMargins left="0.62992125984251968" right="0.43307086614173229" top="0.98425196850393704" bottom="0.98425196850393704" header="0.51181102362204722" footer="0.51181102362204722"/>
  <pageSetup paperSize="9" scale="74" orientation="portrait" blackAndWhite="1" r:id="rId1"/>
  <headerFooter alignWithMargins="0"/>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tabColor theme="9" tint="0.59999389629810485"/>
  </sheetPr>
  <dimension ref="A1:E38"/>
  <sheetViews>
    <sheetView view="pageBreakPreview" zoomScale="60" zoomScaleNormal="100" workbookViewId="0"/>
  </sheetViews>
  <sheetFormatPr defaultColWidth="9" defaultRowHeight="13"/>
  <cols>
    <col min="1" max="1" width="4.26953125" style="42" customWidth="1"/>
    <col min="2" max="2" width="25.36328125" style="42" customWidth="1"/>
    <col min="3" max="3" width="28.36328125" style="42" customWidth="1"/>
    <col min="4" max="4" width="4" style="42" customWidth="1"/>
    <col min="5" max="5" width="21.36328125" style="42" customWidth="1"/>
    <col min="6" max="6" width="5" style="42" customWidth="1"/>
    <col min="7" max="16384" width="9" style="42"/>
  </cols>
  <sheetData>
    <row r="1" spans="1:5" ht="17.25" customHeight="1">
      <c r="A1" s="61" t="s">
        <v>144</v>
      </c>
      <c r="E1" s="62" t="s">
        <v>145</v>
      </c>
    </row>
    <row r="3" spans="1:5" ht="21">
      <c r="A3" s="506" t="s">
        <v>146</v>
      </c>
      <c r="B3" s="506"/>
      <c r="C3" s="506"/>
      <c r="D3" s="506"/>
      <c r="E3" s="506"/>
    </row>
    <row r="5" spans="1:5" s="40" customFormat="1" ht="14">
      <c r="A5" s="40" t="s">
        <v>147</v>
      </c>
    </row>
    <row r="6" spans="1:5" s="40" customFormat="1" ht="14.5" thickBot="1"/>
    <row r="7" spans="1:5" s="40" customFormat="1" ht="40" customHeight="1" thickBot="1">
      <c r="B7" s="63" t="s">
        <v>148</v>
      </c>
      <c r="C7" s="507" t="s">
        <v>149</v>
      </c>
      <c r="D7" s="508"/>
      <c r="E7" s="64" t="s">
        <v>150</v>
      </c>
    </row>
    <row r="8" spans="1:5" s="40" customFormat="1" ht="20.149999999999999" customHeight="1">
      <c r="B8" s="509" t="s">
        <v>151</v>
      </c>
      <c r="C8" s="478">
        <f>収支予算書!C8:C9</f>
        <v>5000000</v>
      </c>
      <c r="D8" s="513" t="s">
        <v>152</v>
      </c>
      <c r="E8" s="526"/>
    </row>
    <row r="9" spans="1:5" s="40" customFormat="1" ht="20.149999999999999" customHeight="1">
      <c r="B9" s="510"/>
      <c r="C9" s="341">
        <f>様式3!K10</f>
        <v>5000000</v>
      </c>
      <c r="D9" s="514"/>
      <c r="E9" s="521"/>
    </row>
    <row r="10" spans="1:5" s="40" customFormat="1" ht="20.149999999999999" customHeight="1">
      <c r="B10" s="510" t="s">
        <v>153</v>
      </c>
      <c r="C10" s="478">
        <f>収支予算書!C10:C11</f>
        <v>0</v>
      </c>
      <c r="D10" s="518" t="s">
        <v>152</v>
      </c>
      <c r="E10" s="519"/>
    </row>
    <row r="11" spans="1:5" s="40" customFormat="1" ht="20.149999999999999" customHeight="1">
      <c r="B11" s="510"/>
      <c r="C11" s="341">
        <f>様式3!C10</f>
        <v>0</v>
      </c>
      <c r="D11" s="514"/>
      <c r="E11" s="520"/>
    </row>
    <row r="12" spans="1:5" s="40" customFormat="1" ht="20.149999999999999" customHeight="1">
      <c r="B12" s="510" t="s">
        <v>154</v>
      </c>
      <c r="C12" s="478">
        <f>収支予算書!C12:C13</f>
        <v>5000000</v>
      </c>
      <c r="D12" s="518" t="s">
        <v>152</v>
      </c>
      <c r="E12" s="521"/>
    </row>
    <row r="13" spans="1:5" s="40" customFormat="1" ht="20.149999999999999" customHeight="1">
      <c r="B13" s="510"/>
      <c r="C13" s="341">
        <f>C17-C9-C11</f>
        <v>5000000</v>
      </c>
      <c r="D13" s="514"/>
      <c r="E13" s="521"/>
    </row>
    <row r="14" spans="1:5" s="40" customFormat="1" ht="20.149999999999999" customHeight="1">
      <c r="B14" s="510"/>
      <c r="C14" s="340"/>
      <c r="D14" s="518" t="s">
        <v>152</v>
      </c>
      <c r="E14" s="521"/>
    </row>
    <row r="15" spans="1:5" s="40" customFormat="1" ht="20.149999999999999" customHeight="1" thickBot="1">
      <c r="B15" s="527"/>
      <c r="C15" s="342"/>
      <c r="D15" s="513"/>
      <c r="E15" s="528"/>
    </row>
    <row r="16" spans="1:5" s="40" customFormat="1" ht="20.149999999999999" customHeight="1">
      <c r="B16" s="529" t="s">
        <v>155</v>
      </c>
      <c r="C16" s="479">
        <f>収支予算書!C16:C17</f>
        <v>10000000</v>
      </c>
      <c r="D16" s="533" t="s">
        <v>152</v>
      </c>
      <c r="E16" s="535"/>
    </row>
    <row r="17" spans="1:5" s="40" customFormat="1" ht="20.149999999999999" customHeight="1" thickBot="1">
      <c r="B17" s="530"/>
      <c r="C17" s="339">
        <f>様式3!B10</f>
        <v>10000000</v>
      </c>
      <c r="D17" s="534"/>
      <c r="E17" s="536"/>
    </row>
    <row r="18" spans="1:5" s="40" customFormat="1" ht="14"/>
    <row r="19" spans="1:5" s="40" customFormat="1" ht="14"/>
    <row r="20" spans="1:5" s="40" customFormat="1" ht="14">
      <c r="A20" s="40" t="s">
        <v>156</v>
      </c>
    </row>
    <row r="21" spans="1:5" s="40" customFormat="1" ht="14.5" thickBot="1"/>
    <row r="22" spans="1:5" s="40" customFormat="1" ht="40" customHeight="1" thickBot="1">
      <c r="B22" s="63" t="s">
        <v>148</v>
      </c>
      <c r="C22" s="507" t="s">
        <v>149</v>
      </c>
      <c r="D22" s="508"/>
      <c r="E22" s="64" t="s">
        <v>150</v>
      </c>
    </row>
    <row r="23" spans="1:5" s="40" customFormat="1" ht="20.149999999999999" customHeight="1">
      <c r="B23" s="509" t="s">
        <v>157</v>
      </c>
      <c r="C23" s="480">
        <f>収支予算書!C23:C24</f>
        <v>10000000</v>
      </c>
      <c r="D23" s="513" t="s">
        <v>152</v>
      </c>
      <c r="E23" s="526"/>
    </row>
    <row r="24" spans="1:5" s="40" customFormat="1" ht="20.149999999999999" customHeight="1">
      <c r="B24" s="510"/>
      <c r="C24" s="341">
        <f>様式3!E10</f>
        <v>10000000</v>
      </c>
      <c r="D24" s="514"/>
      <c r="E24" s="521"/>
    </row>
    <row r="25" spans="1:5" s="40" customFormat="1" ht="20.149999999999999" customHeight="1">
      <c r="B25" s="510" t="s">
        <v>158</v>
      </c>
      <c r="C25" s="478">
        <f>収支予算書!C25:C26</f>
        <v>0</v>
      </c>
      <c r="D25" s="518" t="s">
        <v>152</v>
      </c>
      <c r="E25" s="521"/>
    </row>
    <row r="26" spans="1:5" s="40" customFormat="1" ht="20.149999999999999" customHeight="1">
      <c r="B26" s="510"/>
      <c r="C26" s="341">
        <f>C32-C24</f>
        <v>0</v>
      </c>
      <c r="D26" s="514"/>
      <c r="E26" s="521"/>
    </row>
    <row r="27" spans="1:5" s="40" customFormat="1" ht="20.149999999999999" customHeight="1">
      <c r="B27" s="510"/>
      <c r="C27" s="478"/>
      <c r="D27" s="518" t="s">
        <v>152</v>
      </c>
      <c r="E27" s="521"/>
    </row>
    <row r="28" spans="1:5" s="40" customFormat="1" ht="20.149999999999999" customHeight="1">
      <c r="B28" s="510"/>
      <c r="C28" s="341"/>
      <c r="D28" s="514"/>
      <c r="E28" s="521"/>
    </row>
    <row r="29" spans="1:5" s="40" customFormat="1" ht="20.149999999999999" customHeight="1">
      <c r="B29" s="510"/>
      <c r="C29" s="478"/>
      <c r="D29" s="518" t="s">
        <v>152</v>
      </c>
      <c r="E29" s="521"/>
    </row>
    <row r="30" spans="1:5" s="40" customFormat="1" ht="20.149999999999999" customHeight="1" thickBot="1">
      <c r="B30" s="527"/>
      <c r="C30" s="342"/>
      <c r="D30" s="513"/>
      <c r="E30" s="528"/>
    </row>
    <row r="31" spans="1:5" s="40" customFormat="1" ht="20.149999999999999" customHeight="1">
      <c r="B31" s="529" t="s">
        <v>155</v>
      </c>
      <c r="C31" s="479">
        <f>収支予算書!C31:C32</f>
        <v>10000000</v>
      </c>
      <c r="D31" s="533" t="s">
        <v>152</v>
      </c>
      <c r="E31" s="535"/>
    </row>
    <row r="32" spans="1:5" s="40" customFormat="1" ht="20.149999999999999" customHeight="1" thickBot="1">
      <c r="B32" s="530"/>
      <c r="C32" s="339">
        <f>様式3!B10</f>
        <v>10000000</v>
      </c>
      <c r="D32" s="534"/>
      <c r="E32" s="536"/>
    </row>
    <row r="33" spans="1:2" s="40" customFormat="1" ht="14"/>
    <row r="34" spans="1:2" s="40" customFormat="1" ht="14">
      <c r="A34" s="40" t="s">
        <v>159</v>
      </c>
    </row>
    <row r="36" spans="1:2" ht="22.5" customHeight="1">
      <c r="B36" s="65" t="str">
        <f>IF(C16=C31,"","収支の計が一致していません")</f>
        <v/>
      </c>
    </row>
    <row r="37" spans="1:2" ht="7.5" customHeight="1"/>
    <row r="38" spans="1:2" ht="16.5">
      <c r="B38" s="65"/>
    </row>
  </sheetData>
  <sheetProtection sheet="1" objects="1" scenarios="1" selectLockedCells="1"/>
  <mergeCells count="33">
    <mergeCell ref="B31:B32"/>
    <mergeCell ref="D31:D32"/>
    <mergeCell ref="E31:E32"/>
    <mergeCell ref="B27:B28"/>
    <mergeCell ref="D27:D28"/>
    <mergeCell ref="E27:E28"/>
    <mergeCell ref="B29:B30"/>
    <mergeCell ref="D29:D30"/>
    <mergeCell ref="E29:E30"/>
    <mergeCell ref="C22:D22"/>
    <mergeCell ref="B23:B24"/>
    <mergeCell ref="D23:D24"/>
    <mergeCell ref="E23:E24"/>
    <mergeCell ref="B25:B26"/>
    <mergeCell ref="D25:D26"/>
    <mergeCell ref="E25:E26"/>
    <mergeCell ref="B14:B15"/>
    <mergeCell ref="D14:D15"/>
    <mergeCell ref="E14:E15"/>
    <mergeCell ref="B16:B17"/>
    <mergeCell ref="D16:D17"/>
    <mergeCell ref="E16:E17"/>
    <mergeCell ref="B10:B11"/>
    <mergeCell ref="D10:D11"/>
    <mergeCell ref="E10:E11"/>
    <mergeCell ref="B12:B13"/>
    <mergeCell ref="D12:D13"/>
    <mergeCell ref="E12:E13"/>
    <mergeCell ref="A3:E3"/>
    <mergeCell ref="C7:D7"/>
    <mergeCell ref="B8:B9"/>
    <mergeCell ref="D8:D9"/>
    <mergeCell ref="E8:E9"/>
  </mergeCells>
  <phoneticPr fontId="2"/>
  <printOptions horizontalCentered="1" verticalCentered="1"/>
  <pageMargins left="0.62992125984251968" right="0.43307086614173229" top="0.98425196850393704" bottom="0.98425196850393704" header="0.51181102362204722" footer="0.51181102362204722"/>
  <pageSetup paperSize="9" orientation="portrait"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9" tint="0.59999389629810485"/>
  </sheetPr>
  <dimension ref="A1:K16"/>
  <sheetViews>
    <sheetView view="pageBreakPreview" zoomScaleNormal="100" zoomScaleSheetLayoutView="100" workbookViewId="0"/>
  </sheetViews>
  <sheetFormatPr defaultRowHeight="13"/>
  <cols>
    <col min="1" max="11" width="12.08984375" customWidth="1"/>
  </cols>
  <sheetData>
    <row r="1" spans="1:11">
      <c r="A1" t="s">
        <v>59</v>
      </c>
    </row>
    <row r="3" spans="1:11" ht="16.5">
      <c r="A3" s="888" t="s">
        <v>60</v>
      </c>
      <c r="B3" s="888"/>
      <c r="C3" s="888"/>
      <c r="D3" s="888"/>
      <c r="E3" s="888"/>
      <c r="F3" s="888"/>
      <c r="G3" s="888"/>
      <c r="H3" s="888"/>
      <c r="I3" s="888"/>
      <c r="J3" s="888"/>
      <c r="K3" s="888"/>
    </row>
    <row r="4" spans="1:11">
      <c r="A4" s="29"/>
    </row>
    <row r="5" spans="1:11" ht="13.5" thickBot="1">
      <c r="A5" s="538" t="str">
        <f>"（補助事業者名"&amp;基本情報!C12&amp;"）"</f>
        <v>（補助事業者名○○法人 ○○会）</v>
      </c>
      <c r="B5" s="538"/>
      <c r="C5" s="538"/>
      <c r="D5" s="538"/>
      <c r="E5" s="538"/>
      <c r="F5" s="538"/>
      <c r="G5" s="538"/>
      <c r="H5" s="538"/>
      <c r="I5" s="538"/>
      <c r="J5" s="538"/>
      <c r="K5" s="538"/>
    </row>
    <row r="6" spans="1:11" ht="26.25" customHeight="1" thickTop="1">
      <c r="A6" s="30"/>
      <c r="B6" s="31" t="s">
        <v>61</v>
      </c>
      <c r="C6" s="31" t="s">
        <v>62</v>
      </c>
      <c r="D6" s="31" t="s">
        <v>63</v>
      </c>
      <c r="E6" s="31" t="s">
        <v>64</v>
      </c>
      <c r="F6" s="31" t="s">
        <v>65</v>
      </c>
      <c r="G6" s="31" t="s">
        <v>66</v>
      </c>
      <c r="H6" s="31" t="s">
        <v>67</v>
      </c>
      <c r="I6" s="31" t="s">
        <v>68</v>
      </c>
      <c r="J6" s="31" t="s">
        <v>69</v>
      </c>
      <c r="K6" s="32" t="s">
        <v>70</v>
      </c>
    </row>
    <row r="7" spans="1:11" ht="26.25" customHeight="1">
      <c r="A7" s="23" t="s">
        <v>71</v>
      </c>
      <c r="B7" s="24" t="s">
        <v>52</v>
      </c>
      <c r="C7" s="24" t="s">
        <v>87</v>
      </c>
      <c r="D7" s="24" t="s">
        <v>53</v>
      </c>
      <c r="E7" s="24" t="s">
        <v>54</v>
      </c>
      <c r="F7" s="24" t="s">
        <v>72</v>
      </c>
      <c r="G7" s="24" t="s">
        <v>73</v>
      </c>
      <c r="H7" s="24" t="s">
        <v>74</v>
      </c>
      <c r="I7" s="24" t="s">
        <v>75</v>
      </c>
      <c r="J7" s="24" t="s">
        <v>55</v>
      </c>
      <c r="K7" s="25" t="s">
        <v>76</v>
      </c>
    </row>
    <row r="8" spans="1:11" ht="26.25" customHeight="1" thickBot="1">
      <c r="A8" s="33"/>
      <c r="B8" s="34"/>
      <c r="C8" s="26" t="s">
        <v>77</v>
      </c>
      <c r="D8" s="26" t="s">
        <v>78</v>
      </c>
      <c r="E8" s="26" t="s">
        <v>79</v>
      </c>
      <c r="F8" s="34"/>
      <c r="G8" s="34"/>
      <c r="H8" s="26" t="s">
        <v>80</v>
      </c>
      <c r="I8" s="26" t="s">
        <v>81</v>
      </c>
      <c r="J8" s="26" t="s">
        <v>82</v>
      </c>
      <c r="K8" s="35"/>
    </row>
    <row r="9" spans="1:11" ht="26.25" customHeight="1">
      <c r="A9" s="36"/>
      <c r="B9" s="27" t="s">
        <v>83</v>
      </c>
      <c r="C9" s="28" t="s">
        <v>84</v>
      </c>
      <c r="D9" s="28" t="s">
        <v>83</v>
      </c>
      <c r="E9" s="28" t="s">
        <v>84</v>
      </c>
      <c r="F9" s="27" t="s">
        <v>83</v>
      </c>
      <c r="G9" s="27" t="s">
        <v>83</v>
      </c>
      <c r="H9" s="28" t="s">
        <v>83</v>
      </c>
      <c r="I9" s="28" t="s">
        <v>83</v>
      </c>
      <c r="J9" s="28" t="s">
        <v>84</v>
      </c>
      <c r="K9" s="37" t="s">
        <v>56</v>
      </c>
    </row>
    <row r="10" spans="1:11" ht="90.75" customHeight="1" thickBot="1">
      <c r="A10" s="142" t="str">
        <f>基本情報!C4</f>
        <v>看護師等養成所施設整備事業</v>
      </c>
      <c r="B10" s="93">
        <f>'様式4-3'!I43</f>
        <v>10000000</v>
      </c>
      <c r="C10" s="94">
        <v>0</v>
      </c>
      <c r="D10" s="93">
        <f>SUM(B10-C10)</f>
        <v>10000000</v>
      </c>
      <c r="E10" s="93">
        <f>'様式4-3'!I23</f>
        <v>10000000</v>
      </c>
      <c r="F10" s="107">
        <f>基準額!E26</f>
        <v>10000000</v>
      </c>
      <c r="G10" s="93">
        <f>MIN(E10:F10)</f>
        <v>10000000</v>
      </c>
      <c r="H10" s="93">
        <f>ROUNDDOWN(MIN(D10,G10)*基準額!B49,-3)</f>
        <v>5000000</v>
      </c>
      <c r="I10" s="107">
        <f>様式1!H10</f>
        <v>5000000</v>
      </c>
      <c r="J10" s="94">
        <v>0</v>
      </c>
      <c r="K10" s="108">
        <f>MIN(H10-J10,I10-J10)</f>
        <v>5000000</v>
      </c>
    </row>
    <row r="11" spans="1:11" ht="13.5" thickTop="1">
      <c r="A11" s="29"/>
    </row>
    <row r="12" spans="1:11">
      <c r="A12" s="537" t="s">
        <v>57</v>
      </c>
      <c r="B12" s="537"/>
      <c r="C12" s="537"/>
      <c r="D12" s="537"/>
      <c r="E12" s="537"/>
      <c r="F12" s="537"/>
      <c r="G12" s="537"/>
      <c r="H12" s="537"/>
      <c r="I12" s="537"/>
      <c r="J12" s="537"/>
      <c r="K12" s="537"/>
    </row>
    <row r="13" spans="1:11">
      <c r="A13" s="537" t="s">
        <v>58</v>
      </c>
      <c r="B13" s="537"/>
      <c r="C13" s="537"/>
      <c r="D13" s="537"/>
      <c r="E13" s="537"/>
      <c r="F13" s="537"/>
      <c r="G13" s="537"/>
      <c r="H13" s="537"/>
      <c r="I13" s="537"/>
      <c r="J13" s="537"/>
      <c r="K13" s="537"/>
    </row>
    <row r="14" spans="1:11">
      <c r="A14" s="537" t="str">
        <f>"　　　　３　「県補助所要額」欄には、(C)と(F)を比較して少ない方の額に"&amp;基準額!$B$49&amp;"を乗じて得た額を記入すること。ただし、算出された額に"</f>
        <v>　　　　３　「県補助所要額」欄には、(C)と(F)を比較して少ない方の額に0.5を乗じて得た額を記入すること。ただし、算出された額に</v>
      </c>
      <c r="B14" s="537"/>
      <c r="C14" s="537"/>
      <c r="D14" s="537"/>
      <c r="E14" s="537"/>
      <c r="F14" s="537"/>
      <c r="G14" s="537"/>
      <c r="H14" s="537"/>
      <c r="I14" s="537"/>
      <c r="J14" s="537"/>
      <c r="K14" s="537"/>
    </row>
    <row r="15" spans="1:11">
      <c r="A15" s="537" t="s">
        <v>85</v>
      </c>
      <c r="B15" s="537"/>
      <c r="C15" s="537"/>
      <c r="D15" s="537"/>
      <c r="E15" s="537"/>
      <c r="F15" s="537"/>
      <c r="G15" s="537"/>
      <c r="H15" s="537"/>
      <c r="I15" s="537"/>
      <c r="J15" s="537"/>
      <c r="K15" s="537"/>
    </row>
    <row r="16" spans="1:11">
      <c r="A16" s="38" t="s">
        <v>86</v>
      </c>
    </row>
  </sheetData>
  <sheetProtection sheet="1" objects="1" scenarios="1" selectLockedCells="1"/>
  <mergeCells count="6">
    <mergeCell ref="A15:K15"/>
    <mergeCell ref="A3:K3"/>
    <mergeCell ref="A5:K5"/>
    <mergeCell ref="A12:K12"/>
    <mergeCell ref="A13:K13"/>
    <mergeCell ref="A14:K14"/>
  </mergeCells>
  <phoneticPr fontId="2"/>
  <printOptions horizontalCentered="1" verticalCentered="1"/>
  <pageMargins left="0.62992125984251968" right="0.43307086614173229" top="0.98425196850393704" bottom="0.98425196850393704" header="0.51181102362204722" footer="0.51181102362204722"/>
  <pageSetup paperSize="9" orientation="landscape" blackAndWhite="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AFD58-FCBA-471B-9ACF-30D51D973CDD}">
  <sheetPr>
    <tabColor theme="9" tint="0.59999389629810485"/>
  </sheetPr>
  <dimension ref="A1:R64"/>
  <sheetViews>
    <sheetView view="pageBreakPreview" topLeftCell="A15" zoomScale="85" zoomScaleNormal="100" zoomScaleSheetLayoutView="85" workbookViewId="0">
      <selection activeCell="P23" sqref="P23:Q23"/>
    </sheetView>
  </sheetViews>
  <sheetFormatPr defaultColWidth="9" defaultRowHeight="13"/>
  <cols>
    <col min="1" max="4" width="6.90625" style="421" customWidth="1"/>
    <col min="5" max="5" width="11" style="421" customWidth="1"/>
    <col min="6" max="17" width="6.26953125" style="421" customWidth="1"/>
    <col min="18" max="18" width="78.90625" style="421" bestFit="1" customWidth="1"/>
    <col min="19" max="16384" width="9" style="421"/>
  </cols>
  <sheetData>
    <row r="1" spans="1:17">
      <c r="A1" s="595" t="s">
        <v>438</v>
      </c>
      <c r="B1" s="595"/>
    </row>
    <row r="3" spans="1:17" ht="16.5" customHeight="1">
      <c r="O3" s="595"/>
      <c r="P3" s="595"/>
      <c r="Q3" s="595"/>
    </row>
    <row r="5" spans="1:17" ht="19">
      <c r="A5" s="660" t="s">
        <v>437</v>
      </c>
      <c r="B5" s="660"/>
      <c r="C5" s="660"/>
      <c r="D5" s="660"/>
      <c r="E5" s="660"/>
      <c r="F5" s="660"/>
      <c r="G5" s="660"/>
      <c r="H5" s="660"/>
      <c r="I5" s="660"/>
      <c r="J5" s="660"/>
      <c r="K5" s="660"/>
      <c r="L5" s="660"/>
      <c r="M5" s="660"/>
      <c r="N5" s="660"/>
      <c r="O5" s="660"/>
      <c r="P5" s="660"/>
      <c r="Q5" s="660"/>
    </row>
    <row r="6" spans="1:17" ht="12.75" customHeight="1" thickBot="1">
      <c r="A6" s="420"/>
      <c r="B6" s="420"/>
      <c r="C6" s="420"/>
      <c r="D6" s="420"/>
      <c r="E6" s="420"/>
      <c r="F6" s="420"/>
      <c r="G6" s="420"/>
      <c r="H6" s="420"/>
      <c r="I6" s="420"/>
      <c r="J6" s="420"/>
      <c r="K6" s="420"/>
      <c r="L6" s="420"/>
      <c r="M6" s="420"/>
      <c r="N6" s="420"/>
      <c r="O6" s="420"/>
      <c r="P6" s="420"/>
      <c r="Q6" s="420"/>
    </row>
    <row r="7" spans="1:17" ht="21" customHeight="1" thickBot="1">
      <c r="M7" s="578" t="s">
        <v>442</v>
      </c>
      <c r="N7" s="575"/>
      <c r="O7" s="661">
        <v>8</v>
      </c>
      <c r="P7" s="662"/>
      <c r="Q7" s="663"/>
    </row>
    <row r="8" spans="1:17" ht="18.75" customHeight="1" thickBot="1">
      <c r="A8" s="578" t="s">
        <v>0</v>
      </c>
      <c r="B8" s="576"/>
      <c r="C8" s="666" t="str">
        <f>基本情報!C4</f>
        <v>看護師等養成所施設整備事業</v>
      </c>
      <c r="D8" s="667"/>
      <c r="E8" s="667"/>
      <c r="F8" s="668"/>
      <c r="G8" s="422"/>
    </row>
    <row r="9" spans="1:17" ht="9.75" customHeight="1" thickBot="1"/>
    <row r="10" spans="1:17" ht="18" customHeight="1">
      <c r="A10" s="669" t="s">
        <v>390</v>
      </c>
      <c r="B10" s="670"/>
      <c r="C10" s="670"/>
      <c r="D10" s="670"/>
      <c r="E10" s="670" t="s">
        <v>3</v>
      </c>
      <c r="F10" s="670"/>
      <c r="G10" s="670"/>
      <c r="H10" s="670" t="s">
        <v>391</v>
      </c>
      <c r="I10" s="670"/>
      <c r="J10" s="670"/>
      <c r="K10" s="670"/>
      <c r="L10" s="670" t="s">
        <v>392</v>
      </c>
      <c r="M10" s="670"/>
      <c r="N10" s="670"/>
      <c r="O10" s="670"/>
      <c r="P10" s="670"/>
      <c r="Q10" s="671"/>
    </row>
    <row r="11" spans="1:17" s="423" customFormat="1" ht="37.5" customHeight="1" thickBot="1">
      <c r="A11" s="672" t="str">
        <f>基本情報!C15</f>
        <v>○○病院</v>
      </c>
      <c r="B11" s="673"/>
      <c r="C11" s="673"/>
      <c r="D11" s="673"/>
      <c r="E11" s="673" t="str">
        <f>基本情報!C11</f>
        <v>医療法人</v>
      </c>
      <c r="F11" s="673"/>
      <c r="G11" s="673"/>
      <c r="H11" s="673" t="str">
        <f>基本情報!C13</f>
        <v>理事長　○○○○</v>
      </c>
      <c r="I11" s="673"/>
      <c r="J11" s="673"/>
      <c r="K11" s="673"/>
      <c r="L11" s="673" t="str">
        <f>基本情報!C14</f>
        <v>兵庫県神戸市○○</v>
      </c>
      <c r="M11" s="673"/>
      <c r="N11" s="673"/>
      <c r="O11" s="673"/>
      <c r="P11" s="673"/>
      <c r="Q11" s="691"/>
    </row>
    <row r="12" spans="1:17" ht="18" customHeight="1">
      <c r="A12" s="676" t="s">
        <v>393</v>
      </c>
      <c r="B12" s="676"/>
      <c r="C12" s="676"/>
      <c r="D12" s="676"/>
      <c r="E12" s="676"/>
      <c r="F12" s="676"/>
      <c r="G12" s="676"/>
      <c r="H12" s="676"/>
      <c r="I12" s="676"/>
      <c r="J12" s="676"/>
      <c r="K12" s="676"/>
      <c r="L12" s="676"/>
      <c r="M12" s="676"/>
      <c r="N12" s="676"/>
      <c r="O12" s="676"/>
      <c r="P12" s="676"/>
      <c r="Q12" s="676"/>
    </row>
    <row r="13" spans="1:17" ht="18" customHeight="1">
      <c r="A13" s="677" t="s">
        <v>394</v>
      </c>
      <c r="B13" s="677"/>
      <c r="C13" s="677"/>
      <c r="D13" s="677"/>
      <c r="E13" s="677"/>
      <c r="F13" s="677"/>
      <c r="G13" s="677"/>
      <c r="H13" s="677"/>
      <c r="I13" s="677"/>
      <c r="J13" s="677"/>
      <c r="K13" s="677"/>
      <c r="L13" s="677"/>
      <c r="M13" s="677"/>
      <c r="N13" s="677"/>
      <c r="O13" s="677"/>
      <c r="P13" s="677"/>
      <c r="Q13" s="677"/>
    </row>
    <row r="14" spans="1:17" ht="18" customHeight="1">
      <c r="A14" s="677" t="s">
        <v>395</v>
      </c>
      <c r="B14" s="677"/>
      <c r="C14" s="677"/>
      <c r="D14" s="677"/>
      <c r="E14" s="677"/>
      <c r="F14" s="677"/>
      <c r="G14" s="677"/>
      <c r="H14" s="677"/>
      <c r="I14" s="677"/>
      <c r="J14" s="677"/>
      <c r="K14" s="677"/>
      <c r="L14" s="677"/>
      <c r="M14" s="677"/>
      <c r="N14" s="677"/>
      <c r="O14" s="677"/>
      <c r="P14" s="677"/>
      <c r="Q14" s="677"/>
    </row>
    <row r="16" spans="1:17" ht="27" customHeight="1" thickBot="1">
      <c r="A16" s="572" t="s">
        <v>396</v>
      </c>
      <c r="B16" s="572"/>
      <c r="C16" s="572"/>
      <c r="D16" s="572"/>
      <c r="E16" s="572"/>
      <c r="F16" s="572"/>
      <c r="G16" s="572"/>
      <c r="H16" s="572"/>
      <c r="I16" s="572"/>
      <c r="J16" s="572"/>
      <c r="K16" s="572"/>
      <c r="L16" s="572"/>
      <c r="M16" s="572"/>
      <c r="N16" s="572"/>
      <c r="O16" s="572"/>
      <c r="P16" s="572"/>
      <c r="Q16" s="572"/>
    </row>
    <row r="17" spans="1:18" ht="18" customHeight="1" thickBot="1">
      <c r="A17" s="573" t="s">
        <v>397</v>
      </c>
      <c r="B17" s="574"/>
      <c r="C17" s="575" t="str">
        <f>基本情報!C30</f>
        <v>看護師・助産師課程</v>
      </c>
      <c r="D17" s="575"/>
      <c r="E17" s="575"/>
      <c r="F17" s="576"/>
      <c r="G17" s="577"/>
      <c r="H17" s="578" t="s">
        <v>398</v>
      </c>
      <c r="I17" s="575"/>
      <c r="J17" s="579" t="str">
        <f>基本情報!C27</f>
        <v>新築</v>
      </c>
      <c r="K17" s="580"/>
      <c r="L17" s="580"/>
      <c r="M17" s="580"/>
      <c r="N17" s="580"/>
      <c r="O17" s="580"/>
      <c r="P17" s="580"/>
      <c r="Q17" s="581"/>
    </row>
    <row r="18" spans="1:18" ht="18" customHeight="1">
      <c r="A18" s="610" t="s">
        <v>399</v>
      </c>
      <c r="B18" s="611"/>
      <c r="C18" s="670" t="s">
        <v>400</v>
      </c>
      <c r="D18" s="670"/>
      <c r="E18" s="670"/>
      <c r="F18" s="670"/>
      <c r="G18" s="670"/>
      <c r="H18" s="670"/>
      <c r="I18" s="670"/>
      <c r="J18" s="424" t="s">
        <v>356</v>
      </c>
      <c r="K18" s="933" t="s">
        <v>450</v>
      </c>
      <c r="L18" s="933"/>
      <c r="M18" s="600" t="s">
        <v>355</v>
      </c>
      <c r="N18" s="600"/>
      <c r="O18" s="425" t="s">
        <v>357</v>
      </c>
      <c r="P18" s="933" t="s">
        <v>451</v>
      </c>
      <c r="Q18" s="934"/>
    </row>
    <row r="19" spans="1:18" ht="18" customHeight="1" thickBot="1">
      <c r="A19" s="605" t="s">
        <v>401</v>
      </c>
      <c r="B19" s="606"/>
      <c r="C19" s="674" t="s">
        <v>402</v>
      </c>
      <c r="D19" s="674"/>
      <c r="E19" s="674"/>
      <c r="F19" s="674"/>
      <c r="G19" s="674"/>
      <c r="H19" s="674"/>
      <c r="I19" s="674"/>
      <c r="J19" s="426" t="s">
        <v>356</v>
      </c>
      <c r="K19" s="596">
        <f>基本情報!C19</f>
        <v>46143</v>
      </c>
      <c r="L19" s="596"/>
      <c r="M19" s="598" t="s">
        <v>355</v>
      </c>
      <c r="N19" s="598"/>
      <c r="O19" s="346" t="s">
        <v>357</v>
      </c>
      <c r="P19" s="596">
        <f>基本情報!C20</f>
        <v>46446</v>
      </c>
      <c r="Q19" s="597"/>
    </row>
    <row r="20" spans="1:18" ht="18" customHeight="1" thickBot="1">
      <c r="A20" s="573" t="s">
        <v>1</v>
      </c>
      <c r="B20" s="664"/>
      <c r="C20" s="603" t="s">
        <v>359</v>
      </c>
      <c r="D20" s="604"/>
      <c r="E20" s="931">
        <v>1000</v>
      </c>
      <c r="F20" s="931"/>
      <c r="G20" s="427" t="s">
        <v>4</v>
      </c>
      <c r="H20" s="604" t="s">
        <v>249</v>
      </c>
      <c r="I20" s="604"/>
      <c r="J20" s="932">
        <v>0</v>
      </c>
      <c r="K20" s="932"/>
      <c r="L20" s="427" t="s">
        <v>4</v>
      </c>
      <c r="M20" s="665" t="s">
        <v>250</v>
      </c>
      <c r="N20" s="665"/>
      <c r="O20" s="602">
        <f>SUM(E20,J20)</f>
        <v>1000</v>
      </c>
      <c r="P20" s="602"/>
      <c r="Q20" s="428" t="s">
        <v>4</v>
      </c>
    </row>
    <row r="21" spans="1:18" ht="18" customHeight="1">
      <c r="A21" s="692" t="s">
        <v>90</v>
      </c>
      <c r="B21" s="693"/>
      <c r="C21" s="670" t="s">
        <v>91</v>
      </c>
      <c r="D21" s="670"/>
      <c r="E21" s="698" t="s">
        <v>5</v>
      </c>
      <c r="F21" s="698"/>
      <c r="G21" s="698"/>
      <c r="H21" s="698"/>
      <c r="I21" s="698"/>
      <c r="J21" s="698" t="s">
        <v>439</v>
      </c>
      <c r="K21" s="698"/>
      <c r="L21" s="698"/>
      <c r="M21" s="698"/>
      <c r="N21" s="698" t="s">
        <v>403</v>
      </c>
      <c r="O21" s="698"/>
      <c r="P21" s="698"/>
      <c r="Q21" s="699"/>
    </row>
    <row r="22" spans="1:18" ht="18" customHeight="1">
      <c r="A22" s="694"/>
      <c r="B22" s="695"/>
      <c r="C22" s="624"/>
      <c r="D22" s="624"/>
      <c r="E22" s="429" t="s">
        <v>425</v>
      </c>
      <c r="F22" s="624" t="s">
        <v>358</v>
      </c>
      <c r="G22" s="624"/>
      <c r="H22" s="624" t="s">
        <v>404</v>
      </c>
      <c r="I22" s="624"/>
      <c r="J22" s="624" t="s">
        <v>92</v>
      </c>
      <c r="K22" s="624"/>
      <c r="L22" s="624" t="s">
        <v>404</v>
      </c>
      <c r="M22" s="624"/>
      <c r="N22" s="624" t="s">
        <v>92</v>
      </c>
      <c r="O22" s="624"/>
      <c r="P22" s="624" t="s">
        <v>404</v>
      </c>
      <c r="Q22" s="700"/>
    </row>
    <row r="23" spans="1:18" ht="36" customHeight="1">
      <c r="A23" s="694"/>
      <c r="B23" s="695"/>
      <c r="C23" s="907" t="s">
        <v>405</v>
      </c>
      <c r="D23" s="909"/>
      <c r="E23" s="431" t="s">
        <v>426</v>
      </c>
      <c r="F23" s="925" t="str">
        <f>基本情報!C29</f>
        <v>鉄筋コンクリート</v>
      </c>
      <c r="G23" s="926"/>
      <c r="H23" s="923">
        <v>10000</v>
      </c>
      <c r="I23" s="930"/>
      <c r="J23" s="925" t="s">
        <v>362</v>
      </c>
      <c r="K23" s="926"/>
      <c r="L23" s="923">
        <v>10000</v>
      </c>
      <c r="M23" s="930"/>
      <c r="N23" s="925" t="s">
        <v>362</v>
      </c>
      <c r="O23" s="926"/>
      <c r="P23" s="923">
        <v>10000</v>
      </c>
      <c r="Q23" s="924"/>
    </row>
    <row r="24" spans="1:18" ht="36" customHeight="1">
      <c r="A24" s="694"/>
      <c r="B24" s="695"/>
      <c r="C24" s="907" t="s">
        <v>427</v>
      </c>
      <c r="D24" s="909"/>
      <c r="E24" s="431" t="s">
        <v>426</v>
      </c>
      <c r="F24" s="925" t="str">
        <f>基本情報!C30</f>
        <v>看護師・助産師課程</v>
      </c>
      <c r="G24" s="926"/>
      <c r="H24" s="923">
        <v>5000</v>
      </c>
      <c r="I24" s="930"/>
      <c r="J24" s="925" t="s">
        <v>362</v>
      </c>
      <c r="K24" s="926"/>
      <c r="L24" s="923">
        <v>5000</v>
      </c>
      <c r="M24" s="930"/>
      <c r="N24" s="925" t="s">
        <v>362</v>
      </c>
      <c r="O24" s="926"/>
      <c r="P24" s="923">
        <v>5000</v>
      </c>
      <c r="Q24" s="924"/>
    </row>
    <row r="25" spans="1:18" ht="36" customHeight="1">
      <c r="A25" s="694"/>
      <c r="B25" s="695"/>
      <c r="C25" s="907"/>
      <c r="D25" s="909"/>
      <c r="E25" s="431"/>
      <c r="F25" s="925"/>
      <c r="G25" s="926"/>
      <c r="H25" s="927"/>
      <c r="I25" s="928"/>
      <c r="J25" s="925"/>
      <c r="K25" s="926"/>
      <c r="L25" s="927"/>
      <c r="M25" s="928"/>
      <c r="N25" s="925"/>
      <c r="O25" s="926"/>
      <c r="P25" s="927"/>
      <c r="Q25" s="929"/>
    </row>
    <row r="26" spans="1:18" ht="18" customHeight="1">
      <c r="A26" s="694"/>
      <c r="B26" s="695"/>
      <c r="C26" s="590" t="s">
        <v>2</v>
      </c>
      <c r="D26" s="591"/>
      <c r="E26" s="430"/>
      <c r="F26" s="545"/>
      <c r="G26" s="545"/>
      <c r="H26" s="582">
        <f>SUM(H23:I25)</f>
        <v>15000</v>
      </c>
      <c r="I26" s="592"/>
      <c r="J26" s="593"/>
      <c r="K26" s="594"/>
      <c r="L26" s="582">
        <f>SUM(L23:M25)</f>
        <v>15000</v>
      </c>
      <c r="M26" s="592"/>
      <c r="N26" s="593"/>
      <c r="O26" s="594"/>
      <c r="P26" s="582">
        <f>SUM(P23:Q25)</f>
        <v>15000</v>
      </c>
      <c r="Q26" s="583"/>
    </row>
    <row r="27" spans="1:18" ht="18" customHeight="1" thickBot="1">
      <c r="A27" s="696"/>
      <c r="B27" s="697"/>
      <c r="C27" s="584" t="s">
        <v>406</v>
      </c>
      <c r="D27" s="585"/>
      <c r="E27" s="913" t="s">
        <v>407</v>
      </c>
      <c r="F27" s="914"/>
      <c r="G27" s="914"/>
      <c r="H27" s="914"/>
      <c r="I27" s="915"/>
      <c r="J27" s="913" t="s">
        <v>407</v>
      </c>
      <c r="K27" s="914"/>
      <c r="L27" s="914"/>
      <c r="M27" s="915"/>
      <c r="N27" s="913" t="s">
        <v>407</v>
      </c>
      <c r="O27" s="914"/>
      <c r="P27" s="914"/>
      <c r="Q27" s="916"/>
    </row>
    <row r="28" spans="1:18" ht="18" customHeight="1">
      <c r="A28" s="640" t="s">
        <v>397</v>
      </c>
      <c r="B28" s="641"/>
      <c r="C28" s="648" t="s">
        <v>408</v>
      </c>
      <c r="D28" s="649"/>
      <c r="E28" s="649"/>
      <c r="F28" s="649"/>
      <c r="G28" s="649"/>
      <c r="H28" s="650"/>
      <c r="I28" s="648" t="s">
        <v>409</v>
      </c>
      <c r="J28" s="649"/>
      <c r="K28" s="649"/>
      <c r="L28" s="649"/>
      <c r="M28" s="649"/>
      <c r="N28" s="649"/>
      <c r="O28" s="649"/>
      <c r="P28" s="649"/>
      <c r="Q28" s="651"/>
    </row>
    <row r="29" spans="1:18" ht="18" customHeight="1">
      <c r="A29" s="642"/>
      <c r="B29" s="643"/>
      <c r="C29" s="590" t="s">
        <v>410</v>
      </c>
      <c r="D29" s="652"/>
      <c r="E29" s="591"/>
      <c r="F29" s="590" t="s">
        <v>411</v>
      </c>
      <c r="G29" s="652"/>
      <c r="H29" s="591"/>
      <c r="I29" s="590" t="s">
        <v>412</v>
      </c>
      <c r="J29" s="652"/>
      <c r="K29" s="591"/>
      <c r="L29" s="590" t="s">
        <v>413</v>
      </c>
      <c r="M29" s="652"/>
      <c r="N29" s="591"/>
      <c r="O29" s="590" t="s">
        <v>414</v>
      </c>
      <c r="P29" s="652"/>
      <c r="Q29" s="653"/>
    </row>
    <row r="30" spans="1:18" ht="18" customHeight="1">
      <c r="A30" s="642"/>
      <c r="B30" s="643"/>
      <c r="C30" s="907" t="s">
        <v>433</v>
      </c>
      <c r="D30" s="908"/>
      <c r="E30" s="909"/>
      <c r="F30" s="907" t="s">
        <v>434</v>
      </c>
      <c r="G30" s="908"/>
      <c r="H30" s="909"/>
      <c r="I30" s="910">
        <v>120</v>
      </c>
      <c r="J30" s="911"/>
      <c r="K30" s="912"/>
      <c r="L30" s="910">
        <v>0</v>
      </c>
      <c r="M30" s="911"/>
      <c r="N30" s="912"/>
      <c r="O30" s="647">
        <f>IFERROR(I30+L30,0)</f>
        <v>120</v>
      </c>
      <c r="P30" s="557"/>
      <c r="Q30" s="558"/>
      <c r="R30" s="421" t="s">
        <v>431</v>
      </c>
    </row>
    <row r="31" spans="1:18" ht="18" customHeight="1">
      <c r="A31" s="642"/>
      <c r="B31" s="643"/>
      <c r="C31" s="898"/>
      <c r="D31" s="899"/>
      <c r="E31" s="900"/>
      <c r="F31" s="898"/>
      <c r="G31" s="899"/>
      <c r="H31" s="900"/>
      <c r="I31" s="904">
        <v>40</v>
      </c>
      <c r="J31" s="905"/>
      <c r="K31" s="906"/>
      <c r="L31" s="904">
        <v>0</v>
      </c>
      <c r="M31" s="905"/>
      <c r="N31" s="906"/>
      <c r="O31" s="634">
        <f t="shared" ref="O31:O35" si="0">IFERROR(I31+L31,0)</f>
        <v>40</v>
      </c>
      <c r="P31" s="635"/>
      <c r="Q31" s="636"/>
      <c r="R31" s="421" t="s">
        <v>432</v>
      </c>
    </row>
    <row r="32" spans="1:18" ht="18" customHeight="1">
      <c r="A32" s="642"/>
      <c r="B32" s="643"/>
      <c r="C32" s="917"/>
      <c r="D32" s="918"/>
      <c r="E32" s="919"/>
      <c r="F32" s="917"/>
      <c r="G32" s="918"/>
      <c r="H32" s="919"/>
      <c r="I32" s="901" t="s">
        <v>244</v>
      </c>
      <c r="J32" s="902"/>
      <c r="K32" s="903"/>
      <c r="L32" s="901" t="s">
        <v>244</v>
      </c>
      <c r="M32" s="902"/>
      <c r="N32" s="903"/>
      <c r="O32" s="615">
        <f t="shared" si="0"/>
        <v>0</v>
      </c>
      <c r="P32" s="616"/>
      <c r="Q32" s="617"/>
      <c r="R32" s="421" t="s">
        <v>431</v>
      </c>
    </row>
    <row r="33" spans="1:18" ht="18" customHeight="1">
      <c r="A33" s="627" t="s">
        <v>415</v>
      </c>
      <c r="B33" s="628"/>
      <c r="C33" s="920"/>
      <c r="D33" s="921"/>
      <c r="E33" s="922"/>
      <c r="F33" s="920"/>
      <c r="G33" s="921"/>
      <c r="H33" s="922"/>
      <c r="I33" s="895" t="s">
        <v>244</v>
      </c>
      <c r="J33" s="896"/>
      <c r="K33" s="897"/>
      <c r="L33" s="895" t="s">
        <v>244</v>
      </c>
      <c r="M33" s="896"/>
      <c r="N33" s="897"/>
      <c r="O33" s="634">
        <f t="shared" si="0"/>
        <v>0</v>
      </c>
      <c r="P33" s="635"/>
      <c r="Q33" s="636"/>
      <c r="R33" s="421" t="s">
        <v>432</v>
      </c>
    </row>
    <row r="34" spans="1:18" ht="18" customHeight="1">
      <c r="A34" s="627"/>
      <c r="B34" s="628"/>
      <c r="C34" s="898"/>
      <c r="D34" s="899"/>
      <c r="E34" s="900"/>
      <c r="F34" s="898"/>
      <c r="G34" s="899"/>
      <c r="H34" s="900"/>
      <c r="I34" s="901" t="s">
        <v>244</v>
      </c>
      <c r="J34" s="902"/>
      <c r="K34" s="903"/>
      <c r="L34" s="901" t="s">
        <v>244</v>
      </c>
      <c r="M34" s="902"/>
      <c r="N34" s="903"/>
      <c r="O34" s="615">
        <f t="shared" si="0"/>
        <v>0</v>
      </c>
      <c r="P34" s="616"/>
      <c r="Q34" s="617"/>
      <c r="R34" s="421" t="s">
        <v>431</v>
      </c>
    </row>
    <row r="35" spans="1:18" ht="18" customHeight="1">
      <c r="A35" s="627"/>
      <c r="B35" s="628"/>
      <c r="C35" s="898"/>
      <c r="D35" s="899"/>
      <c r="E35" s="900"/>
      <c r="F35" s="898"/>
      <c r="G35" s="899"/>
      <c r="H35" s="900"/>
      <c r="I35" s="904" t="s">
        <v>244</v>
      </c>
      <c r="J35" s="905"/>
      <c r="K35" s="906"/>
      <c r="L35" s="904" t="s">
        <v>244</v>
      </c>
      <c r="M35" s="905"/>
      <c r="N35" s="906"/>
      <c r="O35" s="621">
        <f t="shared" si="0"/>
        <v>0</v>
      </c>
      <c r="P35" s="622"/>
      <c r="Q35" s="623"/>
      <c r="R35" s="421" t="s">
        <v>432</v>
      </c>
    </row>
    <row r="36" spans="1:18" ht="18" customHeight="1">
      <c r="A36" s="627"/>
      <c r="B36" s="628"/>
      <c r="C36" s="545"/>
      <c r="D36" s="545"/>
      <c r="E36" s="545"/>
      <c r="F36" s="547"/>
      <c r="G36" s="548"/>
      <c r="H36" s="549"/>
      <c r="I36" s="543" t="s">
        <v>428</v>
      </c>
      <c r="J36" s="553">
        <f>SUM(I30,I32,I34)</f>
        <v>120</v>
      </c>
      <c r="K36" s="554"/>
      <c r="L36" s="543" t="s">
        <v>428</v>
      </c>
      <c r="M36" s="553">
        <f>SUM(L30,L32,L34)</f>
        <v>0</v>
      </c>
      <c r="N36" s="554"/>
      <c r="O36" s="543" t="s">
        <v>428</v>
      </c>
      <c r="P36" s="557">
        <f>SUM(O30,O32,O34)</f>
        <v>120</v>
      </c>
      <c r="Q36" s="558"/>
    </row>
    <row r="37" spans="1:18" ht="18" customHeight="1" thickBot="1">
      <c r="A37" s="629"/>
      <c r="B37" s="630"/>
      <c r="C37" s="546"/>
      <c r="D37" s="546"/>
      <c r="E37" s="546"/>
      <c r="F37" s="550"/>
      <c r="G37" s="551"/>
      <c r="H37" s="552"/>
      <c r="I37" s="544"/>
      <c r="J37" s="555">
        <f>SUM(I31,I33,I35)</f>
        <v>40</v>
      </c>
      <c r="K37" s="556"/>
      <c r="L37" s="544"/>
      <c r="M37" s="555">
        <f>SUM(L31,L33,L35)</f>
        <v>0</v>
      </c>
      <c r="N37" s="556"/>
      <c r="O37" s="544"/>
      <c r="P37" s="555">
        <f>SUM(O31,O33,O35)</f>
        <v>40</v>
      </c>
      <c r="Q37" s="559"/>
    </row>
    <row r="38" spans="1:18" ht="24.75" customHeight="1">
      <c r="A38" s="678" t="s">
        <v>416</v>
      </c>
      <c r="B38" s="679"/>
      <c r="C38" s="487"/>
      <c r="D38" s="488"/>
      <c r="E38" s="488"/>
      <c r="F38" s="488"/>
      <c r="G38" s="484"/>
      <c r="H38" s="493" t="s">
        <v>447</v>
      </c>
      <c r="I38" s="484"/>
      <c r="J38" s="489"/>
      <c r="K38" s="489"/>
      <c r="L38" s="488"/>
      <c r="M38" s="489"/>
      <c r="N38" s="489"/>
      <c r="O38" s="488"/>
      <c r="P38" s="489"/>
      <c r="Q38" s="490"/>
    </row>
    <row r="39" spans="1:18" ht="24.75" customHeight="1">
      <c r="A39" s="680"/>
      <c r="B39" s="681"/>
      <c r="C39" s="684">
        <f>基準額!D26</f>
        <v>2000</v>
      </c>
      <c r="D39" s="685"/>
      <c r="E39" s="685"/>
      <c r="F39" s="345" t="s">
        <v>360</v>
      </c>
      <c r="G39" s="686">
        <f>基準額!D27</f>
        <v>5000</v>
      </c>
      <c r="H39" s="686"/>
      <c r="I39" s="686"/>
      <c r="J39" s="485" t="s">
        <v>360</v>
      </c>
      <c r="K39" s="687">
        <f>基準額!B49</f>
        <v>0.5</v>
      </c>
      <c r="L39" s="687"/>
      <c r="M39" s="687"/>
      <c r="N39" s="345" t="s">
        <v>430</v>
      </c>
      <c r="O39" s="686">
        <f>ROUNDDOWN(基準額!E26*K39,-3)</f>
        <v>5000000</v>
      </c>
      <c r="P39" s="686"/>
      <c r="Q39" s="688"/>
    </row>
    <row r="40" spans="1:18" ht="24.75" customHeight="1">
      <c r="A40" s="680"/>
      <c r="B40" s="681"/>
      <c r="C40" s="689" t="str">
        <f>基準額!H26</f>
        <v>実績：2,000.00㎡&lt;基準：2,400.00㎡</v>
      </c>
      <c r="D40" s="690"/>
      <c r="E40" s="690"/>
      <c r="F40" s="690" t="str">
        <f>基準額!H27</f>
        <v>実績：5,000円&lt;基準：123,100円</v>
      </c>
      <c r="G40" s="690"/>
      <c r="H40" s="690"/>
      <c r="I40" s="690"/>
      <c r="J40" s="690"/>
      <c r="K40" s="488"/>
      <c r="L40" s="488"/>
      <c r="M40" s="488"/>
      <c r="N40" s="488"/>
      <c r="O40" s="488"/>
      <c r="P40" s="488"/>
      <c r="Q40" s="486"/>
    </row>
    <row r="41" spans="1:18" ht="24.75" customHeight="1" thickBot="1">
      <c r="A41" s="682"/>
      <c r="B41" s="683"/>
      <c r="C41" s="492" t="s">
        <v>446</v>
      </c>
      <c r="D41" s="491"/>
      <c r="E41" s="491"/>
      <c r="F41" s="483"/>
      <c r="G41" s="483"/>
      <c r="H41" s="483"/>
      <c r="I41" s="483"/>
      <c r="J41" s="483"/>
      <c r="K41" s="483"/>
      <c r="L41" s="483"/>
      <c r="M41" s="540" t="s">
        <v>252</v>
      </c>
      <c r="N41" s="540"/>
      <c r="O41" s="540" t="str">
        <f>基本情報!C29</f>
        <v>鉄筋コンクリート</v>
      </c>
      <c r="P41" s="540"/>
      <c r="Q41" s="541"/>
    </row>
    <row r="42" spans="1:18" ht="18" customHeight="1">
      <c r="A42" s="610" t="s">
        <v>417</v>
      </c>
      <c r="B42" s="611"/>
      <c r="C42" s="889" t="s">
        <v>418</v>
      </c>
      <c r="D42" s="890"/>
      <c r="E42" s="890"/>
      <c r="F42" s="890"/>
      <c r="G42" s="890"/>
      <c r="H42" s="890"/>
      <c r="I42" s="890"/>
      <c r="J42" s="890"/>
      <c r="K42" s="890"/>
      <c r="L42" s="890"/>
      <c r="M42" s="890"/>
      <c r="N42" s="890"/>
      <c r="O42" s="890"/>
      <c r="P42" s="890"/>
      <c r="Q42" s="891"/>
    </row>
    <row r="43" spans="1:18" ht="18" customHeight="1" thickBot="1">
      <c r="A43" s="605" t="s">
        <v>419</v>
      </c>
      <c r="B43" s="606"/>
      <c r="C43" s="892" t="s">
        <v>420</v>
      </c>
      <c r="D43" s="893"/>
      <c r="E43" s="893"/>
      <c r="F43" s="893"/>
      <c r="G43" s="893"/>
      <c r="H43" s="893"/>
      <c r="I43" s="893"/>
      <c r="J43" s="893"/>
      <c r="K43" s="893"/>
      <c r="L43" s="893"/>
      <c r="M43" s="893"/>
      <c r="N43" s="893"/>
      <c r="O43" s="893"/>
      <c r="P43" s="893"/>
      <c r="Q43" s="894"/>
    </row>
    <row r="44" spans="1:18" ht="18" customHeight="1">
      <c r="A44" s="572" t="s">
        <v>421</v>
      </c>
      <c r="B44" s="572"/>
      <c r="C44" s="572"/>
      <c r="D44" s="572"/>
      <c r="E44" s="572"/>
      <c r="F44" s="572"/>
      <c r="G44" s="572"/>
      <c r="H44" s="572"/>
      <c r="I44" s="572"/>
      <c r="J44" s="572"/>
      <c r="K44" s="572"/>
      <c r="L44" s="572"/>
      <c r="M44" s="572"/>
      <c r="N44" s="572"/>
      <c r="O44" s="572"/>
      <c r="P44" s="572"/>
      <c r="Q44" s="572"/>
    </row>
    <row r="45" spans="1:18" ht="18" customHeight="1">
      <c r="A45" s="572" t="s">
        <v>422</v>
      </c>
      <c r="B45" s="572"/>
      <c r="C45" s="572"/>
      <c r="D45" s="572"/>
      <c r="E45" s="572"/>
      <c r="F45" s="572"/>
      <c r="G45" s="572"/>
      <c r="H45" s="572"/>
      <c r="I45" s="572"/>
      <c r="J45" s="572"/>
      <c r="K45" s="572"/>
      <c r="L45" s="572"/>
      <c r="M45" s="572"/>
      <c r="N45" s="572"/>
      <c r="O45" s="572"/>
      <c r="P45" s="572"/>
      <c r="Q45" s="572"/>
    </row>
    <row r="46" spans="1:18" ht="18" customHeight="1">
      <c r="A46" s="572" t="s">
        <v>423</v>
      </c>
      <c r="B46" s="572"/>
      <c r="C46" s="572"/>
      <c r="D46" s="572"/>
      <c r="E46" s="572"/>
      <c r="F46" s="572"/>
      <c r="G46" s="572"/>
      <c r="H46" s="572"/>
      <c r="I46" s="572"/>
      <c r="J46" s="572"/>
      <c r="K46" s="572"/>
      <c r="L46" s="572"/>
      <c r="M46" s="572"/>
      <c r="N46" s="572"/>
      <c r="O46" s="572"/>
      <c r="P46" s="572"/>
      <c r="Q46" s="572"/>
    </row>
    <row r="47" spans="1:18" ht="18" customHeight="1">
      <c r="A47" s="595"/>
      <c r="B47" s="595"/>
      <c r="C47" s="595"/>
      <c r="D47" s="595"/>
      <c r="E47" s="595"/>
      <c r="F47" s="595"/>
      <c r="G47" s="595"/>
      <c r="H47" s="595"/>
      <c r="I47" s="595"/>
      <c r="J47" s="595"/>
      <c r="K47" s="595"/>
      <c r="L47" s="595"/>
      <c r="M47" s="595"/>
      <c r="N47" s="595"/>
      <c r="O47" s="595"/>
      <c r="P47" s="595"/>
      <c r="Q47" s="595"/>
    </row>
    <row r="48" spans="1:18" ht="18" customHeight="1">
      <c r="A48" s="595"/>
      <c r="B48" s="595"/>
      <c r="C48" s="595"/>
      <c r="D48" s="595"/>
      <c r="E48" s="595"/>
      <c r="F48" s="595"/>
      <c r="G48" s="595"/>
      <c r="H48" s="595"/>
      <c r="I48" s="595"/>
      <c r="J48" s="595"/>
      <c r="K48" s="595"/>
      <c r="L48" s="595"/>
      <c r="M48" s="595"/>
      <c r="N48" s="595"/>
      <c r="O48" s="595"/>
      <c r="P48" s="595"/>
      <c r="Q48" s="595"/>
    </row>
    <row r="49" ht="18" customHeight="1"/>
    <row r="50" ht="18"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sheetData>
  <sheetProtection algorithmName="SHA-512" hashValue="dax5bmPpl2j+rPhHHp6UjcAyj37xI5CLYokYh0smkNhVLCtZPbPnP3hTbVcgSrxZCjZqAVaPoeTYbvdXqlDJHw==" saltValue="IADAVRQ/ioJgGag6el04Hg==" spinCount="100000" sheet="1" objects="1" scenarios="1" selectLockedCells="1"/>
  <mergeCells count="145">
    <mergeCell ref="A1:B1"/>
    <mergeCell ref="O3:Q3"/>
    <mergeCell ref="A5:Q5"/>
    <mergeCell ref="M7:N7"/>
    <mergeCell ref="O7:Q7"/>
    <mergeCell ref="A8:B8"/>
    <mergeCell ref="C8:F8"/>
    <mergeCell ref="A12:Q12"/>
    <mergeCell ref="A13:Q13"/>
    <mergeCell ref="A14:Q14"/>
    <mergeCell ref="A16:Q16"/>
    <mergeCell ref="A17:B17"/>
    <mergeCell ref="C17:G17"/>
    <mergeCell ref="H17:I17"/>
    <mergeCell ref="J17:Q17"/>
    <mergeCell ref="A10:D10"/>
    <mergeCell ref="E10:G10"/>
    <mergeCell ref="H10:K10"/>
    <mergeCell ref="L10:Q10"/>
    <mergeCell ref="A11:D11"/>
    <mergeCell ref="E11:G11"/>
    <mergeCell ref="H11:K11"/>
    <mergeCell ref="L11:Q11"/>
    <mergeCell ref="A18:B18"/>
    <mergeCell ref="C18:I18"/>
    <mergeCell ref="K18:L18"/>
    <mergeCell ref="M18:N18"/>
    <mergeCell ref="P18:Q18"/>
    <mergeCell ref="A19:B19"/>
    <mergeCell ref="C19:I19"/>
    <mergeCell ref="K19:L19"/>
    <mergeCell ref="M19:N19"/>
    <mergeCell ref="P19:Q19"/>
    <mergeCell ref="O20:P20"/>
    <mergeCell ref="A21:B27"/>
    <mergeCell ref="C21:D22"/>
    <mergeCell ref="E21:I21"/>
    <mergeCell ref="J21:M21"/>
    <mergeCell ref="N21:Q21"/>
    <mergeCell ref="F22:G22"/>
    <mergeCell ref="H22:I22"/>
    <mergeCell ref="J22:K22"/>
    <mergeCell ref="L22:M22"/>
    <mergeCell ref="A20:B20"/>
    <mergeCell ref="C20:D20"/>
    <mergeCell ref="E20:F20"/>
    <mergeCell ref="H20:I20"/>
    <mergeCell ref="J20:K20"/>
    <mergeCell ref="M20:N20"/>
    <mergeCell ref="N22:O22"/>
    <mergeCell ref="P22:Q22"/>
    <mergeCell ref="C23:D23"/>
    <mergeCell ref="F23:G23"/>
    <mergeCell ref="H23:I23"/>
    <mergeCell ref="J23:K23"/>
    <mergeCell ref="L23:M23"/>
    <mergeCell ref="N23:O23"/>
    <mergeCell ref="P23:Q23"/>
    <mergeCell ref="P24:Q24"/>
    <mergeCell ref="C25:D25"/>
    <mergeCell ref="F25:G25"/>
    <mergeCell ref="H25:I25"/>
    <mergeCell ref="J25:K25"/>
    <mergeCell ref="L25:M25"/>
    <mergeCell ref="N25:O25"/>
    <mergeCell ref="P25:Q25"/>
    <mergeCell ref="C24:D24"/>
    <mergeCell ref="F24:G24"/>
    <mergeCell ref="H24:I24"/>
    <mergeCell ref="J24:K24"/>
    <mergeCell ref="L24:M24"/>
    <mergeCell ref="N24:O24"/>
    <mergeCell ref="P26:Q26"/>
    <mergeCell ref="C27:D27"/>
    <mergeCell ref="E27:I27"/>
    <mergeCell ref="J27:M27"/>
    <mergeCell ref="N27:Q27"/>
    <mergeCell ref="A28:B32"/>
    <mergeCell ref="C28:H28"/>
    <mergeCell ref="I28:Q28"/>
    <mergeCell ref="C29:E29"/>
    <mergeCell ref="F29:H29"/>
    <mergeCell ref="C26:D26"/>
    <mergeCell ref="F26:G26"/>
    <mergeCell ref="H26:I26"/>
    <mergeCell ref="J26:K26"/>
    <mergeCell ref="L26:M26"/>
    <mergeCell ref="N26:O26"/>
    <mergeCell ref="O31:Q31"/>
    <mergeCell ref="C32:E33"/>
    <mergeCell ref="F32:H33"/>
    <mergeCell ref="I32:K32"/>
    <mergeCell ref="L32:N32"/>
    <mergeCell ref="O32:Q32"/>
    <mergeCell ref="I29:K29"/>
    <mergeCell ref="L29:N29"/>
    <mergeCell ref="O29:Q29"/>
    <mergeCell ref="C30:E31"/>
    <mergeCell ref="F30:H31"/>
    <mergeCell ref="I30:K30"/>
    <mergeCell ref="L30:N30"/>
    <mergeCell ref="O30:Q30"/>
    <mergeCell ref="I31:K31"/>
    <mergeCell ref="L31:N31"/>
    <mergeCell ref="L35:N35"/>
    <mergeCell ref="O35:Q35"/>
    <mergeCell ref="A33:B37"/>
    <mergeCell ref="I33:K33"/>
    <mergeCell ref="L33:N33"/>
    <mergeCell ref="O33:Q33"/>
    <mergeCell ref="C36:E37"/>
    <mergeCell ref="F36:H37"/>
    <mergeCell ref="I36:I37"/>
    <mergeCell ref="J36:K36"/>
    <mergeCell ref="L36:L37"/>
    <mergeCell ref="M36:N36"/>
    <mergeCell ref="O36:O37"/>
    <mergeCell ref="P36:Q36"/>
    <mergeCell ref="C34:E35"/>
    <mergeCell ref="F34:H35"/>
    <mergeCell ref="I34:K34"/>
    <mergeCell ref="L34:N34"/>
    <mergeCell ref="O34:Q34"/>
    <mergeCell ref="I35:K35"/>
    <mergeCell ref="J37:K37"/>
    <mergeCell ref="M37:N37"/>
    <mergeCell ref="P37:Q37"/>
    <mergeCell ref="A45:Q45"/>
    <mergeCell ref="A46:Q46"/>
    <mergeCell ref="A47:Q47"/>
    <mergeCell ref="A48:Q48"/>
    <mergeCell ref="O41:Q41"/>
    <mergeCell ref="A42:B42"/>
    <mergeCell ref="C42:Q42"/>
    <mergeCell ref="A43:B43"/>
    <mergeCell ref="C43:Q43"/>
    <mergeCell ref="A44:Q44"/>
    <mergeCell ref="A38:B41"/>
    <mergeCell ref="M41:N41"/>
    <mergeCell ref="C39:E39"/>
    <mergeCell ref="G39:I39"/>
    <mergeCell ref="K39:M39"/>
    <mergeCell ref="O39:Q39"/>
    <mergeCell ref="C40:E40"/>
    <mergeCell ref="F40:J40"/>
  </mergeCells>
  <phoneticPr fontId="2"/>
  <pageMargins left="0.51181102362204722" right="0.27559055118110237" top="0.70866141732283472" bottom="0.31496062992125984" header="0.51181102362204722" footer="0.31496062992125984"/>
  <pageSetup paperSize="9" scale="72" orientation="portrait" blackAndWhite="1"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theme="9" tint="0.59999389629810485"/>
  </sheetPr>
  <dimension ref="A1:J47"/>
  <sheetViews>
    <sheetView view="pageBreakPreview" zoomScale="85" zoomScaleNormal="100" zoomScaleSheetLayoutView="85" workbookViewId="0"/>
  </sheetViews>
  <sheetFormatPr defaultRowHeight="13"/>
  <cols>
    <col min="1" max="1" width="3.36328125" customWidth="1"/>
    <col min="2" max="2" width="3.36328125" style="345" customWidth="1"/>
    <col min="3" max="3" width="17.6328125" customWidth="1"/>
    <col min="4" max="4" width="9.7265625" style="188" customWidth="1"/>
    <col min="5" max="5" width="17.6328125" customWidth="1"/>
    <col min="6" max="6" width="9.6328125" style="188" customWidth="1"/>
    <col min="7" max="7" width="9.6328125" customWidth="1"/>
    <col min="8" max="8" width="9.08984375" style="345" customWidth="1"/>
    <col min="9" max="9" width="17.6328125" customWidth="1"/>
    <col min="10" max="10" width="9.6328125" style="188" customWidth="1"/>
  </cols>
  <sheetData>
    <row r="1" spans="1:10">
      <c r="A1" t="s">
        <v>51</v>
      </c>
    </row>
    <row r="2" spans="1:10" ht="21.75" customHeight="1">
      <c r="A2" t="s">
        <v>93</v>
      </c>
    </row>
    <row r="3" spans="1:10" ht="7.5" customHeight="1" thickBot="1"/>
    <row r="4" spans="1:10" ht="16" customHeight="1">
      <c r="A4" s="347" t="s">
        <v>14</v>
      </c>
      <c r="B4" s="351" t="s">
        <v>12</v>
      </c>
      <c r="C4" s="703" t="s">
        <v>5</v>
      </c>
      <c r="D4" s="704"/>
      <c r="E4" s="705" t="s">
        <v>440</v>
      </c>
      <c r="F4" s="706"/>
      <c r="G4" s="706"/>
      <c r="H4" s="707"/>
      <c r="I4" s="703" t="s">
        <v>11</v>
      </c>
      <c r="J4" s="707"/>
    </row>
    <row r="5" spans="1:10" ht="16" customHeight="1" thickBot="1">
      <c r="A5" s="343" t="s">
        <v>15</v>
      </c>
      <c r="B5" s="352" t="s">
        <v>13</v>
      </c>
      <c r="C5" s="353" t="s">
        <v>6</v>
      </c>
      <c r="D5" s="354" t="s">
        <v>7</v>
      </c>
      <c r="E5" s="355" t="s">
        <v>6</v>
      </c>
      <c r="F5" s="356" t="s">
        <v>7</v>
      </c>
      <c r="G5" s="357" t="s">
        <v>8</v>
      </c>
      <c r="H5" s="358" t="s">
        <v>9</v>
      </c>
      <c r="I5" s="359" t="s">
        <v>10</v>
      </c>
      <c r="J5" s="360" t="s">
        <v>7</v>
      </c>
    </row>
    <row r="6" spans="1:10">
      <c r="A6" s="708"/>
      <c r="B6" s="361"/>
      <c r="C6" s="362"/>
      <c r="D6" s="363" t="s">
        <v>4</v>
      </c>
      <c r="E6" s="364"/>
      <c r="F6" s="365" t="s">
        <v>4</v>
      </c>
      <c r="G6" s="5"/>
      <c r="H6" s="366"/>
      <c r="I6" s="392"/>
      <c r="J6" s="367" t="s">
        <v>4</v>
      </c>
    </row>
    <row r="7" spans="1:10" ht="16" customHeight="1">
      <c r="A7" s="709"/>
      <c r="B7" s="935" t="s">
        <v>383</v>
      </c>
      <c r="C7" s="432" t="s">
        <v>435</v>
      </c>
      <c r="D7" s="433">
        <v>2000</v>
      </c>
      <c r="E7" s="434" t="s">
        <v>435</v>
      </c>
      <c r="F7" s="433">
        <v>2000</v>
      </c>
      <c r="G7" s="435"/>
      <c r="H7" s="436"/>
      <c r="I7" s="344" t="str">
        <f>E7&amp;""</f>
        <v>校舎A</v>
      </c>
      <c r="J7" s="368">
        <f>F7</f>
        <v>2000</v>
      </c>
    </row>
    <row r="8" spans="1:10" ht="16" customHeight="1">
      <c r="A8" s="709"/>
      <c r="B8" s="936"/>
      <c r="C8" s="437" t="s">
        <v>436</v>
      </c>
      <c r="D8" s="438">
        <v>2000</v>
      </c>
      <c r="E8" s="439" t="s">
        <v>436</v>
      </c>
      <c r="F8" s="440">
        <v>2000</v>
      </c>
      <c r="G8" s="441"/>
      <c r="H8" s="442" t="s">
        <v>382</v>
      </c>
      <c r="I8" s="67" t="str">
        <f t="shared" ref="I8:I18" si="0">E8&amp;""</f>
        <v>校舎B</v>
      </c>
      <c r="J8" s="369">
        <f t="shared" ref="J8:J18" si="1">F8</f>
        <v>2000</v>
      </c>
    </row>
    <row r="9" spans="1:10" ht="16" customHeight="1">
      <c r="A9" s="709"/>
      <c r="B9" s="936"/>
      <c r="C9" s="437"/>
      <c r="D9" s="438"/>
      <c r="E9" s="439"/>
      <c r="F9" s="440"/>
      <c r="G9" s="441"/>
      <c r="H9" s="442"/>
      <c r="I9" s="67" t="str">
        <f t="shared" si="0"/>
        <v/>
      </c>
      <c r="J9" s="369">
        <f t="shared" si="1"/>
        <v>0</v>
      </c>
    </row>
    <row r="10" spans="1:10" ht="16" customHeight="1">
      <c r="A10" s="709"/>
      <c r="B10" s="936"/>
      <c r="C10" s="437"/>
      <c r="D10" s="438"/>
      <c r="E10" s="439"/>
      <c r="F10" s="440"/>
      <c r="G10" s="441"/>
      <c r="H10" s="442"/>
      <c r="I10" s="67" t="str">
        <f t="shared" si="0"/>
        <v/>
      </c>
      <c r="J10" s="369">
        <f t="shared" si="1"/>
        <v>0</v>
      </c>
    </row>
    <row r="11" spans="1:10" ht="16" customHeight="1">
      <c r="A11" s="709"/>
      <c r="B11" s="936"/>
      <c r="C11" s="437"/>
      <c r="D11" s="438"/>
      <c r="E11" s="439"/>
      <c r="F11" s="440"/>
      <c r="G11" s="441"/>
      <c r="H11" s="442"/>
      <c r="I11" s="67" t="str">
        <f t="shared" si="0"/>
        <v/>
      </c>
      <c r="J11" s="369">
        <f t="shared" si="1"/>
        <v>0</v>
      </c>
    </row>
    <row r="12" spans="1:10" ht="16" customHeight="1">
      <c r="A12" s="709"/>
      <c r="B12" s="936"/>
      <c r="C12" s="437"/>
      <c r="D12" s="438"/>
      <c r="E12" s="439"/>
      <c r="F12" s="440"/>
      <c r="G12" s="441"/>
      <c r="H12" s="442"/>
      <c r="I12" s="67" t="str">
        <f t="shared" si="0"/>
        <v/>
      </c>
      <c r="J12" s="369">
        <f t="shared" si="1"/>
        <v>0</v>
      </c>
    </row>
    <row r="13" spans="1:10" ht="16" customHeight="1">
      <c r="A13" s="709"/>
      <c r="B13" s="936"/>
      <c r="C13" s="437"/>
      <c r="D13" s="438"/>
      <c r="E13" s="439"/>
      <c r="F13" s="440"/>
      <c r="G13" s="441"/>
      <c r="H13" s="442"/>
      <c r="I13" s="67" t="str">
        <f t="shared" si="0"/>
        <v/>
      </c>
      <c r="J13" s="369">
        <f t="shared" si="1"/>
        <v>0</v>
      </c>
    </row>
    <row r="14" spans="1:10" ht="16" customHeight="1">
      <c r="A14" s="709"/>
      <c r="B14" s="936"/>
      <c r="C14" s="437"/>
      <c r="D14" s="438"/>
      <c r="E14" s="439"/>
      <c r="F14" s="440"/>
      <c r="G14" s="441"/>
      <c r="H14" s="442"/>
      <c r="I14" s="67" t="str">
        <f t="shared" si="0"/>
        <v/>
      </c>
      <c r="J14" s="369">
        <f t="shared" si="1"/>
        <v>0</v>
      </c>
    </row>
    <row r="15" spans="1:10" ht="16" customHeight="1">
      <c r="A15" s="709"/>
      <c r="B15" s="936"/>
      <c r="C15" s="437"/>
      <c r="D15" s="438"/>
      <c r="E15" s="439"/>
      <c r="F15" s="440"/>
      <c r="G15" s="441"/>
      <c r="H15" s="442"/>
      <c r="I15" s="67" t="str">
        <f t="shared" si="0"/>
        <v/>
      </c>
      <c r="J15" s="369">
        <f t="shared" si="1"/>
        <v>0</v>
      </c>
    </row>
    <row r="16" spans="1:10" ht="16" customHeight="1">
      <c r="A16" s="709"/>
      <c r="B16" s="936"/>
      <c r="C16" s="437"/>
      <c r="D16" s="438"/>
      <c r="E16" s="439"/>
      <c r="F16" s="440"/>
      <c r="G16" s="441"/>
      <c r="H16" s="442"/>
      <c r="I16" s="67" t="str">
        <f t="shared" si="0"/>
        <v/>
      </c>
      <c r="J16" s="369">
        <f t="shared" si="1"/>
        <v>0</v>
      </c>
    </row>
    <row r="17" spans="1:10" ht="16" customHeight="1">
      <c r="A17" s="709"/>
      <c r="B17" s="936"/>
      <c r="C17" s="437"/>
      <c r="D17" s="438"/>
      <c r="E17" s="439"/>
      <c r="F17" s="440"/>
      <c r="G17" s="441"/>
      <c r="H17" s="442"/>
      <c r="I17" s="67" t="str">
        <f t="shared" si="0"/>
        <v/>
      </c>
      <c r="J17" s="369">
        <f t="shared" si="1"/>
        <v>0</v>
      </c>
    </row>
    <row r="18" spans="1:10" ht="16" customHeight="1" thickBot="1">
      <c r="A18" s="709"/>
      <c r="B18" s="936"/>
      <c r="C18" s="437"/>
      <c r="D18" s="438"/>
      <c r="E18" s="439"/>
      <c r="F18" s="440"/>
      <c r="G18" s="441"/>
      <c r="H18" s="442"/>
      <c r="I18" s="67" t="str">
        <f t="shared" si="0"/>
        <v/>
      </c>
      <c r="J18" s="369">
        <f t="shared" si="1"/>
        <v>0</v>
      </c>
    </row>
    <row r="19" spans="1:10" ht="16" customHeight="1" thickBot="1">
      <c r="A19" s="709"/>
      <c r="B19" s="352"/>
      <c r="C19" s="370" t="s">
        <v>49</v>
      </c>
      <c r="D19" s="371">
        <f>SUM(D7:D18)</f>
        <v>4000</v>
      </c>
      <c r="E19" s="370"/>
      <c r="F19" s="371">
        <f>SUM(F7:F18)</f>
        <v>4000</v>
      </c>
      <c r="G19" s="372"/>
      <c r="H19" s="373"/>
      <c r="I19" s="374"/>
      <c r="J19" s="375">
        <f>SUM(J7:J18)</f>
        <v>4000</v>
      </c>
    </row>
    <row r="20" spans="1:10" ht="16" customHeight="1">
      <c r="A20" s="709"/>
      <c r="B20" s="711" t="s">
        <v>16</v>
      </c>
      <c r="C20" s="712"/>
      <c r="D20" s="376"/>
      <c r="E20" s="377"/>
      <c r="F20" s="378">
        <f>SUMIF(H7:H18,"対象外",F7:F18)</f>
        <v>2000</v>
      </c>
      <c r="G20" s="379"/>
      <c r="H20" s="380"/>
      <c r="I20" s="381"/>
      <c r="J20" s="382">
        <f>SUMIF($H$7:$H$18,"対象外",J7:J18)</f>
        <v>2000</v>
      </c>
    </row>
    <row r="21" spans="1:10" ht="16" customHeight="1" thickBot="1">
      <c r="A21" s="710"/>
      <c r="B21" s="713" t="s">
        <v>17</v>
      </c>
      <c r="C21" s="702"/>
      <c r="D21" s="383"/>
      <c r="E21" s="384"/>
      <c r="F21" s="385">
        <f>F19-F20</f>
        <v>2000</v>
      </c>
      <c r="G21" s="14"/>
      <c r="H21" s="386"/>
      <c r="I21" s="387"/>
      <c r="J21" s="388">
        <f>J19-J20</f>
        <v>2000</v>
      </c>
    </row>
    <row r="22" spans="1:10" ht="16" customHeight="1">
      <c r="A22" s="708"/>
      <c r="B22" s="937" t="s">
        <v>383</v>
      </c>
      <c r="C22" s="443"/>
      <c r="D22" s="444"/>
      <c r="E22" s="443"/>
      <c r="F22" s="445"/>
      <c r="G22" s="446"/>
      <c r="H22" s="447"/>
      <c r="I22" s="344" t="str">
        <f>E22&amp;""</f>
        <v/>
      </c>
      <c r="J22" s="368">
        <f>F22</f>
        <v>0</v>
      </c>
    </row>
    <row r="23" spans="1:10" ht="16" customHeight="1">
      <c r="A23" s="709"/>
      <c r="B23" s="936"/>
      <c r="C23" s="439"/>
      <c r="D23" s="438"/>
      <c r="E23" s="439"/>
      <c r="F23" s="440"/>
      <c r="G23" s="441"/>
      <c r="H23" s="442"/>
      <c r="I23" s="344" t="str">
        <f t="shared" ref="I23:I29" si="2">E23&amp;""</f>
        <v/>
      </c>
      <c r="J23" s="368">
        <f t="shared" ref="J23:J29" si="3">F23</f>
        <v>0</v>
      </c>
    </row>
    <row r="24" spans="1:10" ht="16" customHeight="1">
      <c r="A24" s="709"/>
      <c r="B24" s="936"/>
      <c r="C24" s="439"/>
      <c r="D24" s="438"/>
      <c r="E24" s="439"/>
      <c r="F24" s="440"/>
      <c r="G24" s="441"/>
      <c r="H24" s="442"/>
      <c r="I24" s="344" t="str">
        <f t="shared" si="2"/>
        <v/>
      </c>
      <c r="J24" s="368">
        <f t="shared" si="3"/>
        <v>0</v>
      </c>
    </row>
    <row r="25" spans="1:10" ht="16" customHeight="1">
      <c r="A25" s="709"/>
      <c r="B25" s="936"/>
      <c r="C25" s="439"/>
      <c r="D25" s="438"/>
      <c r="E25" s="439"/>
      <c r="F25" s="440"/>
      <c r="G25" s="441"/>
      <c r="H25" s="442"/>
      <c r="I25" s="344" t="str">
        <f t="shared" si="2"/>
        <v/>
      </c>
      <c r="J25" s="368">
        <f t="shared" si="3"/>
        <v>0</v>
      </c>
    </row>
    <row r="26" spans="1:10" ht="16" customHeight="1">
      <c r="A26" s="709"/>
      <c r="B26" s="936"/>
      <c r="C26" s="439"/>
      <c r="D26" s="438"/>
      <c r="E26" s="439"/>
      <c r="F26" s="440"/>
      <c r="G26" s="441"/>
      <c r="H26" s="442"/>
      <c r="I26" s="344" t="str">
        <f t="shared" si="2"/>
        <v/>
      </c>
      <c r="J26" s="368">
        <f t="shared" si="3"/>
        <v>0</v>
      </c>
    </row>
    <row r="27" spans="1:10" ht="16" customHeight="1">
      <c r="A27" s="709"/>
      <c r="B27" s="936"/>
      <c r="C27" s="439"/>
      <c r="D27" s="438"/>
      <c r="E27" s="439"/>
      <c r="F27" s="440"/>
      <c r="G27" s="441"/>
      <c r="H27" s="442"/>
      <c r="I27" s="344" t="str">
        <f t="shared" si="2"/>
        <v/>
      </c>
      <c r="J27" s="368">
        <f t="shared" si="3"/>
        <v>0</v>
      </c>
    </row>
    <row r="28" spans="1:10" ht="16" customHeight="1">
      <c r="A28" s="709"/>
      <c r="B28" s="936"/>
      <c r="C28" s="439"/>
      <c r="D28" s="438"/>
      <c r="E28" s="439"/>
      <c r="F28" s="440"/>
      <c r="G28" s="441"/>
      <c r="H28" s="442"/>
      <c r="I28" s="344" t="str">
        <f t="shared" si="2"/>
        <v/>
      </c>
      <c r="J28" s="368">
        <f t="shared" si="3"/>
        <v>0</v>
      </c>
    </row>
    <row r="29" spans="1:10" ht="16" customHeight="1" thickBot="1">
      <c r="A29" s="709"/>
      <c r="B29" s="936"/>
      <c r="C29" s="448"/>
      <c r="D29" s="449"/>
      <c r="E29" s="448"/>
      <c r="F29" s="450"/>
      <c r="G29" s="451"/>
      <c r="H29" s="452"/>
      <c r="I29" s="344" t="str">
        <f t="shared" si="2"/>
        <v/>
      </c>
      <c r="J29" s="368">
        <f t="shared" si="3"/>
        <v>0</v>
      </c>
    </row>
    <row r="30" spans="1:10" ht="16" customHeight="1" thickBot="1">
      <c r="A30" s="709"/>
      <c r="B30" s="352"/>
      <c r="C30" s="370" t="s">
        <v>49</v>
      </c>
      <c r="D30" s="389">
        <f>SUM(D22:D29)</f>
        <v>0</v>
      </c>
      <c r="E30" s="370"/>
      <c r="F30" s="389">
        <f>SUM(F22:F29)</f>
        <v>0</v>
      </c>
      <c r="G30" s="372"/>
      <c r="H30" s="373"/>
      <c r="I30" s="374"/>
      <c r="J30" s="375">
        <f>SUM(J22:J29)</f>
        <v>0</v>
      </c>
    </row>
    <row r="31" spans="1:10" ht="16" customHeight="1">
      <c r="A31" s="709"/>
      <c r="B31" s="937" t="s">
        <v>383</v>
      </c>
      <c r="C31" s="443"/>
      <c r="D31" s="444"/>
      <c r="E31" s="443"/>
      <c r="F31" s="444"/>
      <c r="G31" s="453"/>
      <c r="H31" s="447"/>
      <c r="I31" s="344" t="str">
        <f>E31&amp;""</f>
        <v/>
      </c>
      <c r="J31" s="368">
        <f>F31</f>
        <v>0</v>
      </c>
    </row>
    <row r="32" spans="1:10" ht="16" customHeight="1">
      <c r="A32" s="709"/>
      <c r="B32" s="936"/>
      <c r="C32" s="439"/>
      <c r="D32" s="438"/>
      <c r="E32" s="439"/>
      <c r="F32" s="438"/>
      <c r="G32" s="454"/>
      <c r="H32" s="442"/>
      <c r="I32" s="344" t="str">
        <f t="shared" ref="I32:I38" si="4">E32&amp;""</f>
        <v/>
      </c>
      <c r="J32" s="368">
        <f t="shared" ref="J32:J38" si="5">F32</f>
        <v>0</v>
      </c>
    </row>
    <row r="33" spans="1:10" ht="16" customHeight="1">
      <c r="A33" s="709"/>
      <c r="B33" s="936"/>
      <c r="C33" s="439"/>
      <c r="D33" s="438"/>
      <c r="E33" s="439"/>
      <c r="F33" s="438"/>
      <c r="G33" s="454"/>
      <c r="H33" s="442"/>
      <c r="I33" s="344" t="str">
        <f t="shared" si="4"/>
        <v/>
      </c>
      <c r="J33" s="368">
        <f t="shared" si="5"/>
        <v>0</v>
      </c>
    </row>
    <row r="34" spans="1:10" ht="16" customHeight="1">
      <c r="A34" s="709"/>
      <c r="B34" s="936"/>
      <c r="C34" s="439"/>
      <c r="D34" s="438"/>
      <c r="E34" s="439"/>
      <c r="F34" s="438"/>
      <c r="G34" s="454"/>
      <c r="H34" s="442"/>
      <c r="I34" s="344" t="str">
        <f t="shared" si="4"/>
        <v/>
      </c>
      <c r="J34" s="368">
        <f t="shared" si="5"/>
        <v>0</v>
      </c>
    </row>
    <row r="35" spans="1:10" ht="16" customHeight="1">
      <c r="A35" s="709"/>
      <c r="B35" s="936"/>
      <c r="C35" s="439"/>
      <c r="D35" s="438"/>
      <c r="E35" s="439"/>
      <c r="F35" s="438"/>
      <c r="G35" s="454"/>
      <c r="H35" s="442"/>
      <c r="I35" s="344" t="str">
        <f t="shared" si="4"/>
        <v/>
      </c>
      <c r="J35" s="368">
        <f t="shared" si="5"/>
        <v>0</v>
      </c>
    </row>
    <row r="36" spans="1:10" ht="16" customHeight="1">
      <c r="A36" s="709"/>
      <c r="B36" s="936"/>
      <c r="C36" s="439"/>
      <c r="D36" s="438"/>
      <c r="E36" s="439"/>
      <c r="F36" s="438"/>
      <c r="G36" s="454"/>
      <c r="H36" s="442"/>
      <c r="I36" s="344" t="str">
        <f t="shared" si="4"/>
        <v/>
      </c>
      <c r="J36" s="368">
        <f t="shared" si="5"/>
        <v>0</v>
      </c>
    </row>
    <row r="37" spans="1:10" ht="16" customHeight="1">
      <c r="A37" s="709"/>
      <c r="B37" s="936"/>
      <c r="C37" s="439"/>
      <c r="D37" s="438"/>
      <c r="E37" s="439"/>
      <c r="F37" s="438"/>
      <c r="G37" s="454"/>
      <c r="H37" s="442"/>
      <c r="I37" s="344" t="str">
        <f t="shared" si="4"/>
        <v/>
      </c>
      <c r="J37" s="368">
        <f t="shared" si="5"/>
        <v>0</v>
      </c>
    </row>
    <row r="38" spans="1:10" ht="16" customHeight="1" thickBot="1">
      <c r="A38" s="709"/>
      <c r="B38" s="936"/>
      <c r="C38" s="448"/>
      <c r="D38" s="449"/>
      <c r="E38" s="448"/>
      <c r="F38" s="449"/>
      <c r="G38" s="455"/>
      <c r="H38" s="452"/>
      <c r="I38" s="344" t="str">
        <f t="shared" si="4"/>
        <v/>
      </c>
      <c r="J38" s="368">
        <f t="shared" si="5"/>
        <v>0</v>
      </c>
    </row>
    <row r="39" spans="1:10" ht="16" customHeight="1" thickBot="1">
      <c r="A39" s="710"/>
      <c r="B39" s="352"/>
      <c r="C39" s="370" t="s">
        <v>49</v>
      </c>
      <c r="D39" s="389">
        <f>SUM(D31:D38)</f>
        <v>0</v>
      </c>
      <c r="E39" s="370"/>
      <c r="F39" s="389">
        <f>SUM(F31:F38)</f>
        <v>0</v>
      </c>
      <c r="G39" s="372"/>
      <c r="H39" s="373"/>
      <c r="I39" s="374"/>
      <c r="J39" s="375">
        <f>SUM(J31:J38)</f>
        <v>0</v>
      </c>
    </row>
    <row r="40" spans="1:10" ht="16" customHeight="1">
      <c r="A40" s="347" t="s">
        <v>18</v>
      </c>
      <c r="B40" s="715" t="s">
        <v>16</v>
      </c>
      <c r="C40" s="712"/>
      <c r="D40" s="376"/>
      <c r="E40" s="377"/>
      <c r="F40" s="378">
        <f>F20+F30+F39</f>
        <v>2000</v>
      </c>
      <c r="G40" s="379"/>
      <c r="H40" s="380"/>
      <c r="I40" s="381"/>
      <c r="J40" s="382">
        <f>J20+J30+J39</f>
        <v>2000</v>
      </c>
    </row>
    <row r="41" spans="1:10" ht="16" customHeight="1" thickBot="1">
      <c r="A41" s="343" t="s">
        <v>2</v>
      </c>
      <c r="B41" s="701" t="s">
        <v>17</v>
      </c>
      <c r="C41" s="702"/>
      <c r="D41" s="383"/>
      <c r="E41" s="384"/>
      <c r="F41" s="385">
        <f>F21</f>
        <v>2000</v>
      </c>
      <c r="G41" s="14"/>
      <c r="H41" s="386"/>
      <c r="I41" s="387"/>
      <c r="J41" s="388">
        <f>J21</f>
        <v>2000</v>
      </c>
    </row>
    <row r="42" spans="1:10" ht="4.5" customHeight="1"/>
    <row r="43" spans="1:10" ht="15" customHeight="1">
      <c r="A43" t="s">
        <v>94</v>
      </c>
    </row>
    <row r="44" spans="1:10" ht="15" customHeight="1">
      <c r="A44" t="s">
        <v>88</v>
      </c>
    </row>
    <row r="45" spans="1:10" ht="15" customHeight="1">
      <c r="A45" t="s">
        <v>441</v>
      </c>
    </row>
    <row r="46" spans="1:10" ht="15" customHeight="1"/>
    <row r="47" spans="1:10" ht="15" customHeight="1"/>
  </sheetData>
  <sheetProtection sheet="1" objects="1" scenarios="1" selectLockedCells="1"/>
  <mergeCells count="12">
    <mergeCell ref="B41:C41"/>
    <mergeCell ref="C4:D4"/>
    <mergeCell ref="E4:H4"/>
    <mergeCell ref="I4:J4"/>
    <mergeCell ref="A6:A21"/>
    <mergeCell ref="B20:C20"/>
    <mergeCell ref="B21:C21"/>
    <mergeCell ref="A22:A39"/>
    <mergeCell ref="B40:C40"/>
    <mergeCell ref="B7:B18"/>
    <mergeCell ref="B22:B29"/>
    <mergeCell ref="B31:B38"/>
  </mergeCells>
  <phoneticPr fontId="2"/>
  <dataValidations count="1">
    <dataValidation type="list" allowBlank="1" showInputMessage="1" showErrorMessage="1" sqref="H7:H18 H31:H38 H22:H29" xr:uid="{3742E10A-8C51-45C3-AF43-D9FED95A8C2D}">
      <formula1>"対象外,"</formula1>
    </dataValidation>
  </dataValidations>
  <printOptions horizontalCentered="1" verticalCentered="1"/>
  <pageMargins left="0.62992125984251968" right="0.43307086614173229" top="0.98425196850393704" bottom="0.98425196850393704" header="0.51181102362204722" footer="0.51181102362204722"/>
  <pageSetup paperSize="9" scale="87" orientation="portrait" blackAndWhite="1"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theme="9" tint="0.59999389629810485"/>
  </sheetPr>
  <dimension ref="A1:Q47"/>
  <sheetViews>
    <sheetView view="pageBreakPreview" zoomScaleNormal="100" zoomScaleSheetLayoutView="100" workbookViewId="0">
      <selection activeCell="G10" sqref="G10:I10"/>
    </sheetView>
  </sheetViews>
  <sheetFormatPr defaultRowHeight="13"/>
  <cols>
    <col min="1" max="2" width="4.08984375" customWidth="1"/>
    <col min="3" max="3" width="13.36328125" customWidth="1"/>
    <col min="4" max="4" width="8.26953125" style="188" customWidth="1"/>
    <col min="5" max="5" width="7.08984375" style="97" customWidth="1"/>
    <col min="6" max="6" width="11.6328125" style="19" customWidth="1"/>
    <col min="7" max="7" width="8.26953125" style="188" customWidth="1"/>
    <col min="8" max="8" width="7.08984375" style="19" customWidth="1"/>
    <col min="9" max="9" width="11.36328125" style="19" customWidth="1"/>
    <col min="10" max="10" width="7.453125" customWidth="1"/>
    <col min="11" max="11" width="6.453125" customWidth="1"/>
    <col min="12" max="12" width="8.36328125" customWidth="1"/>
    <col min="13" max="13" width="12.90625" customWidth="1"/>
    <col min="15" max="15" width="12.90625" style="19" bestFit="1" customWidth="1"/>
    <col min="16" max="16" width="11.6328125" style="19" bestFit="1" customWidth="1"/>
    <col min="17" max="17" width="11.6328125" bestFit="1" customWidth="1"/>
  </cols>
  <sheetData>
    <row r="1" spans="1:15">
      <c r="A1" t="s">
        <v>95</v>
      </c>
    </row>
    <row r="3" spans="1:15" ht="19.5" customHeight="1">
      <c r="K3" s="3"/>
      <c r="L3" s="39"/>
    </row>
    <row r="5" spans="1:15" ht="23.25" customHeight="1">
      <c r="A5" s="719" t="s">
        <v>89</v>
      </c>
      <c r="B5" s="719"/>
      <c r="C5" s="719"/>
      <c r="D5" s="719"/>
      <c r="E5" s="719"/>
      <c r="F5" s="719"/>
      <c r="G5" s="719"/>
      <c r="H5" s="719"/>
      <c r="I5" s="719"/>
      <c r="J5" s="719"/>
      <c r="K5" s="719"/>
      <c r="L5" s="719"/>
      <c r="M5" s="719"/>
    </row>
    <row r="6" spans="1:15" ht="13.5" thickBot="1"/>
    <row r="7" spans="1:15" ht="17.25" customHeight="1" thickBot="1">
      <c r="A7" s="720" t="s">
        <v>0</v>
      </c>
      <c r="B7" s="721"/>
      <c r="C7" s="666" t="str">
        <f>基本情報!C4</f>
        <v>看護師等養成所施設整備事業</v>
      </c>
      <c r="D7" s="738"/>
    </row>
    <row r="8" spans="1:15" ht="16" customHeight="1" thickBot="1">
      <c r="M8" s="3" t="s">
        <v>20</v>
      </c>
    </row>
    <row r="9" spans="1:15" ht="18" customHeight="1">
      <c r="A9" s="722" t="s">
        <v>21</v>
      </c>
      <c r="B9" s="725" t="s">
        <v>22</v>
      </c>
      <c r="C9" s="725"/>
      <c r="D9" s="727" t="s">
        <v>23</v>
      </c>
      <c r="E9" s="728"/>
      <c r="F9" s="729"/>
      <c r="G9" s="730" t="s">
        <v>24</v>
      </c>
      <c r="H9" s="730"/>
      <c r="I9" s="730"/>
      <c r="J9" s="730"/>
      <c r="K9" s="730"/>
      <c r="L9" s="730"/>
      <c r="M9" s="731" t="s">
        <v>19</v>
      </c>
    </row>
    <row r="10" spans="1:15" ht="18" customHeight="1">
      <c r="A10" s="723"/>
      <c r="B10" s="726"/>
      <c r="C10" s="726"/>
      <c r="D10" s="732" t="s">
        <v>7</v>
      </c>
      <c r="E10" s="942" t="s">
        <v>25</v>
      </c>
      <c r="F10" s="944" t="s">
        <v>26</v>
      </c>
      <c r="G10" s="938">
        <f>基本情報!C7</f>
        <v>8</v>
      </c>
      <c r="H10" s="938"/>
      <c r="I10" s="939"/>
      <c r="J10" s="940" t="s">
        <v>38</v>
      </c>
      <c r="K10" s="941"/>
      <c r="L10" s="941"/>
      <c r="M10" s="723"/>
    </row>
    <row r="11" spans="1:15" ht="18" customHeight="1" thickBot="1">
      <c r="A11" s="724"/>
      <c r="B11" s="598"/>
      <c r="C11" s="598"/>
      <c r="D11" s="733"/>
      <c r="E11" s="943"/>
      <c r="F11" s="945"/>
      <c r="G11" s="189" t="s">
        <v>7</v>
      </c>
      <c r="H11" s="20" t="s">
        <v>25</v>
      </c>
      <c r="I11" s="20" t="s">
        <v>26</v>
      </c>
      <c r="J11" s="14" t="s">
        <v>7</v>
      </c>
      <c r="K11" s="14" t="s">
        <v>25</v>
      </c>
      <c r="L11" s="4" t="s">
        <v>26</v>
      </c>
      <c r="M11" s="724"/>
      <c r="O11" s="21"/>
    </row>
    <row r="12" spans="1:15" ht="18" customHeight="1">
      <c r="A12" s="744" t="s">
        <v>29</v>
      </c>
      <c r="B12" s="722" t="s">
        <v>28</v>
      </c>
      <c r="D12" s="194" t="s">
        <v>4</v>
      </c>
      <c r="E12" s="99"/>
      <c r="F12" s="98"/>
      <c r="G12" s="190" t="s">
        <v>4</v>
      </c>
      <c r="H12" s="99"/>
      <c r="I12" s="99"/>
      <c r="J12" s="69"/>
      <c r="K12" s="5"/>
      <c r="L12" s="164"/>
      <c r="M12" s="9"/>
    </row>
    <row r="13" spans="1:15" ht="18" customHeight="1">
      <c r="A13" s="745"/>
      <c r="B13" s="723"/>
      <c r="C13" s="153" t="s">
        <v>348</v>
      </c>
      <c r="D13" s="459"/>
      <c r="E13" s="78" t="str">
        <f>IFERROR((F13/D13),"")</f>
        <v/>
      </c>
      <c r="F13" s="463"/>
      <c r="G13" s="468">
        <f>D13</f>
        <v>0</v>
      </c>
      <c r="H13" s="78" t="str">
        <f>IFERROR((I13/G13),"")</f>
        <v/>
      </c>
      <c r="I13" s="471">
        <f>F13</f>
        <v>0</v>
      </c>
      <c r="J13" s="165"/>
      <c r="K13" s="77"/>
      <c r="L13" s="166"/>
      <c r="M13" s="9"/>
    </row>
    <row r="14" spans="1:15" ht="18" customHeight="1">
      <c r="A14" s="745"/>
      <c r="B14" s="723"/>
      <c r="C14" s="2" t="s">
        <v>349</v>
      </c>
      <c r="D14" s="460"/>
      <c r="E14" s="78" t="str">
        <f t="shared" ref="E14:E30" si="0">IFERROR((F14/D14),"")</f>
        <v/>
      </c>
      <c r="F14" s="464"/>
      <c r="G14" s="469">
        <f t="shared" ref="G14:G21" si="1">D14</f>
        <v>0</v>
      </c>
      <c r="H14" s="79" t="str">
        <f t="shared" ref="H14:H30" si="2">IFERROR((I14/G14),"")</f>
        <v/>
      </c>
      <c r="I14" s="472">
        <f t="shared" ref="I14:I21" si="3">F14</f>
        <v>0</v>
      </c>
      <c r="J14" s="1"/>
      <c r="K14" s="167"/>
      <c r="L14" s="168"/>
      <c r="M14" s="9"/>
    </row>
    <row r="15" spans="1:15" ht="18" customHeight="1">
      <c r="A15" s="745"/>
      <c r="B15" s="723"/>
      <c r="C15" s="2" t="s">
        <v>350</v>
      </c>
      <c r="D15" s="460">
        <v>2000</v>
      </c>
      <c r="E15" s="78">
        <f t="shared" si="0"/>
        <v>5000</v>
      </c>
      <c r="F15" s="465">
        <v>10000000</v>
      </c>
      <c r="G15" s="469">
        <f t="shared" si="1"/>
        <v>2000</v>
      </c>
      <c r="H15" s="79">
        <f t="shared" si="2"/>
        <v>5000</v>
      </c>
      <c r="I15" s="472">
        <f t="shared" si="3"/>
        <v>10000000</v>
      </c>
      <c r="J15" s="1"/>
      <c r="K15" s="167"/>
      <c r="L15" s="168"/>
      <c r="M15" s="9"/>
    </row>
    <row r="16" spans="1:15" ht="18" customHeight="1" thickBot="1">
      <c r="A16" s="745"/>
      <c r="B16" s="723"/>
      <c r="C16" s="145" t="s">
        <v>351</v>
      </c>
      <c r="D16" s="461"/>
      <c r="E16" s="78" t="str">
        <f t="shared" si="0"/>
        <v/>
      </c>
      <c r="F16" s="466"/>
      <c r="G16" s="470">
        <f t="shared" si="1"/>
        <v>0</v>
      </c>
      <c r="H16" s="81" t="str">
        <f t="shared" si="2"/>
        <v/>
      </c>
      <c r="I16" s="473">
        <f t="shared" si="3"/>
        <v>0</v>
      </c>
      <c r="J16" s="96"/>
      <c r="K16" s="169"/>
      <c r="L16" s="170"/>
      <c r="M16" s="9"/>
    </row>
    <row r="17" spans="1:17" ht="18" customHeight="1">
      <c r="A17" s="745"/>
      <c r="B17" s="722" t="s">
        <v>50</v>
      </c>
      <c r="C17" s="154" t="s">
        <v>353</v>
      </c>
      <c r="D17" s="462"/>
      <c r="E17" s="186" t="str">
        <f t="shared" si="0"/>
        <v/>
      </c>
      <c r="F17" s="467"/>
      <c r="G17" s="462">
        <f t="shared" si="1"/>
        <v>0</v>
      </c>
      <c r="H17" s="186" t="str">
        <f t="shared" si="2"/>
        <v/>
      </c>
      <c r="I17" s="474">
        <f t="shared" si="3"/>
        <v>0</v>
      </c>
      <c r="J17" s="7"/>
      <c r="K17" s="7"/>
      <c r="L17" s="8"/>
      <c r="M17" s="9"/>
    </row>
    <row r="18" spans="1:17" ht="18" customHeight="1">
      <c r="A18" s="745"/>
      <c r="B18" s="747"/>
      <c r="C18" s="155" t="s">
        <v>352</v>
      </c>
      <c r="D18" s="460"/>
      <c r="E18" s="79" t="str">
        <f t="shared" si="0"/>
        <v/>
      </c>
      <c r="F18" s="464"/>
      <c r="G18" s="460">
        <f t="shared" si="1"/>
        <v>0</v>
      </c>
      <c r="H18" s="79" t="str">
        <f t="shared" si="2"/>
        <v/>
      </c>
      <c r="I18" s="475">
        <f t="shared" si="3"/>
        <v>0</v>
      </c>
      <c r="J18" s="1"/>
      <c r="K18" s="1"/>
      <c r="L18" s="171"/>
      <c r="M18" s="9"/>
    </row>
    <row r="19" spans="1:17" ht="18" customHeight="1">
      <c r="A19" s="745"/>
      <c r="B19" s="747"/>
      <c r="C19" s="155" t="s">
        <v>354</v>
      </c>
      <c r="D19" s="460"/>
      <c r="E19" s="79" t="str">
        <f t="shared" si="0"/>
        <v/>
      </c>
      <c r="F19" s="464"/>
      <c r="G19" s="460">
        <f t="shared" si="1"/>
        <v>0</v>
      </c>
      <c r="H19" s="79" t="str">
        <f t="shared" si="2"/>
        <v/>
      </c>
      <c r="I19" s="475">
        <f t="shared" si="3"/>
        <v>0</v>
      </c>
      <c r="J19" s="1"/>
      <c r="K19" s="1"/>
      <c r="L19" s="171"/>
      <c r="M19" s="17" t="s">
        <v>47</v>
      </c>
    </row>
    <row r="20" spans="1:17" ht="18" customHeight="1">
      <c r="A20" s="745"/>
      <c r="B20" s="747"/>
      <c r="C20" s="155"/>
      <c r="D20" s="460"/>
      <c r="E20" s="79" t="str">
        <f t="shared" si="0"/>
        <v/>
      </c>
      <c r="F20" s="464"/>
      <c r="G20" s="460">
        <f t="shared" si="1"/>
        <v>0</v>
      </c>
      <c r="H20" s="79" t="str">
        <f t="shared" si="2"/>
        <v/>
      </c>
      <c r="I20" s="475">
        <f t="shared" si="3"/>
        <v>0</v>
      </c>
      <c r="J20" s="1"/>
      <c r="K20" s="1"/>
      <c r="L20" s="171"/>
      <c r="M20" s="17" t="s">
        <v>48</v>
      </c>
    </row>
    <row r="21" spans="1:17" ht="18" customHeight="1">
      <c r="A21" s="745"/>
      <c r="B21" s="747"/>
      <c r="C21" s="13"/>
      <c r="D21" s="460"/>
      <c r="E21" s="79" t="str">
        <f t="shared" si="0"/>
        <v/>
      </c>
      <c r="F21" s="464"/>
      <c r="G21" s="460">
        <f t="shared" si="1"/>
        <v>0</v>
      </c>
      <c r="H21" s="79" t="str">
        <f t="shared" si="2"/>
        <v/>
      </c>
      <c r="I21" s="475">
        <f t="shared" si="3"/>
        <v>0</v>
      </c>
      <c r="J21" s="1"/>
      <c r="K21" s="1"/>
      <c r="L21" s="171"/>
      <c r="M21" s="9"/>
      <c r="Q21" s="18"/>
    </row>
    <row r="22" spans="1:17" ht="18" customHeight="1" thickBot="1">
      <c r="A22" s="745"/>
      <c r="B22" s="748"/>
      <c r="C22" s="16" t="s">
        <v>30</v>
      </c>
      <c r="D22" s="191">
        <f>SUM(D13:D21)</f>
        <v>2000</v>
      </c>
      <c r="E22" s="187">
        <f>IFERROR((F22/D22),0)</f>
        <v>5000</v>
      </c>
      <c r="F22" s="72">
        <f>SUM(F13:F21)</f>
        <v>10000000</v>
      </c>
      <c r="G22" s="191">
        <f>SUM(G13:G21)</f>
        <v>2000</v>
      </c>
      <c r="H22" s="187">
        <f>IFERROR((I22/G22),0)</f>
        <v>5000</v>
      </c>
      <c r="I22" s="73">
        <f>SUM(I13:I21)</f>
        <v>10000000</v>
      </c>
      <c r="J22" s="71"/>
      <c r="K22" s="71"/>
      <c r="L22" s="6"/>
      <c r="M22" s="9"/>
    </row>
    <row r="23" spans="1:17" ht="18" customHeight="1" thickBot="1">
      <c r="A23" s="746"/>
      <c r="B23" s="749" t="s">
        <v>31</v>
      </c>
      <c r="C23" s="749"/>
      <c r="D23" s="192">
        <f>SUM(D22)</f>
        <v>2000</v>
      </c>
      <c r="E23" s="76">
        <f>IFERROR(INT(F23/D23),0)</f>
        <v>5000</v>
      </c>
      <c r="F23" s="75">
        <f>SUM(F22)</f>
        <v>10000000</v>
      </c>
      <c r="G23" s="192">
        <f>SUM(G22)</f>
        <v>2000</v>
      </c>
      <c r="H23" s="76">
        <f>IFERROR(INT(I23/G23),0)</f>
        <v>5000</v>
      </c>
      <c r="I23" s="76">
        <f>SUM(I22)</f>
        <v>10000000</v>
      </c>
      <c r="J23" s="11"/>
      <c r="K23" s="74"/>
      <c r="L23" s="12"/>
      <c r="M23" s="9"/>
    </row>
    <row r="24" spans="1:17" ht="18" customHeight="1">
      <c r="A24" s="750" t="s">
        <v>32</v>
      </c>
      <c r="B24" s="752" t="s">
        <v>27</v>
      </c>
      <c r="C24" s="753"/>
      <c r="D24" s="456"/>
      <c r="E24" s="77" t="str">
        <f t="shared" si="0"/>
        <v/>
      </c>
      <c r="F24" s="463"/>
      <c r="G24" s="460">
        <f t="shared" ref="G24:G30" si="4">D24</f>
        <v>0</v>
      </c>
      <c r="H24" s="77" t="str">
        <f t="shared" si="2"/>
        <v/>
      </c>
      <c r="I24" s="475">
        <f t="shared" ref="I24:I29" si="5">F24</f>
        <v>0</v>
      </c>
      <c r="J24" s="165"/>
      <c r="K24" s="77"/>
      <c r="L24" s="166"/>
      <c r="M24" s="9"/>
    </row>
    <row r="25" spans="1:17" ht="18" customHeight="1">
      <c r="A25" s="745"/>
      <c r="B25" s="754" t="s">
        <v>33</v>
      </c>
      <c r="C25" s="755"/>
      <c r="D25" s="457"/>
      <c r="E25" s="79" t="str">
        <f t="shared" si="0"/>
        <v/>
      </c>
      <c r="F25" s="464"/>
      <c r="G25" s="469">
        <f t="shared" si="4"/>
        <v>0</v>
      </c>
      <c r="H25" s="79" t="str">
        <f t="shared" si="2"/>
        <v/>
      </c>
      <c r="I25" s="472">
        <f t="shared" si="5"/>
        <v>0</v>
      </c>
      <c r="J25" s="1"/>
      <c r="K25" s="167"/>
      <c r="L25" s="168"/>
      <c r="M25" s="9"/>
    </row>
    <row r="26" spans="1:17" ht="18" customHeight="1">
      <c r="A26" s="745"/>
      <c r="B26" s="754" t="s">
        <v>34</v>
      </c>
      <c r="C26" s="755"/>
      <c r="D26" s="457"/>
      <c r="E26" s="79" t="str">
        <f t="shared" si="0"/>
        <v/>
      </c>
      <c r="F26" s="464"/>
      <c r="G26" s="469">
        <f t="shared" si="4"/>
        <v>0</v>
      </c>
      <c r="H26" s="79" t="str">
        <f t="shared" si="2"/>
        <v/>
      </c>
      <c r="I26" s="472">
        <f t="shared" si="5"/>
        <v>0</v>
      </c>
      <c r="J26" s="1"/>
      <c r="K26" s="167"/>
      <c r="L26" s="168"/>
      <c r="M26" s="9"/>
    </row>
    <row r="27" spans="1:17" ht="18" customHeight="1">
      <c r="A27" s="745"/>
      <c r="B27" s="754" t="s">
        <v>35</v>
      </c>
      <c r="C27" s="755"/>
      <c r="D27" s="457"/>
      <c r="E27" s="79" t="str">
        <f t="shared" si="0"/>
        <v/>
      </c>
      <c r="F27" s="464"/>
      <c r="G27" s="469">
        <f t="shared" si="4"/>
        <v>0</v>
      </c>
      <c r="H27" s="79" t="str">
        <f t="shared" si="2"/>
        <v/>
      </c>
      <c r="I27" s="472">
        <f t="shared" si="5"/>
        <v>0</v>
      </c>
      <c r="J27" s="1"/>
      <c r="K27" s="167"/>
      <c r="L27" s="168"/>
      <c r="M27" s="9"/>
    </row>
    <row r="28" spans="1:17" ht="18" customHeight="1">
      <c r="A28" s="745"/>
      <c r="B28" s="754"/>
      <c r="C28" s="755"/>
      <c r="D28" s="457"/>
      <c r="E28" s="79" t="str">
        <f t="shared" si="0"/>
        <v/>
      </c>
      <c r="F28" s="464"/>
      <c r="G28" s="469">
        <f t="shared" si="4"/>
        <v>0</v>
      </c>
      <c r="H28" s="79" t="str">
        <f t="shared" si="2"/>
        <v/>
      </c>
      <c r="I28" s="472">
        <f t="shared" si="5"/>
        <v>0</v>
      </c>
      <c r="J28" s="1"/>
      <c r="K28" s="167"/>
      <c r="L28" s="168"/>
      <c r="M28" s="9"/>
    </row>
    <row r="29" spans="1:17" ht="18" customHeight="1">
      <c r="A29" s="745"/>
      <c r="B29" s="754"/>
      <c r="C29" s="755"/>
      <c r="D29" s="457"/>
      <c r="E29" s="79" t="str">
        <f t="shared" si="0"/>
        <v/>
      </c>
      <c r="F29" s="464"/>
      <c r="G29" s="469">
        <f t="shared" si="4"/>
        <v>0</v>
      </c>
      <c r="H29" s="79" t="str">
        <f t="shared" si="2"/>
        <v/>
      </c>
      <c r="I29" s="472">
        <f t="shared" si="5"/>
        <v>0</v>
      </c>
      <c r="J29" s="1"/>
      <c r="K29" s="167"/>
      <c r="L29" s="168"/>
      <c r="M29" s="9"/>
    </row>
    <row r="30" spans="1:17" ht="18" customHeight="1" thickBot="1">
      <c r="A30" s="745"/>
      <c r="B30" s="756"/>
      <c r="C30" s="756"/>
      <c r="D30" s="458"/>
      <c r="E30" s="81" t="str">
        <f t="shared" si="0"/>
        <v/>
      </c>
      <c r="F30" s="466"/>
      <c r="G30" s="470">
        <f t="shared" si="4"/>
        <v>0</v>
      </c>
      <c r="H30" s="81" t="str">
        <f t="shared" si="2"/>
        <v/>
      </c>
      <c r="I30" s="473">
        <f>F30</f>
        <v>0</v>
      </c>
      <c r="J30" s="96"/>
      <c r="K30" s="169"/>
      <c r="L30" s="170"/>
      <c r="M30" s="9"/>
    </row>
    <row r="31" spans="1:17" ht="18" customHeight="1" thickBot="1">
      <c r="A31" s="751"/>
      <c r="B31" s="720" t="s">
        <v>36</v>
      </c>
      <c r="C31" s="749"/>
      <c r="D31" s="192">
        <f>SUM(D24:D30)</f>
        <v>0</v>
      </c>
      <c r="E31" s="76">
        <f>IFERROR((F31/D31),0)</f>
        <v>0</v>
      </c>
      <c r="F31" s="75">
        <f>SUM(F24:F30)</f>
        <v>0</v>
      </c>
      <c r="G31" s="193">
        <f>SUM(G24:G30)</f>
        <v>0</v>
      </c>
      <c r="H31" s="76">
        <f>IFERROR((I31/G31),0)</f>
        <v>0</v>
      </c>
      <c r="I31" s="103">
        <f>SUM(I24:I30)</f>
        <v>0</v>
      </c>
      <c r="J31" s="11"/>
      <c r="K31" s="103"/>
      <c r="L31" s="12"/>
      <c r="M31" s="9"/>
    </row>
    <row r="32" spans="1:17" ht="18" customHeight="1" thickBot="1">
      <c r="A32" s="15" t="s">
        <v>37</v>
      </c>
      <c r="B32" s="83"/>
      <c r="C32" s="84"/>
      <c r="D32" s="193">
        <f>D23+D31</f>
        <v>2000</v>
      </c>
      <c r="E32" s="76">
        <f>IFERROR(INT(F32/D32),0)</f>
        <v>5000</v>
      </c>
      <c r="F32" s="82">
        <f>F23+F31</f>
        <v>10000000</v>
      </c>
      <c r="G32" s="193">
        <f>G23+G31</f>
        <v>2000</v>
      </c>
      <c r="H32" s="76">
        <f>IFERROR(INT(I32/G32),0)</f>
        <v>5000</v>
      </c>
      <c r="I32" s="76">
        <f>I23+I31</f>
        <v>10000000</v>
      </c>
      <c r="J32" s="172"/>
      <c r="K32" s="11"/>
      <c r="L32" s="75"/>
      <c r="M32" s="9"/>
    </row>
    <row r="33" spans="1:13" ht="18" customHeight="1">
      <c r="A33" s="750" t="s">
        <v>39</v>
      </c>
      <c r="B33" s="752" t="s">
        <v>44</v>
      </c>
      <c r="C33" s="753"/>
      <c r="D33" s="195"/>
      <c r="E33" s="160"/>
      <c r="F33" s="463">
        <v>0</v>
      </c>
      <c r="G33" s="195"/>
      <c r="H33" s="160"/>
      <c r="I33" s="476">
        <f t="shared" ref="I33:I38" si="6">F33</f>
        <v>0</v>
      </c>
      <c r="J33" s="174"/>
      <c r="K33" s="156"/>
      <c r="L33" s="166"/>
      <c r="M33" s="9"/>
    </row>
    <row r="34" spans="1:13" ht="18" customHeight="1">
      <c r="A34" s="745"/>
      <c r="B34" s="754" t="s">
        <v>45</v>
      </c>
      <c r="C34" s="755"/>
      <c r="D34" s="196"/>
      <c r="E34" s="161"/>
      <c r="F34" s="70">
        <f>様式3!K10</f>
        <v>5000000</v>
      </c>
      <c r="G34" s="196"/>
      <c r="H34" s="161"/>
      <c r="I34" s="178">
        <f t="shared" si="6"/>
        <v>5000000</v>
      </c>
      <c r="J34" s="175"/>
      <c r="K34" s="157"/>
      <c r="L34" s="173"/>
      <c r="M34" s="9"/>
    </row>
    <row r="35" spans="1:13" ht="18" customHeight="1">
      <c r="A35" s="745"/>
      <c r="B35" s="754" t="s">
        <v>46</v>
      </c>
      <c r="C35" s="755"/>
      <c r="D35" s="196"/>
      <c r="E35" s="161"/>
      <c r="F35" s="464">
        <v>0</v>
      </c>
      <c r="G35" s="196"/>
      <c r="H35" s="161"/>
      <c r="I35" s="475">
        <f t="shared" si="6"/>
        <v>0</v>
      </c>
      <c r="J35" s="175"/>
      <c r="K35" s="157"/>
      <c r="L35" s="173"/>
      <c r="M35" s="9"/>
    </row>
    <row r="36" spans="1:13" ht="18" customHeight="1">
      <c r="A36" s="745"/>
      <c r="B36" s="67" t="s">
        <v>40</v>
      </c>
      <c r="C36" s="68"/>
      <c r="D36" s="196"/>
      <c r="E36" s="161"/>
      <c r="F36" s="464">
        <v>0</v>
      </c>
      <c r="G36" s="196"/>
      <c r="H36" s="161"/>
      <c r="I36" s="475">
        <f t="shared" si="6"/>
        <v>0</v>
      </c>
      <c r="J36" s="175"/>
      <c r="K36" s="157"/>
      <c r="L36" s="173"/>
      <c r="M36" s="9"/>
    </row>
    <row r="37" spans="1:13" ht="18" customHeight="1">
      <c r="A37" s="745"/>
      <c r="B37" s="67" t="s">
        <v>41</v>
      </c>
      <c r="C37" s="68"/>
      <c r="D37" s="196"/>
      <c r="E37" s="161"/>
      <c r="F37" s="464">
        <v>0</v>
      </c>
      <c r="G37" s="196"/>
      <c r="H37" s="161"/>
      <c r="I37" s="475">
        <f t="shared" si="6"/>
        <v>0</v>
      </c>
      <c r="J37" s="175"/>
      <c r="K37" s="157"/>
      <c r="L37" s="173"/>
      <c r="M37" s="9"/>
    </row>
    <row r="38" spans="1:13" ht="18" customHeight="1">
      <c r="A38" s="745"/>
      <c r="B38" s="2" t="s">
        <v>42</v>
      </c>
      <c r="C38" s="2"/>
      <c r="D38" s="196"/>
      <c r="E38" s="161"/>
      <c r="F38" s="464">
        <v>0</v>
      </c>
      <c r="G38" s="196"/>
      <c r="H38" s="161"/>
      <c r="I38" s="475">
        <f t="shared" si="6"/>
        <v>0</v>
      </c>
      <c r="J38" s="175"/>
      <c r="K38" s="157"/>
      <c r="L38" s="173"/>
      <c r="M38" s="9"/>
    </row>
    <row r="39" spans="1:13" ht="18" customHeight="1">
      <c r="A39" s="745"/>
      <c r="B39" s="754" t="s">
        <v>43</v>
      </c>
      <c r="C39" s="755"/>
      <c r="D39" s="196"/>
      <c r="E39" s="161"/>
      <c r="F39" s="70">
        <f>F43-SUM(F33:F38)</f>
        <v>5000000</v>
      </c>
      <c r="G39" s="196"/>
      <c r="H39" s="161"/>
      <c r="I39" s="70">
        <f>I43-SUM(I33:I38)</f>
        <v>5000000</v>
      </c>
      <c r="J39" s="175"/>
      <c r="K39" s="157"/>
      <c r="L39" s="173"/>
      <c r="M39" s="9"/>
    </row>
    <row r="40" spans="1:13" ht="18" customHeight="1">
      <c r="A40" s="745"/>
      <c r="B40" s="754"/>
      <c r="C40" s="755"/>
      <c r="D40" s="196"/>
      <c r="E40" s="161"/>
      <c r="F40" s="70"/>
      <c r="G40" s="196"/>
      <c r="H40" s="161"/>
      <c r="I40" s="178"/>
      <c r="J40" s="175"/>
      <c r="K40" s="157"/>
      <c r="L40" s="168"/>
      <c r="M40" s="9"/>
    </row>
    <row r="41" spans="1:13" ht="18" customHeight="1">
      <c r="A41" s="745"/>
      <c r="B41" s="754"/>
      <c r="C41" s="755"/>
      <c r="D41" s="196"/>
      <c r="E41" s="161"/>
      <c r="F41" s="70"/>
      <c r="G41" s="196"/>
      <c r="H41" s="161"/>
      <c r="I41" s="178"/>
      <c r="J41" s="175"/>
      <c r="K41" s="157"/>
      <c r="L41" s="168"/>
      <c r="M41" s="9"/>
    </row>
    <row r="42" spans="1:13" ht="18" customHeight="1" thickBot="1">
      <c r="A42" s="745"/>
      <c r="B42" s="756"/>
      <c r="C42" s="756"/>
      <c r="D42" s="197"/>
      <c r="E42" s="162"/>
      <c r="F42" s="80"/>
      <c r="G42" s="197"/>
      <c r="H42" s="162"/>
      <c r="I42" s="179"/>
      <c r="J42" s="176"/>
      <c r="K42" s="158"/>
      <c r="L42" s="170"/>
      <c r="M42" s="9"/>
    </row>
    <row r="43" spans="1:13" ht="18" customHeight="1" thickBot="1">
      <c r="A43" s="751"/>
      <c r="B43" s="720" t="s">
        <v>2</v>
      </c>
      <c r="C43" s="749"/>
      <c r="D43" s="198"/>
      <c r="E43" s="163"/>
      <c r="F43" s="82">
        <f>SUM(F32)</f>
        <v>10000000</v>
      </c>
      <c r="G43" s="198"/>
      <c r="H43" s="163"/>
      <c r="I43" s="180">
        <f>SUM(I32)</f>
        <v>10000000</v>
      </c>
      <c r="J43" s="177"/>
      <c r="K43" s="159"/>
      <c r="L43" s="75"/>
      <c r="M43" s="10"/>
    </row>
    <row r="47" spans="1:13">
      <c r="I47" s="100"/>
    </row>
  </sheetData>
  <sheetProtection sheet="1" objects="1" scenarios="1" selectLockedCells="1"/>
  <mergeCells count="35">
    <mergeCell ref="B43:C43"/>
    <mergeCell ref="A33:A43"/>
    <mergeCell ref="B39:C39"/>
    <mergeCell ref="B40:C40"/>
    <mergeCell ref="B41:C41"/>
    <mergeCell ref="B42:C42"/>
    <mergeCell ref="B35:C35"/>
    <mergeCell ref="B34:C34"/>
    <mergeCell ref="B33:C33"/>
    <mergeCell ref="B12:B16"/>
    <mergeCell ref="B24:C24"/>
    <mergeCell ref="B25:C25"/>
    <mergeCell ref="B17:B22"/>
    <mergeCell ref="A12:A23"/>
    <mergeCell ref="B23:C23"/>
    <mergeCell ref="A24:A31"/>
    <mergeCell ref="B30:C30"/>
    <mergeCell ref="B28:C28"/>
    <mergeCell ref="B29:C29"/>
    <mergeCell ref="B31:C31"/>
    <mergeCell ref="B26:C26"/>
    <mergeCell ref="B27:C27"/>
    <mergeCell ref="A5:M5"/>
    <mergeCell ref="D9:F9"/>
    <mergeCell ref="G9:L9"/>
    <mergeCell ref="G10:I10"/>
    <mergeCell ref="J10:L10"/>
    <mergeCell ref="M9:M11"/>
    <mergeCell ref="A7:B7"/>
    <mergeCell ref="C7:D7"/>
    <mergeCell ref="A9:A11"/>
    <mergeCell ref="B9:C11"/>
    <mergeCell ref="D10:D11"/>
    <mergeCell ref="E10:E11"/>
    <mergeCell ref="F10:F11"/>
  </mergeCells>
  <phoneticPr fontId="2"/>
  <printOptions horizontalCentered="1" verticalCentered="1"/>
  <pageMargins left="0.62992125984251968" right="0.43307086614173229" top="0.98425196850393704" bottom="0.98425196850393704" header="0.51181102362204722" footer="0.51181102362204722"/>
  <pageSetup paperSize="9" scale="84" orientation="portrait" blackAndWhite="1" r:id="rId1"/>
  <headerFooter alignWithMargins="0"/>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33F64-D81D-4E16-9B8A-0A3DD73E2A67}">
  <sheetPr codeName="Sheet14"/>
  <dimension ref="A1:H49"/>
  <sheetViews>
    <sheetView view="pageBreakPreview" zoomScaleNormal="85" zoomScaleSheetLayoutView="100" workbookViewId="0"/>
  </sheetViews>
  <sheetFormatPr defaultColWidth="11.36328125" defaultRowHeight="14.25" customHeight="1"/>
  <cols>
    <col min="1" max="1" width="19.453125" style="203" customWidth="1"/>
    <col min="2" max="4" width="15.36328125" style="144" customWidth="1"/>
    <col min="5" max="5" width="15.453125" style="144" customWidth="1"/>
    <col min="6" max="6" width="2.453125" style="144" customWidth="1"/>
    <col min="7" max="7" width="4.6328125" style="204" customWidth="1"/>
    <col min="8" max="8" width="26.08984375" style="203" customWidth="1"/>
    <col min="9" max="16384" width="11.36328125" style="144"/>
  </cols>
  <sheetData>
    <row r="1" spans="1:8" ht="14.25" customHeight="1">
      <c r="A1" s="203" t="s">
        <v>365</v>
      </c>
    </row>
    <row r="2" spans="1:8" s="203" customFormat="1" ht="14.25" customHeight="1" thickBot="1">
      <c r="A2" s="205"/>
      <c r="B2" s="205" t="s">
        <v>373</v>
      </c>
      <c r="C2" s="206" t="s">
        <v>163</v>
      </c>
      <c r="D2" s="206" t="s">
        <v>347</v>
      </c>
      <c r="E2" s="207" t="s">
        <v>164</v>
      </c>
    </row>
    <row r="3" spans="1:8" ht="14.25" customHeight="1">
      <c r="A3" s="208" t="s">
        <v>165</v>
      </c>
      <c r="B3" s="481">
        <f>'様式2-3'!D23</f>
        <v>2000</v>
      </c>
      <c r="C3" s="481">
        <f>SUM(D8:D10)</f>
        <v>2400</v>
      </c>
      <c r="D3" s="482">
        <f>MIN(B3:C3)</f>
        <v>2000</v>
      </c>
      <c r="E3" s="946">
        <f>INT(D3*D4)</f>
        <v>10000000</v>
      </c>
      <c r="G3" s="204" t="str" cm="1">
        <f t="array" ref="G3">_xlfn.IFS(B3 &lt; C3, "&lt;", B3 &gt; C3, "&gt;", B3 = C3, "=")</f>
        <v>&lt;</v>
      </c>
      <c r="H3" s="203" t="str">
        <f>B$2&amp;"："&amp;TEXT(B3, "#,##0.00㎡")&amp;G3&amp;C$2&amp;"："&amp;TEXT(C3, "#,##0.00㎡")</f>
        <v>計画：2,000.00㎡&lt;基準：2,400.00㎡</v>
      </c>
    </row>
    <row r="4" spans="1:8" ht="14.25" customHeight="1" thickBot="1">
      <c r="A4" s="208" t="s">
        <v>166</v>
      </c>
      <c r="B4" s="201">
        <f>'様式2-3'!E23</f>
        <v>5000</v>
      </c>
      <c r="C4" s="201">
        <f>SUM(D14:D16)+SUM(D20:D22)</f>
        <v>123100</v>
      </c>
      <c r="D4" s="202">
        <f>MIN(B4:C4)</f>
        <v>5000</v>
      </c>
      <c r="E4" s="947"/>
      <c r="G4" s="204" t="str" cm="1">
        <f t="array" ref="G4">_xlfn.IFS(B4 &lt; C4, "&lt;", B4 &gt; C4, "&gt;", B4 = C4, "=")</f>
        <v>&lt;</v>
      </c>
      <c r="H4" s="203" t="str">
        <f>B$2&amp;"："&amp;TEXT(B4, "#,##0円")&amp;G4&amp;C$2&amp;"："&amp;TEXT(C4, "#,##0円")</f>
        <v>計画：5,000円&lt;基準：123,100円</v>
      </c>
    </row>
    <row r="6" spans="1:8" ht="14.25" customHeight="1">
      <c r="A6" s="203" t="s">
        <v>377</v>
      </c>
    </row>
    <row r="7" spans="1:8" ht="14.25" customHeight="1">
      <c r="A7" s="206" t="s">
        <v>367</v>
      </c>
      <c r="B7" s="102" t="s">
        <v>374</v>
      </c>
      <c r="C7" s="102" t="s">
        <v>371</v>
      </c>
      <c r="D7" s="102" t="s">
        <v>363</v>
      </c>
      <c r="G7" s="144"/>
      <c r="H7" s="144"/>
    </row>
    <row r="8" spans="1:8" ht="14.25" customHeight="1">
      <c r="A8" s="208" t="s">
        <v>429</v>
      </c>
      <c r="B8" s="143">
        <v>20</v>
      </c>
      <c r="C8" s="143">
        <f>IF(基本情報!$C$30=基準額!A8,基本情報!$C$31,0)</f>
        <v>120</v>
      </c>
      <c r="D8" s="143">
        <f>B8*C8</f>
        <v>2400</v>
      </c>
      <c r="G8" s="144"/>
      <c r="H8" s="144"/>
    </row>
    <row r="9" spans="1:8" ht="14.25" customHeight="1">
      <c r="A9" s="208" t="s">
        <v>385</v>
      </c>
      <c r="B9" s="143">
        <v>17</v>
      </c>
      <c r="C9" s="143">
        <f>IF(基本情報!$C$30=基準額!A9,基本情報!$C$31,0)</f>
        <v>0</v>
      </c>
      <c r="D9" s="143">
        <f>B9*C9</f>
        <v>0</v>
      </c>
      <c r="G9" s="144"/>
      <c r="H9" s="144"/>
    </row>
    <row r="10" spans="1:8" ht="14.25" customHeight="1">
      <c r="A10" s="208"/>
      <c r="B10" s="143"/>
      <c r="C10" s="143"/>
      <c r="D10" s="143"/>
      <c r="G10" s="144"/>
      <c r="H10" s="144"/>
    </row>
    <row r="11" spans="1:8" ht="14.25" customHeight="1">
      <c r="A11" s="209"/>
      <c r="B11" s="199"/>
      <c r="C11" s="203"/>
      <c r="G11" s="144"/>
      <c r="H11" s="144"/>
    </row>
    <row r="12" spans="1:8" ht="14.25" customHeight="1">
      <c r="A12" s="203" t="s">
        <v>364</v>
      </c>
      <c r="C12" s="203"/>
      <c r="G12" s="144"/>
      <c r="H12" s="144"/>
    </row>
    <row r="13" spans="1:8" ht="14.25" customHeight="1">
      <c r="A13" s="206" t="s">
        <v>367</v>
      </c>
      <c r="B13" s="102" t="s">
        <v>25</v>
      </c>
      <c r="C13" s="102" t="s">
        <v>371</v>
      </c>
      <c r="D13" s="102" t="s">
        <v>245</v>
      </c>
      <c r="G13" s="144"/>
      <c r="H13" s="144"/>
    </row>
    <row r="14" spans="1:8" ht="14.25" customHeight="1">
      <c r="A14" s="208" t="s">
        <v>246</v>
      </c>
      <c r="B14" s="143">
        <v>123100</v>
      </c>
      <c r="C14" s="143">
        <f>IF(基本情報!$C$29=基準額!A14,1,0)</f>
        <v>1</v>
      </c>
      <c r="D14" s="143">
        <f>B14*C14</f>
        <v>123100</v>
      </c>
      <c r="G14" s="144"/>
      <c r="H14" s="144"/>
    </row>
    <row r="15" spans="1:8" ht="14.25" customHeight="1">
      <c r="A15" s="208" t="s">
        <v>247</v>
      </c>
      <c r="B15" s="143">
        <v>106800</v>
      </c>
      <c r="C15" s="143">
        <f>IF(基本情報!$C$29=基準額!A15,1,0)</f>
        <v>0</v>
      </c>
      <c r="D15" s="143">
        <f>B15*C15</f>
        <v>0</v>
      </c>
      <c r="G15" s="144"/>
      <c r="H15" s="144"/>
    </row>
    <row r="16" spans="1:8" ht="14.25" customHeight="1">
      <c r="A16" s="208" t="s">
        <v>248</v>
      </c>
      <c r="B16" s="143">
        <v>123100</v>
      </c>
      <c r="C16" s="143">
        <f>IF(基本情報!$C$29=基準額!A16,1,0)</f>
        <v>0</v>
      </c>
      <c r="D16" s="143">
        <f>B16*C16</f>
        <v>0</v>
      </c>
      <c r="G16" s="144"/>
      <c r="H16" s="144"/>
    </row>
    <row r="17" spans="1:8" ht="14.25" customHeight="1">
      <c r="C17" s="203"/>
      <c r="G17" s="144"/>
      <c r="H17" s="144"/>
    </row>
    <row r="18" spans="1:8" ht="14.25" customHeight="1">
      <c r="A18" s="203" t="s">
        <v>372</v>
      </c>
      <c r="C18" s="203"/>
      <c r="G18" s="144"/>
      <c r="H18" s="144"/>
    </row>
    <row r="19" spans="1:8" ht="14.25" customHeight="1">
      <c r="A19" s="206" t="s">
        <v>367</v>
      </c>
      <c r="B19" s="102" t="s">
        <v>375</v>
      </c>
      <c r="C19" s="102" t="s">
        <v>371</v>
      </c>
      <c r="D19" s="102" t="s">
        <v>376</v>
      </c>
      <c r="G19" s="144"/>
      <c r="H19" s="144"/>
    </row>
    <row r="20" spans="1:8" ht="14.25" customHeight="1">
      <c r="A20" s="208"/>
      <c r="B20" s="143"/>
      <c r="C20" s="143"/>
      <c r="D20" s="143"/>
      <c r="G20" s="144"/>
      <c r="H20" s="144"/>
    </row>
    <row r="21" spans="1:8" ht="14.25" customHeight="1">
      <c r="A21" s="208"/>
      <c r="B21" s="143"/>
      <c r="C21" s="143"/>
      <c r="D21" s="143"/>
      <c r="G21" s="144"/>
      <c r="H21" s="144"/>
    </row>
    <row r="22" spans="1:8" ht="14.25" customHeight="1">
      <c r="A22" s="208"/>
      <c r="B22" s="143"/>
      <c r="C22" s="143"/>
      <c r="D22" s="143"/>
      <c r="G22" s="144"/>
      <c r="H22" s="144"/>
    </row>
    <row r="23" spans="1:8" ht="14.25" customHeight="1">
      <c r="C23" s="204"/>
      <c r="D23" s="203"/>
      <c r="G23" s="144"/>
      <c r="H23" s="144"/>
    </row>
    <row r="24" spans="1:8" ht="14.25" customHeight="1">
      <c r="A24" s="203" t="s">
        <v>366</v>
      </c>
    </row>
    <row r="25" spans="1:8" s="203" customFormat="1" ht="14.25" customHeight="1" thickBot="1">
      <c r="A25" s="210"/>
      <c r="B25" s="211" t="s">
        <v>162</v>
      </c>
      <c r="C25" s="212" t="s">
        <v>163</v>
      </c>
      <c r="D25" s="212" t="s">
        <v>347</v>
      </c>
      <c r="E25" s="213" t="s">
        <v>164</v>
      </c>
    </row>
    <row r="26" spans="1:8" ht="14.25" customHeight="1">
      <c r="A26" s="208" t="s">
        <v>165</v>
      </c>
      <c r="B26" s="481">
        <f>'様式4-3'!D23</f>
        <v>2000</v>
      </c>
      <c r="C26" s="481">
        <f>SUM(D31:D33)</f>
        <v>2400</v>
      </c>
      <c r="D26" s="482">
        <f>MIN(B26:C26)</f>
        <v>2000</v>
      </c>
      <c r="E26" s="946">
        <f>INT(D26*D27)</f>
        <v>10000000</v>
      </c>
      <c r="G26" s="204" t="str" cm="1">
        <f t="array" ref="G26">_xlfn.IFS(B26 &lt; C26, "&lt;", B26 &gt; C26, "&gt;", B26 = C26, "=")</f>
        <v>&lt;</v>
      </c>
      <c r="H26" s="203" t="str">
        <f>B$25&amp;"："&amp;TEXT(B26, "#,##0.00㎡")&amp;G26&amp;C$25&amp;"："&amp;TEXT(C26, "#,##0.00㎡")</f>
        <v>実績：2,000.00㎡&lt;基準：2,400.00㎡</v>
      </c>
    </row>
    <row r="27" spans="1:8" ht="14.25" customHeight="1" thickBot="1">
      <c r="A27" s="208" t="s">
        <v>166</v>
      </c>
      <c r="B27" s="201">
        <f>'様式4-3'!E23</f>
        <v>5000</v>
      </c>
      <c r="C27" s="201">
        <f>SUM(D37:D39)+SUM(D43:D45)</f>
        <v>123100</v>
      </c>
      <c r="D27" s="202">
        <f>MIN(B27:C27)</f>
        <v>5000</v>
      </c>
      <c r="E27" s="947"/>
      <c r="G27" s="204" t="str" cm="1">
        <f t="array" ref="G27">_xlfn.IFS(B27 &lt; C27, "&lt;", B27 &gt; C27, "&gt;", B27 = C27, "=")</f>
        <v>&lt;</v>
      </c>
      <c r="H27" s="203" t="str">
        <f>B$25&amp;"："&amp;TEXT(B27, "#,##0円")&amp;G27&amp;C$25&amp;"："&amp;TEXT(C27, "#,##0円")</f>
        <v>実績：5,000円&lt;基準：123,100円</v>
      </c>
    </row>
    <row r="29" spans="1:8" ht="14.25" customHeight="1">
      <c r="A29" s="203" t="s">
        <v>378</v>
      </c>
    </row>
    <row r="30" spans="1:8" ht="14.25" customHeight="1">
      <c r="A30" s="212" t="s">
        <v>367</v>
      </c>
      <c r="B30" s="104" t="s">
        <v>374</v>
      </c>
      <c r="C30" s="104" t="s">
        <v>371</v>
      </c>
      <c r="D30" s="104" t="s">
        <v>363</v>
      </c>
      <c r="G30" s="144"/>
      <c r="H30" s="144"/>
    </row>
    <row r="31" spans="1:8" ht="14.25" customHeight="1">
      <c r="A31" s="208" t="s">
        <v>384</v>
      </c>
      <c r="B31" s="143">
        <v>20</v>
      </c>
      <c r="C31" s="143">
        <f>IF(基本情報!$C$30=基準額!A8,基本情報!$C$31,0)</f>
        <v>120</v>
      </c>
      <c r="D31" s="143">
        <f>B31*C31</f>
        <v>2400</v>
      </c>
      <c r="G31" s="144"/>
      <c r="H31" s="144"/>
    </row>
    <row r="32" spans="1:8" ht="14.25" customHeight="1">
      <c r="A32" s="208" t="s">
        <v>385</v>
      </c>
      <c r="B32" s="143">
        <v>17</v>
      </c>
      <c r="C32" s="143">
        <f>IF(基本情報!$C$30=基準額!A9,基本情報!$C$31,0)</f>
        <v>0</v>
      </c>
      <c r="D32" s="143">
        <f>B32*C32</f>
        <v>0</v>
      </c>
      <c r="G32" s="144"/>
      <c r="H32" s="144"/>
    </row>
    <row r="33" spans="1:8" ht="14.25" customHeight="1">
      <c r="A33" s="208"/>
      <c r="B33" s="143"/>
      <c r="C33" s="143"/>
      <c r="D33" s="143"/>
      <c r="G33" s="144"/>
      <c r="H33" s="144"/>
    </row>
    <row r="34" spans="1:8" ht="14.25" customHeight="1">
      <c r="A34" s="209"/>
      <c r="B34" s="199"/>
      <c r="C34" s="203"/>
      <c r="G34" s="144"/>
      <c r="H34" s="144"/>
    </row>
    <row r="35" spans="1:8" ht="14.25" customHeight="1">
      <c r="A35" s="203" t="s">
        <v>364</v>
      </c>
      <c r="C35" s="203"/>
      <c r="G35" s="144"/>
      <c r="H35" s="144"/>
    </row>
    <row r="36" spans="1:8" ht="14.25" customHeight="1">
      <c r="A36" s="212" t="s">
        <v>367</v>
      </c>
      <c r="B36" s="104" t="s">
        <v>25</v>
      </c>
      <c r="C36" s="104" t="s">
        <v>371</v>
      </c>
      <c r="D36" s="104" t="s">
        <v>245</v>
      </c>
      <c r="G36" s="144"/>
      <c r="H36" s="144"/>
    </row>
    <row r="37" spans="1:8" ht="14.25" customHeight="1">
      <c r="A37" s="208" t="s">
        <v>246</v>
      </c>
      <c r="B37" s="143">
        <v>123100</v>
      </c>
      <c r="C37" s="143">
        <f>IF(基本情報!$C$29=基準額!A37,1,0)</f>
        <v>1</v>
      </c>
      <c r="D37" s="143">
        <f>B37*C37</f>
        <v>123100</v>
      </c>
      <c r="G37" s="144"/>
      <c r="H37" s="144"/>
    </row>
    <row r="38" spans="1:8" ht="14.25" customHeight="1">
      <c r="A38" s="208" t="s">
        <v>247</v>
      </c>
      <c r="B38" s="143">
        <v>106800</v>
      </c>
      <c r="C38" s="143">
        <f>IF(基本情報!$C$29=基準額!A38,1,0)</f>
        <v>0</v>
      </c>
      <c r="D38" s="143">
        <f t="shared" ref="D38:D39" si="0">B38*C38</f>
        <v>0</v>
      </c>
      <c r="G38" s="144"/>
      <c r="H38" s="144"/>
    </row>
    <row r="39" spans="1:8" ht="14.25" customHeight="1">
      <c r="A39" s="208" t="s">
        <v>248</v>
      </c>
      <c r="B39" s="143">
        <v>123100</v>
      </c>
      <c r="C39" s="143">
        <f>IF(基本情報!$C$29=基準額!A39,1,0)</f>
        <v>0</v>
      </c>
      <c r="D39" s="143">
        <f t="shared" si="0"/>
        <v>0</v>
      </c>
      <c r="G39" s="144"/>
      <c r="H39" s="144"/>
    </row>
    <row r="40" spans="1:8" ht="14.25" customHeight="1">
      <c r="C40" s="203"/>
      <c r="G40" s="144"/>
      <c r="H40" s="144"/>
    </row>
    <row r="41" spans="1:8" ht="14.25" customHeight="1">
      <c r="A41" s="203" t="s">
        <v>372</v>
      </c>
      <c r="C41" s="203"/>
      <c r="G41" s="144"/>
      <c r="H41" s="144"/>
    </row>
    <row r="42" spans="1:8" ht="14.25" customHeight="1">
      <c r="A42" s="212" t="s">
        <v>367</v>
      </c>
      <c r="B42" s="104" t="s">
        <v>375</v>
      </c>
      <c r="C42" s="104" t="s">
        <v>371</v>
      </c>
      <c r="D42" s="104" t="s">
        <v>376</v>
      </c>
      <c r="G42" s="144"/>
      <c r="H42" s="144"/>
    </row>
    <row r="43" spans="1:8" ht="14.25" customHeight="1">
      <c r="A43" s="208"/>
      <c r="B43" s="143"/>
      <c r="C43" s="143"/>
      <c r="D43" s="143"/>
      <c r="G43" s="144"/>
      <c r="H43" s="144"/>
    </row>
    <row r="44" spans="1:8" ht="14.25" customHeight="1">
      <c r="A44" s="208"/>
      <c r="B44" s="143"/>
      <c r="C44" s="143"/>
      <c r="D44" s="143"/>
      <c r="G44" s="144"/>
      <c r="H44" s="144"/>
    </row>
    <row r="45" spans="1:8" ht="14.25" customHeight="1">
      <c r="A45" s="208"/>
      <c r="B45" s="143"/>
      <c r="C45" s="143"/>
      <c r="D45" s="143"/>
      <c r="G45" s="144"/>
      <c r="H45" s="144"/>
    </row>
    <row r="46" spans="1:8" ht="14.25" customHeight="1">
      <c r="C46" s="204"/>
      <c r="D46" s="203"/>
      <c r="G46" s="144"/>
      <c r="H46" s="144"/>
    </row>
    <row r="47" spans="1:8" ht="14.25" customHeight="1">
      <c r="A47" s="203" t="s">
        <v>368</v>
      </c>
      <c r="C47" s="204"/>
      <c r="D47" s="203"/>
      <c r="G47" s="144"/>
      <c r="H47" s="144"/>
    </row>
    <row r="48" spans="1:8" ht="14.25" customHeight="1">
      <c r="A48" s="214" t="s">
        <v>369</v>
      </c>
      <c r="B48" s="200" t="s">
        <v>361</v>
      </c>
      <c r="C48" s="203"/>
      <c r="G48" s="144"/>
      <c r="H48" s="144"/>
    </row>
    <row r="49" spans="1:8" ht="14.25" customHeight="1">
      <c r="A49" s="208" t="s">
        <v>370</v>
      </c>
      <c r="B49" s="215">
        <v>0.5</v>
      </c>
      <c r="C49" s="203"/>
      <c r="G49" s="144"/>
      <c r="H49" s="144"/>
    </row>
  </sheetData>
  <sheetProtection sheet="1" objects="1" scenarios="1" selectLockedCells="1"/>
  <mergeCells count="2">
    <mergeCell ref="E26:E27"/>
    <mergeCell ref="E3:E4"/>
  </mergeCells>
  <phoneticPr fontId="2"/>
  <printOptions horizontalCentered="1" verticalCentered="1"/>
  <pageMargins left="0.62992125984251968" right="0.43307086614173229" top="0.98425196850393704" bottom="0.98425196850393704" header="0.51181102362204722" footer="0.51181102362204722"/>
  <pageSetup paperSize="9" orientation="portrait" blackAndWhite="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C5B11-95EB-48AE-81E2-6E95E004834D}">
  <sheetPr codeName="Sheet15"/>
  <dimension ref="A2:M19"/>
  <sheetViews>
    <sheetView view="pageBreakPreview" zoomScaleNormal="100" zoomScaleSheetLayoutView="100" workbookViewId="0">
      <selection activeCell="A6" sqref="A6"/>
    </sheetView>
  </sheetViews>
  <sheetFormatPr defaultRowHeight="13"/>
  <cols>
    <col min="1" max="6" width="10.6328125" customWidth="1"/>
    <col min="7" max="7" width="11.36328125" customWidth="1"/>
    <col min="8" max="8" width="14.08984375" customWidth="1"/>
  </cols>
  <sheetData>
    <row r="2" spans="1:8">
      <c r="A2" t="s">
        <v>167</v>
      </c>
    </row>
    <row r="4" spans="1:8" ht="43.5" customHeight="1">
      <c r="A4" s="948" t="s">
        <v>168</v>
      </c>
      <c r="B4" s="948"/>
      <c r="C4" s="948"/>
      <c r="D4" s="948"/>
      <c r="E4" s="948"/>
      <c r="F4" s="948"/>
      <c r="G4" s="948"/>
      <c r="H4" s="948"/>
    </row>
    <row r="5" spans="1:8" ht="37" customHeight="1">
      <c r="A5" s="948" t="s">
        <v>452</v>
      </c>
      <c r="B5" s="948"/>
      <c r="C5" s="948"/>
      <c r="D5" s="948"/>
      <c r="E5" s="948"/>
      <c r="F5" s="948"/>
      <c r="G5" s="948"/>
      <c r="H5" s="948"/>
    </row>
    <row r="6" spans="1:8" ht="19.5" customHeight="1">
      <c r="A6" t="s">
        <v>169</v>
      </c>
    </row>
    <row r="7" spans="1:8" ht="57" customHeight="1">
      <c r="A7" s="948" t="s">
        <v>170</v>
      </c>
      <c r="B7" s="948"/>
      <c r="C7" s="948"/>
      <c r="D7" s="948"/>
      <c r="E7" s="948"/>
      <c r="F7" s="948"/>
      <c r="G7" s="948"/>
      <c r="H7" s="948"/>
    </row>
    <row r="8" spans="1:8">
      <c r="A8" t="s">
        <v>171</v>
      </c>
    </row>
    <row r="9" spans="1:8">
      <c r="A9" t="s">
        <v>172</v>
      </c>
    </row>
    <row r="10" spans="1:8">
      <c r="A10" s="948" t="s">
        <v>445</v>
      </c>
      <c r="B10" s="948"/>
      <c r="C10" s="948"/>
      <c r="D10" s="948"/>
      <c r="E10" s="948"/>
      <c r="F10" s="948"/>
      <c r="G10" s="948"/>
      <c r="H10" s="948"/>
    </row>
    <row r="11" spans="1:8">
      <c r="A11" t="s">
        <v>173</v>
      </c>
    </row>
    <row r="12" spans="1:8">
      <c r="A12" t="s">
        <v>174</v>
      </c>
    </row>
    <row r="13" spans="1:8">
      <c r="A13" t="s">
        <v>175</v>
      </c>
    </row>
    <row r="14" spans="1:8">
      <c r="A14" s="949" t="s">
        <v>176</v>
      </c>
      <c r="B14" s="949"/>
      <c r="C14" s="949"/>
      <c r="D14" s="949"/>
      <c r="E14" s="949"/>
      <c r="F14" s="949"/>
      <c r="G14" s="949"/>
      <c r="H14" s="949"/>
    </row>
    <row r="15" spans="1:8">
      <c r="F15" s="3"/>
      <c r="G15" s="950"/>
      <c r="H15" s="950"/>
    </row>
    <row r="16" spans="1:8">
      <c r="G16" s="726"/>
      <c r="H16" s="726"/>
    </row>
    <row r="19" spans="13:13">
      <c r="M19" s="66"/>
    </row>
  </sheetData>
  <mergeCells count="7">
    <mergeCell ref="G16:H16"/>
    <mergeCell ref="A4:H4"/>
    <mergeCell ref="A5:H5"/>
    <mergeCell ref="A7:H7"/>
    <mergeCell ref="A10:H10"/>
    <mergeCell ref="A14:H14"/>
    <mergeCell ref="G15:H15"/>
  </mergeCells>
  <phoneticPr fontId="2"/>
  <printOptions horizontalCentered="1" verticalCentered="1"/>
  <pageMargins left="0.62992125984251968" right="0.43307086614173229" top="0.98425196850393704" bottom="0.98425196850393704" header="0.51181102362204722" footer="0.51181102362204722"/>
  <pageSetup paperSize="9"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F86C6-5100-47FD-A08F-4B3FBD78311C}">
  <sheetPr codeName="Sheet2">
    <tabColor theme="8" tint="0.59999389629810485"/>
  </sheetPr>
  <dimension ref="A1:O53"/>
  <sheetViews>
    <sheetView view="pageBreakPreview" topLeftCell="A16" zoomScaleNormal="100" zoomScaleSheetLayoutView="100" workbookViewId="0"/>
  </sheetViews>
  <sheetFormatPr defaultRowHeight="13"/>
  <cols>
    <col min="1" max="1" width="2.7265625" customWidth="1"/>
    <col min="2" max="2" width="7.6328125" customWidth="1"/>
    <col min="3" max="3" width="4.453125" customWidth="1"/>
    <col min="4" max="4" width="4" customWidth="1"/>
    <col min="5" max="5" width="4.90625" customWidth="1"/>
    <col min="6" max="6" width="10.6328125" customWidth="1"/>
    <col min="7" max="7" width="10.26953125" customWidth="1"/>
    <col min="8" max="8" width="4.7265625" customWidth="1"/>
    <col min="9" max="10" width="10.36328125" customWidth="1"/>
    <col min="11" max="11" width="11.90625" customWidth="1"/>
    <col min="12" max="12" width="11.7265625" customWidth="1"/>
    <col min="13" max="13" width="3.6328125" customWidth="1"/>
  </cols>
  <sheetData>
    <row r="1" spans="1:13" ht="14">
      <c r="A1" s="40"/>
      <c r="B1" s="40"/>
      <c r="C1" s="40"/>
      <c r="D1" s="40"/>
      <c r="E1" s="40"/>
      <c r="F1" s="40"/>
      <c r="G1" s="40"/>
      <c r="H1" s="40"/>
      <c r="I1" s="40"/>
      <c r="J1" s="41" t="s">
        <v>177</v>
      </c>
      <c r="K1" s="42"/>
      <c r="L1" s="42"/>
      <c r="M1" s="42"/>
    </row>
    <row r="2" spans="1:13" ht="14">
      <c r="A2" s="40"/>
      <c r="B2" s="40" t="s">
        <v>178</v>
      </c>
      <c r="C2" s="40"/>
      <c r="D2" s="40"/>
      <c r="E2" s="40"/>
      <c r="F2" s="40"/>
      <c r="G2" s="40"/>
      <c r="H2" s="40"/>
      <c r="I2" s="40"/>
      <c r="J2" s="40"/>
      <c r="K2" s="40"/>
      <c r="L2" s="42"/>
      <c r="M2" s="42"/>
    </row>
    <row r="3" spans="1:13" ht="14">
      <c r="A3" s="40"/>
      <c r="B3" s="40"/>
      <c r="C3" s="40"/>
      <c r="D3" s="40"/>
      <c r="E3" s="40"/>
      <c r="F3" s="40"/>
      <c r="G3" s="40"/>
      <c r="H3" s="40"/>
      <c r="I3" s="40"/>
      <c r="J3" s="40"/>
      <c r="K3" s="40"/>
      <c r="L3" s="42"/>
      <c r="M3" s="42"/>
    </row>
    <row r="4" spans="1:13" ht="14">
      <c r="A4" s="40"/>
      <c r="B4" s="40"/>
      <c r="C4" s="40"/>
      <c r="D4" s="40"/>
      <c r="E4" s="40"/>
      <c r="F4" s="40"/>
      <c r="G4" s="40"/>
      <c r="H4" s="40"/>
      <c r="I4" s="40"/>
      <c r="J4" s="40"/>
      <c r="K4" s="40"/>
      <c r="L4" s="42"/>
      <c r="M4" s="42"/>
    </row>
    <row r="5" spans="1:13" ht="27" customHeight="1">
      <c r="A5" s="327"/>
      <c r="B5" s="496" t="s">
        <v>179</v>
      </c>
      <c r="C5" s="496"/>
      <c r="D5" s="496"/>
      <c r="E5" s="496"/>
      <c r="F5" s="496"/>
      <c r="G5" s="496"/>
      <c r="H5" s="496"/>
      <c r="I5" s="496"/>
      <c r="J5" s="496"/>
      <c r="K5" s="496"/>
      <c r="L5" s="496"/>
      <c r="M5" s="22"/>
    </row>
    <row r="6" spans="1:13" ht="13.5" customHeight="1">
      <c r="A6" s="43"/>
      <c r="B6" s="43"/>
      <c r="C6" s="43"/>
      <c r="D6" s="43"/>
      <c r="E6" s="43"/>
      <c r="F6" s="43"/>
      <c r="G6" s="43"/>
      <c r="H6" s="43"/>
      <c r="I6" s="328"/>
      <c r="J6" s="328"/>
      <c r="K6" s="43"/>
      <c r="L6" s="43"/>
      <c r="M6" s="43"/>
    </row>
    <row r="7" spans="1:13" ht="14">
      <c r="A7" s="40"/>
      <c r="B7" s="40"/>
      <c r="C7" s="40"/>
      <c r="D7" s="44"/>
      <c r="E7" s="40"/>
      <c r="F7" s="40"/>
      <c r="G7" s="40"/>
      <c r="H7" s="40"/>
      <c r="I7" s="244"/>
      <c r="J7" s="244"/>
      <c r="K7" s="40"/>
      <c r="L7" s="42"/>
      <c r="M7" s="42"/>
    </row>
    <row r="8" spans="1:13" ht="18" customHeight="1">
      <c r="A8" s="40"/>
      <c r="B8" s="40"/>
      <c r="C8" s="40"/>
      <c r="D8" s="40"/>
      <c r="E8" s="40"/>
      <c r="F8" s="40"/>
      <c r="G8" s="40"/>
      <c r="H8" s="40"/>
      <c r="I8" s="244"/>
      <c r="J8" s="244"/>
      <c r="K8" s="329"/>
      <c r="L8" s="330"/>
      <c r="M8" s="42"/>
    </row>
    <row r="9" spans="1:13" ht="14">
      <c r="A9" s="40"/>
      <c r="B9" s="40"/>
      <c r="C9" s="40"/>
      <c r="D9" s="40"/>
      <c r="E9" s="40"/>
      <c r="F9" s="40"/>
      <c r="G9" s="40"/>
      <c r="H9" s="40"/>
      <c r="I9" s="331"/>
      <c r="J9" s="332"/>
      <c r="K9" s="499">
        <f>基本情報!C8</f>
        <v>46113</v>
      </c>
      <c r="L9" s="499"/>
      <c r="M9" s="54"/>
    </row>
    <row r="10" spans="1:13" ht="14">
      <c r="A10" s="40"/>
      <c r="B10" s="40"/>
      <c r="C10" s="40"/>
      <c r="D10" s="40"/>
      <c r="E10" s="40"/>
      <c r="F10" s="40"/>
      <c r="G10" s="40"/>
      <c r="H10" s="40"/>
      <c r="I10" s="42"/>
      <c r="J10" s="46"/>
      <c r="K10" s="47"/>
      <c r="L10" s="42"/>
      <c r="M10" s="42"/>
    </row>
    <row r="11" spans="1:13" ht="14">
      <c r="A11" s="40"/>
      <c r="B11" s="40"/>
      <c r="C11" s="40"/>
      <c r="D11" s="40"/>
      <c r="E11" s="40"/>
      <c r="F11" s="40"/>
      <c r="G11" s="40"/>
      <c r="H11" s="40"/>
      <c r="I11" s="48"/>
      <c r="J11" s="48"/>
      <c r="K11" s="48"/>
      <c r="L11" s="42"/>
      <c r="M11" s="42"/>
    </row>
    <row r="12" spans="1:13" ht="14">
      <c r="A12" s="40"/>
      <c r="B12" s="40" t="s">
        <v>180</v>
      </c>
      <c r="C12" s="40"/>
      <c r="D12" s="40"/>
      <c r="E12" s="40"/>
      <c r="F12" s="40"/>
      <c r="G12" s="40"/>
      <c r="H12" s="40"/>
      <c r="I12" s="40"/>
      <c r="J12" s="40"/>
      <c r="K12" s="40"/>
      <c r="L12" s="42"/>
      <c r="M12" s="42"/>
    </row>
    <row r="13" spans="1:13" ht="14">
      <c r="A13" s="40"/>
      <c r="B13" s="40"/>
      <c r="C13" s="40"/>
      <c r="D13" s="40"/>
      <c r="E13" s="40"/>
      <c r="F13" s="40"/>
      <c r="G13" s="40"/>
      <c r="H13" s="40"/>
      <c r="I13" s="40"/>
      <c r="J13" s="40"/>
      <c r="K13" s="40"/>
      <c r="L13" s="42"/>
      <c r="M13" s="42"/>
    </row>
    <row r="14" spans="1:13" ht="23.25" customHeight="1">
      <c r="A14" s="40"/>
      <c r="B14" s="40"/>
      <c r="C14" s="40"/>
      <c r="D14" s="40"/>
      <c r="E14" s="40"/>
      <c r="F14" s="40"/>
      <c r="G14" s="40"/>
      <c r="H14" s="40"/>
      <c r="I14" s="40"/>
      <c r="J14" s="40"/>
      <c r="K14" s="40"/>
      <c r="L14" s="42"/>
      <c r="M14" s="42"/>
    </row>
    <row r="15" spans="1:13" ht="24" customHeight="1">
      <c r="A15" s="40"/>
      <c r="B15" s="40"/>
      <c r="C15" s="40"/>
      <c r="D15" s="40"/>
      <c r="E15" s="40"/>
      <c r="F15" s="40"/>
      <c r="G15" s="49" t="s">
        <v>181</v>
      </c>
      <c r="H15" s="40"/>
      <c r="I15" s="497" t="str">
        <f>基本情報!C10</f>
        <v>兵庫県神戸市○○</v>
      </c>
      <c r="J15" s="497"/>
      <c r="K15" s="497"/>
      <c r="L15" s="497"/>
      <c r="M15" s="333"/>
    </row>
    <row r="16" spans="1:13" ht="24" customHeight="1">
      <c r="A16" s="40"/>
      <c r="B16" s="40"/>
      <c r="C16" s="40"/>
      <c r="D16" s="40"/>
      <c r="E16" s="40"/>
      <c r="F16" s="40"/>
      <c r="G16" s="49" t="s">
        <v>182</v>
      </c>
      <c r="H16" s="40"/>
      <c r="I16" s="497" t="str">
        <f>基本情報!C12</f>
        <v>○○法人 ○○会</v>
      </c>
      <c r="J16" s="497"/>
      <c r="K16" s="497"/>
      <c r="L16" s="497"/>
      <c r="M16" s="333"/>
    </row>
    <row r="17" spans="1:15" ht="24" customHeight="1">
      <c r="A17" s="40"/>
      <c r="B17" s="40"/>
      <c r="C17" s="40"/>
      <c r="D17" s="40"/>
      <c r="E17" s="40"/>
      <c r="F17" s="40"/>
      <c r="G17" s="49"/>
      <c r="H17" s="40"/>
      <c r="I17" s="497" t="str">
        <f>基本情報!C15</f>
        <v>○○病院</v>
      </c>
      <c r="J17" s="497"/>
      <c r="K17" s="497"/>
      <c r="L17" s="497"/>
      <c r="M17" s="50"/>
    </row>
    <row r="18" spans="1:15" ht="24" customHeight="1">
      <c r="A18" s="40"/>
      <c r="B18" s="40"/>
      <c r="C18" s="40"/>
      <c r="D18" s="40"/>
      <c r="E18" s="40"/>
      <c r="F18" s="40"/>
      <c r="G18" s="49" t="s">
        <v>183</v>
      </c>
      <c r="H18" s="40"/>
      <c r="I18" s="497" t="str">
        <f>基本情報!C13</f>
        <v>理事長　○○○○</v>
      </c>
      <c r="J18" s="497"/>
      <c r="K18" s="497"/>
      <c r="L18" s="497"/>
      <c r="M18" s="333"/>
    </row>
    <row r="19" spans="1:15" ht="24" customHeight="1">
      <c r="A19" s="40"/>
      <c r="B19" s="40"/>
      <c r="C19" s="40"/>
      <c r="D19" s="40"/>
      <c r="E19" s="40"/>
      <c r="F19" s="40"/>
      <c r="G19" s="49" t="s">
        <v>128</v>
      </c>
      <c r="H19" s="40"/>
      <c r="I19" s="497" t="str">
        <f>基本情報!C25</f>
        <v>0123-456-789</v>
      </c>
      <c r="J19" s="497"/>
      <c r="K19" s="497"/>
      <c r="L19" s="497"/>
      <c r="M19" s="50"/>
    </row>
    <row r="20" spans="1:15" ht="24" customHeight="1">
      <c r="A20" s="40"/>
      <c r="B20" s="40"/>
      <c r="C20" s="40"/>
      <c r="D20" s="40"/>
      <c r="E20" s="40"/>
      <c r="F20" s="40"/>
      <c r="G20" s="49" t="s">
        <v>184</v>
      </c>
      <c r="H20" s="40"/>
      <c r="I20" s="498" t="str">
        <f>基本情報!C26</f>
        <v>sample@pref.hyogo.lg.jp</v>
      </c>
      <c r="J20" s="498"/>
      <c r="K20" s="498"/>
      <c r="L20" s="498"/>
      <c r="M20" s="52"/>
    </row>
    <row r="21" spans="1:15" ht="14">
      <c r="A21" s="40"/>
      <c r="B21" s="40"/>
      <c r="C21" s="40"/>
      <c r="D21" s="40"/>
      <c r="E21" s="40"/>
      <c r="F21" s="40"/>
      <c r="G21" s="49"/>
      <c r="H21" s="40"/>
      <c r="I21" s="40"/>
      <c r="J21" s="40"/>
      <c r="K21" s="40"/>
      <c r="L21" s="42"/>
      <c r="M21" s="42"/>
    </row>
    <row r="22" spans="1:15" ht="14">
      <c r="A22" s="40"/>
      <c r="B22" s="40"/>
      <c r="C22" s="40"/>
      <c r="D22" s="40"/>
      <c r="E22" s="40"/>
      <c r="F22" s="40"/>
      <c r="G22" s="40"/>
      <c r="H22" s="40"/>
      <c r="I22" s="40"/>
      <c r="J22" s="40"/>
      <c r="K22" s="40"/>
      <c r="L22" s="42"/>
      <c r="M22" s="42"/>
    </row>
    <row r="23" spans="1:15" ht="18" customHeight="1">
      <c r="A23" s="40"/>
      <c r="B23" s="500">
        <f>基本情報!C7</f>
        <v>8</v>
      </c>
      <c r="C23" s="500"/>
      <c r="D23" s="501" t="str">
        <f>基本情報!C4</f>
        <v>看護師等養成所施設整備事業</v>
      </c>
      <c r="E23" s="495"/>
      <c r="F23" s="495"/>
      <c r="G23" s="495"/>
      <c r="H23" s="495"/>
      <c r="I23" s="495" t="s">
        <v>185</v>
      </c>
      <c r="J23" s="495"/>
      <c r="K23" s="495"/>
      <c r="L23" s="495"/>
      <c r="M23" s="42"/>
      <c r="O23" s="334"/>
    </row>
    <row r="24" spans="1:15" ht="18" customHeight="1">
      <c r="A24" s="40"/>
      <c r="B24" s="335" t="s">
        <v>186</v>
      </c>
      <c r="C24" s="494">
        <f>収支予算書!C8</f>
        <v>5000000</v>
      </c>
      <c r="D24" s="494"/>
      <c r="E24" s="494"/>
      <c r="F24" s="494"/>
      <c r="G24" s="495" t="s">
        <v>187</v>
      </c>
      <c r="H24" s="495"/>
      <c r="I24" s="495"/>
      <c r="J24" s="495"/>
      <c r="K24" s="495"/>
      <c r="L24" s="495"/>
    </row>
    <row r="25" spans="1:15" ht="18" customHeight="1">
      <c r="A25" s="40"/>
      <c r="B25" s="503" t="s">
        <v>188</v>
      </c>
      <c r="C25" s="503"/>
      <c r="D25" s="503"/>
      <c r="E25" s="503"/>
      <c r="F25" s="503"/>
      <c r="G25" s="503"/>
      <c r="H25" s="503"/>
      <c r="I25" s="503"/>
      <c r="J25" s="335"/>
      <c r="K25" s="335"/>
      <c r="L25" s="335"/>
      <c r="M25" s="42"/>
    </row>
    <row r="26" spans="1:15" ht="14">
      <c r="A26" s="40"/>
      <c r="B26" s="55"/>
      <c r="C26" s="55"/>
      <c r="D26" s="55"/>
      <c r="E26" s="55"/>
      <c r="F26" s="55"/>
      <c r="G26" s="55"/>
      <c r="H26" s="55"/>
      <c r="I26" s="55"/>
      <c r="J26" s="55"/>
      <c r="K26" s="55"/>
      <c r="L26" s="42"/>
      <c r="M26" s="42"/>
    </row>
    <row r="27" spans="1:15" ht="14">
      <c r="A27" s="40"/>
      <c r="B27" s="502" t="s">
        <v>189</v>
      </c>
      <c r="C27" s="502"/>
      <c r="D27" s="502"/>
      <c r="E27" s="502"/>
      <c r="F27" s="502"/>
      <c r="G27" s="502"/>
      <c r="H27" s="502"/>
      <c r="I27" s="502"/>
      <c r="J27" s="502"/>
      <c r="K27" s="502"/>
      <c r="L27" s="502"/>
      <c r="M27" s="53"/>
    </row>
    <row r="28" spans="1:15" ht="14">
      <c r="A28" s="40"/>
      <c r="B28" s="40"/>
      <c r="C28" s="40"/>
      <c r="D28" s="40"/>
      <c r="E28" s="40"/>
      <c r="F28" s="40"/>
      <c r="G28" s="40"/>
      <c r="H28" s="40"/>
      <c r="I28" s="40"/>
      <c r="J28" s="40"/>
      <c r="K28" s="40"/>
      <c r="L28" s="42"/>
      <c r="M28" s="42"/>
    </row>
    <row r="29" spans="1:15" ht="14">
      <c r="A29" s="40"/>
      <c r="B29" s="40"/>
      <c r="C29" s="40"/>
      <c r="D29" s="40"/>
      <c r="E29" s="40"/>
      <c r="F29" s="40"/>
      <c r="G29" s="40"/>
      <c r="H29" s="40"/>
      <c r="I29" s="40"/>
      <c r="J29" s="40"/>
      <c r="K29" s="40"/>
      <c r="L29" s="42"/>
      <c r="M29" s="42"/>
    </row>
    <row r="30" spans="1:15" ht="14">
      <c r="A30" s="40"/>
      <c r="B30" s="504" t="s">
        <v>190</v>
      </c>
      <c r="C30" s="504"/>
      <c r="D30" s="504"/>
      <c r="E30" s="504"/>
      <c r="F30" s="504"/>
      <c r="G30" s="504"/>
      <c r="H30" s="504"/>
      <c r="I30" s="504"/>
      <c r="J30" s="504"/>
      <c r="K30" s="504"/>
      <c r="L30" s="42"/>
      <c r="M30" s="42"/>
    </row>
    <row r="31" spans="1:15" ht="14">
      <c r="A31" s="40"/>
      <c r="B31" s="40"/>
      <c r="C31" s="40"/>
      <c r="D31" s="40"/>
      <c r="E31" s="40"/>
      <c r="F31" s="40"/>
      <c r="G31" s="40"/>
      <c r="H31" s="40"/>
      <c r="I31" s="40"/>
      <c r="J31" s="40"/>
      <c r="K31" s="40"/>
      <c r="L31" s="42"/>
      <c r="M31" s="42"/>
    </row>
    <row r="32" spans="1:15" ht="14">
      <c r="A32" s="40"/>
      <c r="B32" s="53" t="s">
        <v>191</v>
      </c>
      <c r="C32" s="53"/>
      <c r="D32" s="53"/>
      <c r="E32" s="53"/>
      <c r="F32" s="53"/>
      <c r="G32" s="53"/>
      <c r="H32" s="505">
        <f>基本情報!C17</f>
        <v>46113</v>
      </c>
      <c r="I32" s="505"/>
      <c r="J32" s="505"/>
      <c r="K32" s="51"/>
      <c r="L32" s="42"/>
      <c r="M32" s="42"/>
      <c r="N32" t="s">
        <v>192</v>
      </c>
    </row>
    <row r="33" spans="1:13" ht="6.75" customHeight="1">
      <c r="A33" s="40"/>
      <c r="B33" s="40"/>
      <c r="C33" s="40"/>
      <c r="D33" s="40"/>
      <c r="E33" s="40"/>
      <c r="F33" s="40"/>
      <c r="G33" s="40"/>
      <c r="H33" s="40"/>
      <c r="I33" s="319"/>
      <c r="J33" s="40"/>
      <c r="K33" s="40"/>
      <c r="L33" s="42"/>
      <c r="M33" s="42"/>
    </row>
    <row r="34" spans="1:13" ht="14">
      <c r="A34" s="40"/>
      <c r="B34" s="40" t="s">
        <v>193</v>
      </c>
      <c r="C34" s="40"/>
      <c r="D34" s="40"/>
      <c r="E34" s="40"/>
      <c r="F34" s="40"/>
      <c r="G34" s="40"/>
      <c r="H34" s="505">
        <f>基本情報!C18</f>
        <v>46477</v>
      </c>
      <c r="I34" s="505"/>
      <c r="J34" s="505"/>
      <c r="K34" s="51"/>
      <c r="L34" s="42"/>
      <c r="M34" s="42"/>
    </row>
    <row r="35" spans="1:13" ht="14">
      <c r="A35" s="40"/>
      <c r="B35" s="40"/>
      <c r="C35" s="40"/>
      <c r="D35" s="40"/>
      <c r="E35" s="40"/>
      <c r="F35" s="40"/>
      <c r="G35" s="40"/>
      <c r="H35" s="40"/>
      <c r="I35" s="40"/>
      <c r="J35" s="40"/>
      <c r="K35" s="40"/>
      <c r="L35" s="42"/>
      <c r="M35" s="42"/>
    </row>
    <row r="36" spans="1:13" ht="14">
      <c r="A36" s="40"/>
      <c r="B36" s="40" t="s">
        <v>194</v>
      </c>
      <c r="C36" s="40"/>
      <c r="D36" s="40"/>
      <c r="E36" s="40"/>
      <c r="F36" s="40"/>
      <c r="G36" s="40"/>
      <c r="H36" s="40"/>
      <c r="I36" s="40"/>
      <c r="J36" s="40"/>
      <c r="K36" s="40"/>
      <c r="L36" s="42"/>
      <c r="M36" s="42"/>
    </row>
    <row r="37" spans="1:13" ht="14">
      <c r="A37" s="40"/>
      <c r="B37" s="40"/>
      <c r="C37" s="40"/>
      <c r="D37" s="40"/>
      <c r="E37" s="40"/>
      <c r="F37" s="40"/>
      <c r="G37" s="40"/>
      <c r="H37" s="40"/>
      <c r="I37" s="40"/>
      <c r="J37" s="40"/>
      <c r="K37" s="40"/>
      <c r="L37" s="42"/>
      <c r="M37" s="42"/>
    </row>
    <row r="38" spans="1:13" ht="22.5" customHeight="1">
      <c r="A38" s="40"/>
      <c r="B38" s="40"/>
      <c r="C38" s="40" t="s">
        <v>195</v>
      </c>
      <c r="D38" s="40"/>
      <c r="E38" s="40"/>
      <c r="F38" s="40"/>
      <c r="G38" s="40"/>
      <c r="H38" s="40"/>
      <c r="I38" s="40"/>
      <c r="J38" s="40"/>
      <c r="K38" s="40"/>
      <c r="L38" s="42"/>
      <c r="M38" s="42"/>
    </row>
    <row r="39" spans="1:13" ht="23.25" customHeight="1">
      <c r="A39" s="40"/>
      <c r="B39" s="40"/>
      <c r="C39" s="40" t="s">
        <v>196</v>
      </c>
      <c r="D39" s="53"/>
      <c r="E39" s="40"/>
      <c r="F39" s="40"/>
      <c r="G39" s="40"/>
      <c r="H39" s="40"/>
      <c r="I39" s="40"/>
      <c r="J39" s="40"/>
      <c r="K39" s="40"/>
      <c r="L39" s="42"/>
      <c r="M39" s="42"/>
    </row>
    <row r="40" spans="1:13" ht="23.25" customHeight="1">
      <c r="A40" s="40"/>
      <c r="B40" s="40"/>
      <c r="C40" s="40" t="s">
        <v>264</v>
      </c>
      <c r="D40" s="40"/>
      <c r="E40" s="40"/>
      <c r="F40" s="40"/>
      <c r="G40" s="40"/>
      <c r="H40" s="40"/>
      <c r="I40" s="40"/>
      <c r="J40" s="40"/>
      <c r="K40" s="40"/>
      <c r="L40" s="42"/>
      <c r="M40" s="42"/>
    </row>
    <row r="41" spans="1:13" ht="23.25" customHeight="1">
      <c r="A41" s="40"/>
      <c r="B41" s="40"/>
      <c r="C41" s="40" t="s">
        <v>197</v>
      </c>
      <c r="D41" s="40"/>
      <c r="E41" s="40"/>
      <c r="F41" s="40"/>
      <c r="G41" s="40"/>
      <c r="H41" s="40"/>
      <c r="I41" s="40"/>
      <c r="J41" s="40"/>
      <c r="K41" s="40"/>
      <c r="L41" s="42"/>
      <c r="M41" s="42"/>
    </row>
    <row r="42" spans="1:13" ht="14">
      <c r="A42" s="40"/>
      <c r="B42" s="40"/>
      <c r="C42" s="40"/>
      <c r="D42" s="40"/>
      <c r="E42" s="40"/>
      <c r="F42" s="40"/>
      <c r="G42" s="40"/>
      <c r="H42" s="40"/>
      <c r="I42" s="40"/>
      <c r="J42" s="40"/>
      <c r="K42" s="40"/>
      <c r="L42" s="42"/>
      <c r="M42" s="42"/>
    </row>
    <row r="43" spans="1:13" ht="14">
      <c r="A43" s="40"/>
      <c r="B43" s="40"/>
      <c r="C43" s="40"/>
      <c r="D43" s="53"/>
      <c r="E43" s="40"/>
      <c r="F43" s="40"/>
      <c r="G43" s="40"/>
      <c r="H43" s="40"/>
      <c r="I43" s="40"/>
      <c r="J43" s="40"/>
      <c r="K43" s="40"/>
      <c r="L43" s="42"/>
      <c r="M43" s="42"/>
    </row>
    <row r="44" spans="1:13" ht="14">
      <c r="A44" s="40"/>
      <c r="B44" s="40"/>
      <c r="C44" s="40"/>
      <c r="D44" s="40"/>
      <c r="E44" s="40"/>
      <c r="F44" s="40"/>
      <c r="G44" s="40"/>
      <c r="H44" s="40"/>
      <c r="I44" s="40"/>
      <c r="J44" s="40"/>
      <c r="K44" s="40"/>
      <c r="L44" s="42"/>
      <c r="M44" s="42"/>
    </row>
    <row r="45" spans="1:13" ht="14">
      <c r="A45" s="40"/>
      <c r="B45" s="40"/>
      <c r="C45" s="40"/>
      <c r="D45" s="53"/>
      <c r="E45" s="40"/>
      <c r="F45" s="40"/>
      <c r="G45" s="40"/>
      <c r="H45" s="40"/>
      <c r="I45" s="40"/>
      <c r="J45" s="40"/>
      <c r="K45" s="40"/>
      <c r="L45" s="42"/>
      <c r="M45" s="42"/>
    </row>
    <row r="46" spans="1:13" ht="14">
      <c r="A46" s="40"/>
      <c r="B46" s="40"/>
      <c r="C46" s="40"/>
      <c r="D46" s="53"/>
      <c r="E46" s="40"/>
      <c r="F46" s="40"/>
      <c r="G46" s="40"/>
      <c r="H46" s="40"/>
      <c r="I46" s="40"/>
      <c r="J46" s="40"/>
      <c r="K46" s="40"/>
      <c r="L46" s="42"/>
      <c r="M46" s="42"/>
    </row>
    <row r="47" spans="1:13" ht="14">
      <c r="A47" s="40"/>
      <c r="B47" s="40"/>
      <c r="C47" s="40"/>
      <c r="D47" s="53"/>
      <c r="E47" s="40"/>
      <c r="F47" s="40"/>
      <c r="G47" s="40"/>
      <c r="H47" s="40"/>
      <c r="I47" s="40"/>
      <c r="J47" s="40"/>
      <c r="K47" s="40"/>
      <c r="L47" s="42"/>
      <c r="M47" s="42"/>
    </row>
    <row r="48" spans="1:13" ht="14">
      <c r="A48" s="40"/>
      <c r="B48" s="40"/>
      <c r="C48" s="40"/>
      <c r="D48" s="53"/>
      <c r="E48" s="40"/>
      <c r="F48" s="40"/>
      <c r="G48" s="40"/>
      <c r="H48" s="40"/>
      <c r="I48" s="40"/>
      <c r="J48" s="40"/>
      <c r="K48" s="40"/>
      <c r="L48" s="42"/>
      <c r="M48" s="42"/>
    </row>
    <row r="49" spans="1:13" ht="14">
      <c r="A49" s="40"/>
      <c r="B49" s="40"/>
      <c r="C49" s="40"/>
      <c r="D49" s="53"/>
      <c r="E49" s="40"/>
      <c r="F49" s="40"/>
      <c r="G49" s="40"/>
      <c r="H49" s="40"/>
      <c r="I49" s="40"/>
      <c r="J49" s="40"/>
      <c r="K49" s="40"/>
      <c r="L49" s="42"/>
      <c r="M49" s="42"/>
    </row>
    <row r="50" spans="1:13" ht="14">
      <c r="A50" s="40"/>
      <c r="B50" s="40"/>
      <c r="C50" s="42"/>
      <c r="D50" s="53"/>
      <c r="E50" s="40"/>
      <c r="F50" s="40"/>
      <c r="G50" s="40"/>
      <c r="H50" s="40"/>
      <c r="I50" s="40"/>
      <c r="J50" s="40"/>
      <c r="K50" s="40"/>
      <c r="L50" s="42"/>
      <c r="M50" s="42"/>
    </row>
    <row r="51" spans="1:13" ht="14">
      <c r="A51" s="58"/>
      <c r="B51" s="58"/>
      <c r="C51" s="58"/>
      <c r="D51" s="58"/>
      <c r="E51" s="58"/>
      <c r="F51" s="58"/>
      <c r="G51" s="58"/>
      <c r="H51" s="58"/>
      <c r="I51" s="58"/>
      <c r="J51" s="58"/>
      <c r="K51" s="58"/>
    </row>
    <row r="52" spans="1:13" ht="14">
      <c r="A52" s="58"/>
      <c r="B52" s="58"/>
      <c r="C52" s="58"/>
      <c r="D52" s="58"/>
      <c r="E52" s="58"/>
      <c r="F52" s="58"/>
      <c r="G52" s="58"/>
      <c r="H52" s="58"/>
      <c r="I52" s="58"/>
      <c r="J52" s="58"/>
      <c r="K52" s="58"/>
    </row>
    <row r="53" spans="1:13">
      <c r="D53" t="s">
        <v>192</v>
      </c>
    </row>
  </sheetData>
  <sheetProtection sheet="1" selectLockedCells="1"/>
  <mergeCells count="18">
    <mergeCell ref="B27:L27"/>
    <mergeCell ref="B25:I25"/>
    <mergeCell ref="B30:K30"/>
    <mergeCell ref="H32:J32"/>
    <mergeCell ref="H34:J34"/>
    <mergeCell ref="C24:F24"/>
    <mergeCell ref="G24:L24"/>
    <mergeCell ref="B5:L5"/>
    <mergeCell ref="I15:L15"/>
    <mergeCell ref="I16:L16"/>
    <mergeCell ref="I18:L18"/>
    <mergeCell ref="I19:L19"/>
    <mergeCell ref="I20:L20"/>
    <mergeCell ref="K9:L9"/>
    <mergeCell ref="I17:L17"/>
    <mergeCell ref="B23:C23"/>
    <mergeCell ref="D23:H23"/>
    <mergeCell ref="I23:L23"/>
  </mergeCells>
  <phoneticPr fontId="2"/>
  <printOptions horizontalCentered="1" verticalCentered="1"/>
  <pageMargins left="0.62992125984251968" right="0.43307086614173229" top="0.98425196850393704" bottom="0.98425196850393704" header="0.51181102362204722" footer="0.51181102362204722"/>
  <pageSetup paperSize="9"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C7F19-E421-42C6-AF90-DC3FBB974CDE}">
  <sheetPr codeName="Sheet3">
    <tabColor theme="8" tint="0.59999389629810485"/>
  </sheetPr>
  <dimension ref="A1:K38"/>
  <sheetViews>
    <sheetView view="pageBreakPreview" topLeftCell="A7" zoomScaleNormal="100" zoomScaleSheetLayoutView="100" workbookViewId="0"/>
  </sheetViews>
  <sheetFormatPr defaultColWidth="9" defaultRowHeight="13"/>
  <cols>
    <col min="1" max="1" width="4.26953125" style="42" customWidth="1"/>
    <col min="2" max="2" width="25.36328125" style="42" customWidth="1"/>
    <col min="3" max="3" width="28.36328125" style="42" customWidth="1"/>
    <col min="4" max="4" width="4" style="42" customWidth="1"/>
    <col min="5" max="5" width="19.7265625" style="42" customWidth="1"/>
    <col min="6" max="16384" width="9" style="42"/>
  </cols>
  <sheetData>
    <row r="1" spans="1:11" ht="17.25" customHeight="1">
      <c r="A1" s="61" t="s">
        <v>198</v>
      </c>
      <c r="E1" s="62"/>
    </row>
    <row r="3" spans="1:11" ht="21">
      <c r="A3" s="506" t="s">
        <v>199</v>
      </c>
      <c r="B3" s="506"/>
      <c r="C3" s="506"/>
      <c r="D3" s="506"/>
      <c r="E3" s="506"/>
    </row>
    <row r="5" spans="1:11" s="40" customFormat="1" ht="14">
      <c r="A5" s="40" t="s">
        <v>200</v>
      </c>
      <c r="I5" s="244"/>
      <c r="J5" s="244"/>
      <c r="K5" s="244"/>
    </row>
    <row r="6" spans="1:11" s="40" customFormat="1" ht="14.5" thickBot="1">
      <c r="I6" s="244"/>
      <c r="J6" s="244"/>
      <c r="K6" s="244"/>
    </row>
    <row r="7" spans="1:11" s="40" customFormat="1" ht="40" customHeight="1" thickBot="1">
      <c r="B7" s="63" t="s">
        <v>201</v>
      </c>
      <c r="C7" s="507" t="s">
        <v>202</v>
      </c>
      <c r="D7" s="508"/>
      <c r="E7" s="64" t="s">
        <v>203</v>
      </c>
      <c r="I7" s="244"/>
      <c r="J7" s="244"/>
      <c r="K7" s="244"/>
    </row>
    <row r="8" spans="1:11" s="40" customFormat="1" ht="20.149999999999999" customHeight="1">
      <c r="B8" s="509" t="s">
        <v>204</v>
      </c>
      <c r="C8" s="511">
        <f>様式1!H10</f>
        <v>5000000</v>
      </c>
      <c r="D8" s="513" t="s">
        <v>205</v>
      </c>
      <c r="E8" s="515"/>
      <c r="I8" s="244"/>
      <c r="J8" s="244"/>
      <c r="K8" s="244"/>
    </row>
    <row r="9" spans="1:11" s="40" customFormat="1" ht="20.149999999999999" customHeight="1">
      <c r="B9" s="510"/>
      <c r="C9" s="512"/>
      <c r="D9" s="514"/>
      <c r="E9" s="516"/>
      <c r="I9" s="244"/>
      <c r="J9" s="244"/>
      <c r="K9" s="244"/>
    </row>
    <row r="10" spans="1:11" s="40" customFormat="1" ht="20.149999999999999" customHeight="1">
      <c r="B10" s="510" t="s">
        <v>206</v>
      </c>
      <c r="C10" s="517">
        <f>様式1!C10</f>
        <v>0</v>
      </c>
      <c r="D10" s="518" t="s">
        <v>205</v>
      </c>
      <c r="E10" s="519"/>
    </row>
    <row r="11" spans="1:11" s="40" customFormat="1" ht="20.149999999999999" customHeight="1">
      <c r="B11" s="510"/>
      <c r="C11" s="512"/>
      <c r="D11" s="514"/>
      <c r="E11" s="520"/>
    </row>
    <row r="12" spans="1:11" s="40" customFormat="1" ht="20.149999999999999" customHeight="1">
      <c r="B12" s="510" t="s">
        <v>207</v>
      </c>
      <c r="C12" s="517">
        <f>C16-C8-C10</f>
        <v>5000000</v>
      </c>
      <c r="D12" s="518" t="s">
        <v>205</v>
      </c>
      <c r="E12" s="521"/>
    </row>
    <row r="13" spans="1:11" s="40" customFormat="1" ht="20.149999999999999" customHeight="1">
      <c r="B13" s="510"/>
      <c r="C13" s="512"/>
      <c r="D13" s="514"/>
      <c r="E13" s="521"/>
    </row>
    <row r="14" spans="1:11" s="40" customFormat="1" ht="20.149999999999999" customHeight="1">
      <c r="B14" s="510"/>
      <c r="C14" s="517"/>
      <c r="D14" s="518" t="s">
        <v>205</v>
      </c>
      <c r="E14" s="521"/>
    </row>
    <row r="15" spans="1:11" s="40" customFormat="1" ht="20.149999999999999" customHeight="1" thickBot="1">
      <c r="B15" s="527"/>
      <c r="C15" s="511"/>
      <c r="D15" s="513"/>
      <c r="E15" s="528"/>
    </row>
    <row r="16" spans="1:11" s="40" customFormat="1" ht="20.149999999999999" customHeight="1">
      <c r="B16" s="529" t="s">
        <v>2</v>
      </c>
      <c r="C16" s="531">
        <f>様式1!B10</f>
        <v>10000000</v>
      </c>
      <c r="D16" s="533" t="s">
        <v>205</v>
      </c>
      <c r="E16" s="535"/>
    </row>
    <row r="17" spans="1:5" s="40" customFormat="1" ht="20.149999999999999" customHeight="1" thickBot="1">
      <c r="B17" s="530"/>
      <c r="C17" s="532"/>
      <c r="D17" s="534"/>
      <c r="E17" s="536"/>
    </row>
    <row r="18" spans="1:5" s="40" customFormat="1" ht="14"/>
    <row r="19" spans="1:5" s="40" customFormat="1" ht="14"/>
    <row r="20" spans="1:5" s="40" customFormat="1" ht="14">
      <c r="A20" s="40" t="s">
        <v>208</v>
      </c>
    </row>
    <row r="21" spans="1:5" s="40" customFormat="1" ht="14.5" thickBot="1"/>
    <row r="22" spans="1:5" s="40" customFormat="1" ht="40" customHeight="1" thickBot="1">
      <c r="B22" s="63" t="s">
        <v>201</v>
      </c>
      <c r="C22" s="507" t="s">
        <v>202</v>
      </c>
      <c r="D22" s="508"/>
      <c r="E22" s="64" t="s">
        <v>203</v>
      </c>
    </row>
    <row r="23" spans="1:5" s="40" customFormat="1" ht="20.149999999999999" customHeight="1">
      <c r="B23" s="522" t="s">
        <v>209</v>
      </c>
      <c r="C23" s="523">
        <f>様式1!E10</f>
        <v>10000000</v>
      </c>
      <c r="D23" s="525" t="s">
        <v>205</v>
      </c>
      <c r="E23" s="526"/>
    </row>
    <row r="24" spans="1:5" s="40" customFormat="1" ht="20.149999999999999" customHeight="1">
      <c r="B24" s="509"/>
      <c r="C24" s="524"/>
      <c r="D24" s="514"/>
      <c r="E24" s="521"/>
    </row>
    <row r="25" spans="1:5" s="40" customFormat="1" ht="20.149999999999999" customHeight="1">
      <c r="B25" s="510" t="s">
        <v>210</v>
      </c>
      <c r="C25" s="517">
        <f>C31-C23</f>
        <v>0</v>
      </c>
      <c r="D25" s="518" t="s">
        <v>205</v>
      </c>
      <c r="E25" s="521"/>
    </row>
    <row r="26" spans="1:5" s="40" customFormat="1" ht="20.149999999999999" customHeight="1">
      <c r="B26" s="510"/>
      <c r="C26" s="512"/>
      <c r="D26" s="514"/>
      <c r="E26" s="521"/>
    </row>
    <row r="27" spans="1:5" s="40" customFormat="1" ht="20.149999999999999" customHeight="1">
      <c r="B27" s="510"/>
      <c r="C27" s="517"/>
      <c r="D27" s="518" t="s">
        <v>205</v>
      </c>
      <c r="E27" s="521"/>
    </row>
    <row r="28" spans="1:5" s="40" customFormat="1" ht="20.149999999999999" customHeight="1">
      <c r="B28" s="510"/>
      <c r="C28" s="512"/>
      <c r="D28" s="514"/>
      <c r="E28" s="521"/>
    </row>
    <row r="29" spans="1:5" s="40" customFormat="1" ht="20.149999999999999" customHeight="1">
      <c r="B29" s="510"/>
      <c r="C29" s="517"/>
      <c r="D29" s="518" t="s">
        <v>205</v>
      </c>
      <c r="E29" s="521"/>
    </row>
    <row r="30" spans="1:5" s="40" customFormat="1" ht="20.149999999999999" customHeight="1" thickBot="1">
      <c r="B30" s="527"/>
      <c r="C30" s="511"/>
      <c r="D30" s="513"/>
      <c r="E30" s="528"/>
    </row>
    <row r="31" spans="1:5" s="40" customFormat="1" ht="20.149999999999999" customHeight="1">
      <c r="B31" s="529" t="s">
        <v>2</v>
      </c>
      <c r="C31" s="531">
        <f>様式1!B10</f>
        <v>10000000</v>
      </c>
      <c r="D31" s="533" t="s">
        <v>205</v>
      </c>
      <c r="E31" s="535"/>
    </row>
    <row r="32" spans="1:5" s="40" customFormat="1" ht="20.149999999999999" customHeight="1" thickBot="1">
      <c r="B32" s="530"/>
      <c r="C32" s="532"/>
      <c r="D32" s="534"/>
      <c r="E32" s="536"/>
    </row>
    <row r="33" spans="1:2" s="40" customFormat="1" ht="14"/>
    <row r="34" spans="1:2" s="40" customFormat="1" ht="14">
      <c r="A34" s="40" t="s">
        <v>211</v>
      </c>
    </row>
    <row r="36" spans="1:2" ht="22.5" customHeight="1">
      <c r="B36" s="65" t="str">
        <f>IF(C16=C31,"","収支の計が一致していません")</f>
        <v/>
      </c>
    </row>
    <row r="37" spans="1:2" ht="7.5" customHeight="1"/>
    <row r="38" spans="1:2" ht="16.5">
      <c r="B38" s="65"/>
    </row>
  </sheetData>
  <sheetProtection sheet="1" selectLockedCells="1"/>
  <mergeCells count="43">
    <mergeCell ref="D25:D26"/>
    <mergeCell ref="B31:B32"/>
    <mergeCell ref="C31:C32"/>
    <mergeCell ref="D31:D32"/>
    <mergeCell ref="E31:E32"/>
    <mergeCell ref="B27:B28"/>
    <mergeCell ref="C27:C28"/>
    <mergeCell ref="D27:D28"/>
    <mergeCell ref="E27:E28"/>
    <mergeCell ref="B29:B30"/>
    <mergeCell ref="C29:C30"/>
    <mergeCell ref="D29:D30"/>
    <mergeCell ref="E29:E30"/>
    <mergeCell ref="E25:E26"/>
    <mergeCell ref="B25:B26"/>
    <mergeCell ref="C25:C26"/>
    <mergeCell ref="B14:B15"/>
    <mergeCell ref="C14:C15"/>
    <mergeCell ref="D14:D15"/>
    <mergeCell ref="E14:E15"/>
    <mergeCell ref="B16:B17"/>
    <mergeCell ref="C16:C17"/>
    <mergeCell ref="D16:D17"/>
    <mergeCell ref="E16:E17"/>
    <mergeCell ref="C22:D22"/>
    <mergeCell ref="B23:B24"/>
    <mergeCell ref="C23:C24"/>
    <mergeCell ref="D23:D24"/>
    <mergeCell ref="E23:E24"/>
    <mergeCell ref="B10:B11"/>
    <mergeCell ref="C10:C11"/>
    <mergeCell ref="D10:D11"/>
    <mergeCell ref="E10:E11"/>
    <mergeCell ref="B12:B13"/>
    <mergeCell ref="C12:C13"/>
    <mergeCell ref="D12:D13"/>
    <mergeCell ref="E12:E13"/>
    <mergeCell ref="A3:E3"/>
    <mergeCell ref="C7:D7"/>
    <mergeCell ref="B8:B9"/>
    <mergeCell ref="C8:C9"/>
    <mergeCell ref="D8:D9"/>
    <mergeCell ref="E8:E9"/>
  </mergeCells>
  <phoneticPr fontId="2"/>
  <printOptions horizontalCentered="1" verticalCentered="1"/>
  <pageMargins left="0.62992125984251968" right="0.43307086614173229" top="0.98425196850393704" bottom="0.98425196850393704" header="0.51181102362204722" footer="0.51181102362204722"/>
  <pageSetup paperSize="9"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D0C4C-3862-4B64-AE09-3FB361F17AF3}">
  <sheetPr codeName="Sheet4">
    <tabColor theme="8" tint="0.59999389629810485"/>
  </sheetPr>
  <dimension ref="A1:J15"/>
  <sheetViews>
    <sheetView view="pageBreakPreview" zoomScaleNormal="100" zoomScaleSheetLayoutView="100" workbookViewId="0"/>
  </sheetViews>
  <sheetFormatPr defaultRowHeight="13"/>
  <cols>
    <col min="1" max="9" width="14.6328125" customWidth="1"/>
  </cols>
  <sheetData>
    <row r="1" spans="1:10">
      <c r="A1" t="s">
        <v>212</v>
      </c>
    </row>
    <row r="3" spans="1:10" ht="19.5" customHeight="1">
      <c r="A3" s="496" t="s">
        <v>213</v>
      </c>
      <c r="B3" s="496"/>
      <c r="C3" s="496"/>
      <c r="D3" s="496"/>
      <c r="E3" s="496"/>
      <c r="F3" s="496"/>
      <c r="G3" s="496"/>
      <c r="H3" s="496"/>
      <c r="I3" s="496"/>
    </row>
    <row r="4" spans="1:10" ht="19.5" customHeight="1">
      <c r="A4" s="22"/>
      <c r="B4" s="22"/>
      <c r="C4" s="22"/>
      <c r="D4" s="22"/>
      <c r="E4" s="22"/>
      <c r="F4" s="22"/>
      <c r="G4" s="22"/>
      <c r="H4" s="22"/>
      <c r="I4" s="22"/>
    </row>
    <row r="5" spans="1:10" ht="13.5" thickBot="1">
      <c r="A5" s="538" t="str">
        <f>"（補助事業者名"&amp;基本情報!C12&amp;"）"</f>
        <v>（補助事業者名○○法人 ○○会）</v>
      </c>
      <c r="B5" s="538"/>
      <c r="C5" s="538"/>
      <c r="D5" s="538"/>
      <c r="E5" s="538"/>
      <c r="F5" s="538"/>
      <c r="G5" s="538"/>
      <c r="H5" s="538"/>
      <c r="I5" s="538"/>
    </row>
    <row r="6" spans="1:10" ht="26.25" customHeight="1" thickTop="1">
      <c r="A6" s="85"/>
      <c r="B6" s="86" t="s">
        <v>214</v>
      </c>
      <c r="C6" s="86" t="s">
        <v>215</v>
      </c>
      <c r="D6" s="86" t="s">
        <v>216</v>
      </c>
      <c r="E6" s="86" t="s">
        <v>217</v>
      </c>
      <c r="F6" s="86" t="s">
        <v>218</v>
      </c>
      <c r="G6" s="86" t="s">
        <v>219</v>
      </c>
      <c r="H6" s="86" t="s">
        <v>220</v>
      </c>
      <c r="I6" s="87"/>
      <c r="J6" s="539"/>
    </row>
    <row r="7" spans="1:10" ht="26.25" customHeight="1">
      <c r="A7" s="23" t="s">
        <v>221</v>
      </c>
      <c r="B7" s="24" t="s">
        <v>52</v>
      </c>
      <c r="C7" s="24" t="s">
        <v>222</v>
      </c>
      <c r="D7" s="24" t="s">
        <v>53</v>
      </c>
      <c r="E7" s="24" t="s">
        <v>54</v>
      </c>
      <c r="F7" s="24" t="s">
        <v>223</v>
      </c>
      <c r="G7" s="24" t="s">
        <v>224</v>
      </c>
      <c r="H7" s="24" t="s">
        <v>55</v>
      </c>
      <c r="I7" s="25" t="s">
        <v>225</v>
      </c>
      <c r="J7" s="539"/>
    </row>
    <row r="8" spans="1:10" ht="26.25" customHeight="1" thickBot="1">
      <c r="A8" s="88"/>
      <c r="B8" s="89"/>
      <c r="C8" s="26" t="s">
        <v>226</v>
      </c>
      <c r="D8" s="26" t="s">
        <v>227</v>
      </c>
      <c r="E8" s="26" t="s">
        <v>228</v>
      </c>
      <c r="F8" s="89"/>
      <c r="G8" s="89"/>
      <c r="H8" s="26" t="s">
        <v>229</v>
      </c>
      <c r="I8" s="90"/>
      <c r="J8" s="539"/>
    </row>
    <row r="9" spans="1:10" ht="21.75" customHeight="1">
      <c r="A9" s="91"/>
      <c r="B9" s="27" t="s">
        <v>56</v>
      </c>
      <c r="C9" s="28" t="s">
        <v>56</v>
      </c>
      <c r="D9" s="28" t="s">
        <v>56</v>
      </c>
      <c r="E9" s="28" t="s">
        <v>56</v>
      </c>
      <c r="F9" s="27" t="s">
        <v>230</v>
      </c>
      <c r="G9" s="27" t="s">
        <v>230</v>
      </c>
      <c r="H9" s="28" t="s">
        <v>56</v>
      </c>
      <c r="I9" s="92"/>
      <c r="J9" s="539"/>
    </row>
    <row r="10" spans="1:10" ht="90.75" customHeight="1" thickBot="1">
      <c r="A10" s="141" t="str">
        <f>基本情報!C4</f>
        <v>看護師等養成所施設整備事業</v>
      </c>
      <c r="B10" s="93">
        <f>'様式2-3'!I43</f>
        <v>10000000</v>
      </c>
      <c r="C10" s="94">
        <v>0</v>
      </c>
      <c r="D10" s="93">
        <f>SUM(B10-C10)</f>
        <v>10000000</v>
      </c>
      <c r="E10" s="93">
        <f>'様式2-3'!I23</f>
        <v>10000000</v>
      </c>
      <c r="F10" s="93">
        <f>基準額!E3</f>
        <v>10000000</v>
      </c>
      <c r="G10" s="93">
        <f>MIN(E10:F10)</f>
        <v>10000000</v>
      </c>
      <c r="H10" s="93">
        <f>ROUNDDOWN(MIN(D10,G10)*基準額!B49,-3)</f>
        <v>5000000</v>
      </c>
      <c r="I10" s="95"/>
      <c r="J10" s="539"/>
    </row>
    <row r="11" spans="1:10" ht="13.5" thickTop="1">
      <c r="A11" s="29"/>
    </row>
    <row r="12" spans="1:10">
      <c r="A12" s="537" t="s">
        <v>57</v>
      </c>
      <c r="B12" s="537"/>
      <c r="C12" s="537"/>
      <c r="D12" s="537"/>
      <c r="E12" s="537"/>
      <c r="F12" s="537"/>
      <c r="G12" s="537"/>
      <c r="H12" s="537"/>
      <c r="I12" s="537"/>
    </row>
    <row r="13" spans="1:10">
      <c r="A13" s="537" t="s">
        <v>58</v>
      </c>
      <c r="B13" s="537"/>
      <c r="C13" s="537"/>
      <c r="D13" s="537"/>
      <c r="E13" s="537"/>
      <c r="F13" s="537"/>
      <c r="G13" s="537"/>
      <c r="H13" s="537"/>
      <c r="I13" s="537"/>
    </row>
    <row r="14" spans="1:10">
      <c r="A14" s="537" t="str">
        <f>"　　　　３　「県補助所要額」欄には、(C)と(F)を比較して少ない方の額に"&amp;基準額!$B$49&amp;"を乗じて得た額を記入すること。ただし、算出された額に"</f>
        <v>　　　　３　「県補助所要額」欄には、(C)と(F)を比較して少ない方の額に0.5を乗じて得た額を記入すること。ただし、算出された額に</v>
      </c>
      <c r="B14" s="537"/>
      <c r="C14" s="537"/>
      <c r="D14" s="537"/>
      <c r="E14" s="537"/>
      <c r="F14" s="537"/>
      <c r="G14" s="537"/>
      <c r="H14" s="537"/>
      <c r="I14" s="537"/>
    </row>
    <row r="15" spans="1:10">
      <c r="A15" s="537" t="s">
        <v>85</v>
      </c>
      <c r="B15" s="537"/>
      <c r="C15" s="537"/>
      <c r="D15" s="537"/>
      <c r="E15" s="537"/>
      <c r="F15" s="537"/>
      <c r="G15" s="537"/>
      <c r="H15" s="537"/>
      <c r="I15" s="537"/>
    </row>
  </sheetData>
  <sheetProtection sheet="1" objects="1" scenarios="1" selectLockedCells="1"/>
  <mergeCells count="7">
    <mergeCell ref="A15:I15"/>
    <mergeCell ref="A3:I3"/>
    <mergeCell ref="A5:I5"/>
    <mergeCell ref="J6:J10"/>
    <mergeCell ref="A12:I12"/>
    <mergeCell ref="A13:I13"/>
    <mergeCell ref="A14:I14"/>
  </mergeCells>
  <phoneticPr fontId="2"/>
  <printOptions horizontalCentered="1" verticalCentered="1"/>
  <pageMargins left="0.62992125984251968" right="0.43307086614173229" top="0.98425196850393704" bottom="0.98425196850393704" header="0.51181102362204722" footer="0.51181102362204722"/>
  <pageSetup paperSize="9" orientation="landscape"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371D9-14F2-491F-9E6F-0F19853EA6F9}">
  <sheetPr>
    <tabColor theme="8" tint="0.59999389629810485"/>
  </sheetPr>
  <dimension ref="A1:R64"/>
  <sheetViews>
    <sheetView view="pageBreakPreview" topLeftCell="A26" zoomScaleNormal="100" zoomScaleSheetLayoutView="100" workbookViewId="0">
      <selection activeCell="J20" sqref="J20:K20"/>
    </sheetView>
  </sheetViews>
  <sheetFormatPr defaultColWidth="9" defaultRowHeight="13"/>
  <cols>
    <col min="1" max="4" width="6.90625" style="421" customWidth="1"/>
    <col min="5" max="5" width="11" style="421" customWidth="1"/>
    <col min="6" max="17" width="6.26953125" style="421" customWidth="1"/>
    <col min="18" max="18" width="78.90625" style="421" bestFit="1" customWidth="1"/>
    <col min="19" max="16384" width="9" style="421"/>
  </cols>
  <sheetData>
    <row r="1" spans="1:17">
      <c r="A1" s="595" t="s">
        <v>388</v>
      </c>
      <c r="B1" s="595"/>
    </row>
    <row r="3" spans="1:17" ht="16.5" customHeight="1">
      <c r="O3" s="595"/>
      <c r="P3" s="595"/>
      <c r="Q3" s="595"/>
    </row>
    <row r="5" spans="1:17" ht="19">
      <c r="A5" s="660" t="s">
        <v>389</v>
      </c>
      <c r="B5" s="660"/>
      <c r="C5" s="660"/>
      <c r="D5" s="660"/>
      <c r="E5" s="660"/>
      <c r="F5" s="660"/>
      <c r="G5" s="660"/>
      <c r="H5" s="660"/>
      <c r="I5" s="660"/>
      <c r="J5" s="660"/>
      <c r="K5" s="660"/>
      <c r="L5" s="660"/>
      <c r="M5" s="660"/>
      <c r="N5" s="660"/>
      <c r="O5" s="660"/>
      <c r="P5" s="660"/>
      <c r="Q5" s="660"/>
    </row>
    <row r="6" spans="1:17" ht="12.75" customHeight="1" thickBot="1">
      <c r="A6" s="420"/>
      <c r="B6" s="420"/>
      <c r="C6" s="420"/>
      <c r="D6" s="420"/>
      <c r="E6" s="420"/>
      <c r="F6" s="420"/>
      <c r="G6" s="420"/>
      <c r="H6" s="420"/>
      <c r="I6" s="420"/>
      <c r="J6" s="420"/>
      <c r="K6" s="420"/>
      <c r="L6" s="420"/>
      <c r="M6" s="420"/>
      <c r="N6" s="420"/>
      <c r="O6" s="420"/>
      <c r="P6" s="420"/>
      <c r="Q6" s="420"/>
    </row>
    <row r="7" spans="1:17" ht="21" customHeight="1" thickBot="1">
      <c r="M7" s="578" t="s">
        <v>231</v>
      </c>
      <c r="N7" s="575"/>
      <c r="O7" s="661">
        <v>8</v>
      </c>
      <c r="P7" s="662"/>
      <c r="Q7" s="663"/>
    </row>
    <row r="8" spans="1:17" ht="18.75" customHeight="1" thickBot="1">
      <c r="A8" s="578" t="s">
        <v>0</v>
      </c>
      <c r="B8" s="576"/>
      <c r="C8" s="666" t="str">
        <f>基本情報!C4</f>
        <v>看護師等養成所施設整備事業</v>
      </c>
      <c r="D8" s="667"/>
      <c r="E8" s="667"/>
      <c r="F8" s="668"/>
      <c r="G8" s="422"/>
    </row>
    <row r="9" spans="1:17" ht="9.75" customHeight="1" thickBot="1"/>
    <row r="10" spans="1:17" ht="18" customHeight="1">
      <c r="A10" s="669" t="s">
        <v>390</v>
      </c>
      <c r="B10" s="670"/>
      <c r="C10" s="670"/>
      <c r="D10" s="670"/>
      <c r="E10" s="670" t="s">
        <v>3</v>
      </c>
      <c r="F10" s="670"/>
      <c r="G10" s="670"/>
      <c r="H10" s="670" t="s">
        <v>391</v>
      </c>
      <c r="I10" s="670"/>
      <c r="J10" s="670"/>
      <c r="K10" s="670"/>
      <c r="L10" s="670" t="s">
        <v>392</v>
      </c>
      <c r="M10" s="670"/>
      <c r="N10" s="670"/>
      <c r="O10" s="670"/>
      <c r="P10" s="670"/>
      <c r="Q10" s="671"/>
    </row>
    <row r="11" spans="1:17" s="423" customFormat="1" ht="37.5" customHeight="1" thickBot="1">
      <c r="A11" s="672" t="str">
        <f>基本情報!C15</f>
        <v>○○病院</v>
      </c>
      <c r="B11" s="673"/>
      <c r="C11" s="673"/>
      <c r="D11" s="673"/>
      <c r="E11" s="673" t="str">
        <f>基本情報!C11</f>
        <v>医療法人</v>
      </c>
      <c r="F11" s="673"/>
      <c r="G11" s="673"/>
      <c r="H11" s="673" t="str">
        <f>基本情報!C13</f>
        <v>理事長　○○○○</v>
      </c>
      <c r="I11" s="673"/>
      <c r="J11" s="673"/>
      <c r="K11" s="673"/>
      <c r="L11" s="673" t="str">
        <f>基本情報!C14</f>
        <v>兵庫県神戸市○○</v>
      </c>
      <c r="M11" s="673"/>
      <c r="N11" s="673"/>
      <c r="O11" s="673"/>
      <c r="P11" s="673"/>
      <c r="Q11" s="691"/>
    </row>
    <row r="12" spans="1:17" ht="18" customHeight="1">
      <c r="A12" s="676" t="s">
        <v>393</v>
      </c>
      <c r="B12" s="676"/>
      <c r="C12" s="676"/>
      <c r="D12" s="676"/>
      <c r="E12" s="676"/>
      <c r="F12" s="676"/>
      <c r="G12" s="676"/>
      <c r="H12" s="676"/>
      <c r="I12" s="676"/>
      <c r="J12" s="676"/>
      <c r="K12" s="676"/>
      <c r="L12" s="676"/>
      <c r="M12" s="676"/>
      <c r="N12" s="676"/>
      <c r="O12" s="676"/>
      <c r="P12" s="676"/>
      <c r="Q12" s="676"/>
    </row>
    <row r="13" spans="1:17" ht="18" customHeight="1">
      <c r="A13" s="677" t="s">
        <v>394</v>
      </c>
      <c r="B13" s="677"/>
      <c r="C13" s="677"/>
      <c r="D13" s="677"/>
      <c r="E13" s="677"/>
      <c r="F13" s="677"/>
      <c r="G13" s="677"/>
      <c r="H13" s="677"/>
      <c r="I13" s="677"/>
      <c r="J13" s="677"/>
      <c r="K13" s="677"/>
      <c r="L13" s="677"/>
      <c r="M13" s="677"/>
      <c r="N13" s="677"/>
      <c r="O13" s="677"/>
      <c r="P13" s="677"/>
      <c r="Q13" s="677"/>
    </row>
    <row r="14" spans="1:17" ht="18" customHeight="1">
      <c r="A14" s="677" t="s">
        <v>395</v>
      </c>
      <c r="B14" s="677"/>
      <c r="C14" s="677"/>
      <c r="D14" s="677"/>
      <c r="E14" s="677"/>
      <c r="F14" s="677"/>
      <c r="G14" s="677"/>
      <c r="H14" s="677"/>
      <c r="I14" s="677"/>
      <c r="J14" s="677"/>
      <c r="K14" s="677"/>
      <c r="L14" s="677"/>
      <c r="M14" s="677"/>
      <c r="N14" s="677"/>
      <c r="O14" s="677"/>
      <c r="P14" s="677"/>
      <c r="Q14" s="677"/>
    </row>
    <row r="16" spans="1:17" ht="27" customHeight="1" thickBot="1">
      <c r="A16" s="572" t="s">
        <v>396</v>
      </c>
      <c r="B16" s="572"/>
      <c r="C16" s="572"/>
      <c r="D16" s="572"/>
      <c r="E16" s="572"/>
      <c r="F16" s="572"/>
      <c r="G16" s="572"/>
      <c r="H16" s="572"/>
      <c r="I16" s="572"/>
      <c r="J16" s="572"/>
      <c r="K16" s="572"/>
      <c r="L16" s="572"/>
      <c r="M16" s="572"/>
      <c r="N16" s="572"/>
      <c r="O16" s="572"/>
      <c r="P16" s="572"/>
      <c r="Q16" s="572"/>
    </row>
    <row r="17" spans="1:18" ht="18" customHeight="1" thickBot="1">
      <c r="A17" s="573" t="s">
        <v>397</v>
      </c>
      <c r="B17" s="574"/>
      <c r="C17" s="575" t="str">
        <f>基本情報!C30</f>
        <v>看護師・助産師課程</v>
      </c>
      <c r="D17" s="575"/>
      <c r="E17" s="575"/>
      <c r="F17" s="576"/>
      <c r="G17" s="577"/>
      <c r="H17" s="578" t="s">
        <v>398</v>
      </c>
      <c r="I17" s="575"/>
      <c r="J17" s="579" t="str">
        <f>基本情報!C27</f>
        <v>新築</v>
      </c>
      <c r="K17" s="580"/>
      <c r="L17" s="580"/>
      <c r="M17" s="580"/>
      <c r="N17" s="580"/>
      <c r="O17" s="580"/>
      <c r="P17" s="580"/>
      <c r="Q17" s="581"/>
    </row>
    <row r="18" spans="1:18" ht="18" customHeight="1">
      <c r="A18" s="610" t="s">
        <v>399</v>
      </c>
      <c r="B18" s="611"/>
      <c r="C18" s="670" t="s">
        <v>400</v>
      </c>
      <c r="D18" s="670"/>
      <c r="E18" s="670"/>
      <c r="F18" s="670"/>
      <c r="G18" s="670"/>
      <c r="H18" s="670"/>
      <c r="I18" s="670"/>
      <c r="J18" s="424" t="s">
        <v>356</v>
      </c>
      <c r="K18" s="599" t="s">
        <v>448</v>
      </c>
      <c r="L18" s="599"/>
      <c r="M18" s="600" t="s">
        <v>355</v>
      </c>
      <c r="N18" s="600"/>
      <c r="O18" s="425" t="s">
        <v>357</v>
      </c>
      <c r="P18" s="599" t="s">
        <v>449</v>
      </c>
      <c r="Q18" s="601"/>
    </row>
    <row r="19" spans="1:18" ht="18" customHeight="1" thickBot="1">
      <c r="A19" s="605" t="s">
        <v>401</v>
      </c>
      <c r="B19" s="606"/>
      <c r="C19" s="674" t="s">
        <v>402</v>
      </c>
      <c r="D19" s="674"/>
      <c r="E19" s="674"/>
      <c r="F19" s="674"/>
      <c r="G19" s="674"/>
      <c r="H19" s="674"/>
      <c r="I19" s="674"/>
      <c r="J19" s="426" t="s">
        <v>356</v>
      </c>
      <c r="K19" s="596">
        <f>基本情報!C17</f>
        <v>46113</v>
      </c>
      <c r="L19" s="596"/>
      <c r="M19" s="598" t="s">
        <v>355</v>
      </c>
      <c r="N19" s="598"/>
      <c r="O19" s="346" t="s">
        <v>357</v>
      </c>
      <c r="P19" s="596">
        <f>基本情報!C18</f>
        <v>46477</v>
      </c>
      <c r="Q19" s="597"/>
    </row>
    <row r="20" spans="1:18" ht="18" customHeight="1" thickBot="1">
      <c r="A20" s="573" t="s">
        <v>1</v>
      </c>
      <c r="B20" s="664"/>
      <c r="C20" s="603" t="s">
        <v>359</v>
      </c>
      <c r="D20" s="604"/>
      <c r="E20" s="542">
        <v>1000</v>
      </c>
      <c r="F20" s="542"/>
      <c r="G20" s="427" t="s">
        <v>4</v>
      </c>
      <c r="H20" s="604" t="s">
        <v>249</v>
      </c>
      <c r="I20" s="604"/>
      <c r="J20" s="675">
        <v>0</v>
      </c>
      <c r="K20" s="675"/>
      <c r="L20" s="427" t="s">
        <v>4</v>
      </c>
      <c r="M20" s="665" t="s">
        <v>250</v>
      </c>
      <c r="N20" s="665"/>
      <c r="O20" s="602">
        <f>SUM(E20,J20)</f>
        <v>1000</v>
      </c>
      <c r="P20" s="602"/>
      <c r="Q20" s="428" t="s">
        <v>4</v>
      </c>
    </row>
    <row r="21" spans="1:18" ht="18" customHeight="1">
      <c r="A21" s="692" t="s">
        <v>90</v>
      </c>
      <c r="B21" s="693"/>
      <c r="C21" s="670" t="s">
        <v>91</v>
      </c>
      <c r="D21" s="670"/>
      <c r="E21" s="698" t="s">
        <v>5</v>
      </c>
      <c r="F21" s="698"/>
      <c r="G21" s="698"/>
      <c r="H21" s="698"/>
      <c r="I21" s="698"/>
      <c r="J21" s="698" t="s">
        <v>233</v>
      </c>
      <c r="K21" s="698"/>
      <c r="L21" s="698"/>
      <c r="M21" s="698"/>
      <c r="N21" s="698" t="s">
        <v>403</v>
      </c>
      <c r="O21" s="698"/>
      <c r="P21" s="698"/>
      <c r="Q21" s="699"/>
    </row>
    <row r="22" spans="1:18" ht="18" customHeight="1">
      <c r="A22" s="694"/>
      <c r="B22" s="695"/>
      <c r="C22" s="624"/>
      <c r="D22" s="624"/>
      <c r="E22" s="429" t="s">
        <v>425</v>
      </c>
      <c r="F22" s="624" t="s">
        <v>358</v>
      </c>
      <c r="G22" s="624"/>
      <c r="H22" s="624" t="s">
        <v>404</v>
      </c>
      <c r="I22" s="624"/>
      <c r="J22" s="624" t="s">
        <v>92</v>
      </c>
      <c r="K22" s="624"/>
      <c r="L22" s="624" t="s">
        <v>404</v>
      </c>
      <c r="M22" s="624"/>
      <c r="N22" s="624" t="s">
        <v>92</v>
      </c>
      <c r="O22" s="624"/>
      <c r="P22" s="624" t="s">
        <v>404</v>
      </c>
      <c r="Q22" s="700"/>
    </row>
    <row r="23" spans="1:18" ht="36" customHeight="1">
      <c r="A23" s="694"/>
      <c r="B23" s="695"/>
      <c r="C23" s="560" t="s">
        <v>405</v>
      </c>
      <c r="D23" s="562"/>
      <c r="E23" s="477" t="s">
        <v>426</v>
      </c>
      <c r="F23" s="625" t="str">
        <f>基本情報!C29</f>
        <v>鉄筋コンクリート</v>
      </c>
      <c r="G23" s="626"/>
      <c r="H23" s="654">
        <v>10000</v>
      </c>
      <c r="I23" s="659"/>
      <c r="J23" s="625" t="s">
        <v>362</v>
      </c>
      <c r="K23" s="626"/>
      <c r="L23" s="654">
        <v>10000</v>
      </c>
      <c r="M23" s="659"/>
      <c r="N23" s="625" t="s">
        <v>362</v>
      </c>
      <c r="O23" s="626"/>
      <c r="P23" s="654">
        <v>10000</v>
      </c>
      <c r="Q23" s="655"/>
    </row>
    <row r="24" spans="1:18" ht="36" customHeight="1">
      <c r="A24" s="694"/>
      <c r="B24" s="695"/>
      <c r="C24" s="560" t="s">
        <v>427</v>
      </c>
      <c r="D24" s="562"/>
      <c r="E24" s="477" t="s">
        <v>426</v>
      </c>
      <c r="F24" s="625" t="str">
        <f>基本情報!C30</f>
        <v>看護師・助産師課程</v>
      </c>
      <c r="G24" s="626"/>
      <c r="H24" s="654">
        <v>5000</v>
      </c>
      <c r="I24" s="659"/>
      <c r="J24" s="625" t="s">
        <v>362</v>
      </c>
      <c r="K24" s="626"/>
      <c r="L24" s="654">
        <v>5000</v>
      </c>
      <c r="M24" s="659"/>
      <c r="N24" s="625" t="s">
        <v>362</v>
      </c>
      <c r="O24" s="626"/>
      <c r="P24" s="654">
        <v>5000</v>
      </c>
      <c r="Q24" s="655"/>
    </row>
    <row r="25" spans="1:18" ht="36" customHeight="1">
      <c r="A25" s="694"/>
      <c r="B25" s="695"/>
      <c r="C25" s="560"/>
      <c r="D25" s="562"/>
      <c r="E25" s="477"/>
      <c r="F25" s="625"/>
      <c r="G25" s="626"/>
      <c r="H25" s="656"/>
      <c r="I25" s="657"/>
      <c r="J25" s="625"/>
      <c r="K25" s="626"/>
      <c r="L25" s="656"/>
      <c r="M25" s="657"/>
      <c r="N25" s="625"/>
      <c r="O25" s="626"/>
      <c r="P25" s="656"/>
      <c r="Q25" s="658"/>
    </row>
    <row r="26" spans="1:18" ht="18" customHeight="1">
      <c r="A26" s="694"/>
      <c r="B26" s="695"/>
      <c r="C26" s="590" t="s">
        <v>2</v>
      </c>
      <c r="D26" s="591"/>
      <c r="E26" s="430"/>
      <c r="F26" s="545"/>
      <c r="G26" s="545"/>
      <c r="H26" s="582">
        <f>SUM(H23:I25)</f>
        <v>15000</v>
      </c>
      <c r="I26" s="592"/>
      <c r="J26" s="593"/>
      <c r="K26" s="594"/>
      <c r="L26" s="582">
        <f>SUM(L23:M25)</f>
        <v>15000</v>
      </c>
      <c r="M26" s="592"/>
      <c r="N26" s="593"/>
      <c r="O26" s="594"/>
      <c r="P26" s="582">
        <f>SUM(P23:Q25)</f>
        <v>15000</v>
      </c>
      <c r="Q26" s="583"/>
    </row>
    <row r="27" spans="1:18" ht="18" customHeight="1" thickBot="1">
      <c r="A27" s="696"/>
      <c r="B27" s="697"/>
      <c r="C27" s="584" t="s">
        <v>406</v>
      </c>
      <c r="D27" s="585"/>
      <c r="E27" s="586" t="s">
        <v>407</v>
      </c>
      <c r="F27" s="587"/>
      <c r="G27" s="587"/>
      <c r="H27" s="587"/>
      <c r="I27" s="588"/>
      <c r="J27" s="586" t="s">
        <v>407</v>
      </c>
      <c r="K27" s="587"/>
      <c r="L27" s="587"/>
      <c r="M27" s="588"/>
      <c r="N27" s="586" t="s">
        <v>407</v>
      </c>
      <c r="O27" s="587"/>
      <c r="P27" s="587"/>
      <c r="Q27" s="589"/>
    </row>
    <row r="28" spans="1:18" ht="18" customHeight="1">
      <c r="A28" s="640" t="s">
        <v>397</v>
      </c>
      <c r="B28" s="641"/>
      <c r="C28" s="648" t="s">
        <v>408</v>
      </c>
      <c r="D28" s="649"/>
      <c r="E28" s="649"/>
      <c r="F28" s="649"/>
      <c r="G28" s="649"/>
      <c r="H28" s="650"/>
      <c r="I28" s="648" t="s">
        <v>409</v>
      </c>
      <c r="J28" s="649"/>
      <c r="K28" s="649"/>
      <c r="L28" s="649"/>
      <c r="M28" s="649"/>
      <c r="N28" s="649"/>
      <c r="O28" s="649"/>
      <c r="P28" s="649"/>
      <c r="Q28" s="651"/>
    </row>
    <row r="29" spans="1:18" ht="18" customHeight="1">
      <c r="A29" s="642"/>
      <c r="B29" s="643"/>
      <c r="C29" s="590" t="s">
        <v>410</v>
      </c>
      <c r="D29" s="652"/>
      <c r="E29" s="591"/>
      <c r="F29" s="590" t="s">
        <v>411</v>
      </c>
      <c r="G29" s="652"/>
      <c r="H29" s="591"/>
      <c r="I29" s="590" t="s">
        <v>412</v>
      </c>
      <c r="J29" s="652"/>
      <c r="K29" s="591"/>
      <c r="L29" s="590" t="s">
        <v>413</v>
      </c>
      <c r="M29" s="652"/>
      <c r="N29" s="591"/>
      <c r="O29" s="590" t="s">
        <v>414</v>
      </c>
      <c r="P29" s="652"/>
      <c r="Q29" s="653"/>
    </row>
    <row r="30" spans="1:18" ht="18" customHeight="1">
      <c r="A30" s="642"/>
      <c r="B30" s="643"/>
      <c r="C30" s="560" t="s">
        <v>433</v>
      </c>
      <c r="D30" s="561"/>
      <c r="E30" s="562"/>
      <c r="F30" s="560" t="s">
        <v>434</v>
      </c>
      <c r="G30" s="561"/>
      <c r="H30" s="562"/>
      <c r="I30" s="644">
        <v>120</v>
      </c>
      <c r="J30" s="645"/>
      <c r="K30" s="646"/>
      <c r="L30" s="644">
        <v>0</v>
      </c>
      <c r="M30" s="645"/>
      <c r="N30" s="646"/>
      <c r="O30" s="647">
        <f>IFERROR(I30+L30,0)</f>
        <v>120</v>
      </c>
      <c r="P30" s="557"/>
      <c r="Q30" s="558"/>
      <c r="R30" s="421" t="s">
        <v>431</v>
      </c>
    </row>
    <row r="31" spans="1:18" ht="18" customHeight="1">
      <c r="A31" s="642"/>
      <c r="B31" s="643"/>
      <c r="C31" s="563"/>
      <c r="D31" s="564"/>
      <c r="E31" s="565"/>
      <c r="F31" s="563"/>
      <c r="G31" s="564"/>
      <c r="H31" s="565"/>
      <c r="I31" s="618">
        <v>40</v>
      </c>
      <c r="J31" s="619"/>
      <c r="K31" s="620"/>
      <c r="L31" s="618">
        <v>0</v>
      </c>
      <c r="M31" s="619"/>
      <c r="N31" s="620"/>
      <c r="O31" s="634">
        <f t="shared" ref="O31:O35" si="0">IFERROR(I31+L31,0)</f>
        <v>40</v>
      </c>
      <c r="P31" s="635"/>
      <c r="Q31" s="636"/>
      <c r="R31" s="421" t="s">
        <v>432</v>
      </c>
    </row>
    <row r="32" spans="1:18" ht="18" customHeight="1">
      <c r="A32" s="642"/>
      <c r="B32" s="643"/>
      <c r="C32" s="566"/>
      <c r="D32" s="567"/>
      <c r="E32" s="568"/>
      <c r="F32" s="566"/>
      <c r="G32" s="567"/>
      <c r="H32" s="568"/>
      <c r="I32" s="637" t="s">
        <v>244</v>
      </c>
      <c r="J32" s="638"/>
      <c r="K32" s="639"/>
      <c r="L32" s="637" t="s">
        <v>244</v>
      </c>
      <c r="M32" s="638"/>
      <c r="N32" s="639"/>
      <c r="O32" s="615">
        <f t="shared" si="0"/>
        <v>0</v>
      </c>
      <c r="P32" s="616"/>
      <c r="Q32" s="617"/>
      <c r="R32" s="421" t="s">
        <v>431</v>
      </c>
    </row>
    <row r="33" spans="1:18" ht="18" customHeight="1">
      <c r="A33" s="627" t="s">
        <v>415</v>
      </c>
      <c r="B33" s="628"/>
      <c r="C33" s="569"/>
      <c r="D33" s="570"/>
      <c r="E33" s="571"/>
      <c r="F33" s="569"/>
      <c r="G33" s="570"/>
      <c r="H33" s="571"/>
      <c r="I33" s="631" t="s">
        <v>244</v>
      </c>
      <c r="J33" s="632"/>
      <c r="K33" s="633"/>
      <c r="L33" s="631" t="s">
        <v>244</v>
      </c>
      <c r="M33" s="632"/>
      <c r="N33" s="633"/>
      <c r="O33" s="634">
        <f t="shared" si="0"/>
        <v>0</v>
      </c>
      <c r="P33" s="635"/>
      <c r="Q33" s="636"/>
      <c r="R33" s="421" t="s">
        <v>432</v>
      </c>
    </row>
    <row r="34" spans="1:18" ht="18" customHeight="1">
      <c r="A34" s="627"/>
      <c r="B34" s="628"/>
      <c r="C34" s="563"/>
      <c r="D34" s="564"/>
      <c r="E34" s="565"/>
      <c r="F34" s="563"/>
      <c r="G34" s="564"/>
      <c r="H34" s="565"/>
      <c r="I34" s="637" t="s">
        <v>244</v>
      </c>
      <c r="J34" s="638"/>
      <c r="K34" s="639"/>
      <c r="L34" s="637" t="s">
        <v>244</v>
      </c>
      <c r="M34" s="638"/>
      <c r="N34" s="639"/>
      <c r="O34" s="615">
        <f t="shared" si="0"/>
        <v>0</v>
      </c>
      <c r="P34" s="616"/>
      <c r="Q34" s="617"/>
      <c r="R34" s="421" t="s">
        <v>431</v>
      </c>
    </row>
    <row r="35" spans="1:18" ht="18" customHeight="1">
      <c r="A35" s="627"/>
      <c r="B35" s="628"/>
      <c r="C35" s="563"/>
      <c r="D35" s="564"/>
      <c r="E35" s="565"/>
      <c r="F35" s="563"/>
      <c r="G35" s="564"/>
      <c r="H35" s="565"/>
      <c r="I35" s="618" t="s">
        <v>244</v>
      </c>
      <c r="J35" s="619"/>
      <c r="K35" s="620"/>
      <c r="L35" s="618" t="s">
        <v>244</v>
      </c>
      <c r="M35" s="619"/>
      <c r="N35" s="620"/>
      <c r="O35" s="621">
        <f t="shared" si="0"/>
        <v>0</v>
      </c>
      <c r="P35" s="622"/>
      <c r="Q35" s="623"/>
      <c r="R35" s="421" t="s">
        <v>432</v>
      </c>
    </row>
    <row r="36" spans="1:18" ht="18" customHeight="1">
      <c r="A36" s="627"/>
      <c r="B36" s="628"/>
      <c r="C36" s="545"/>
      <c r="D36" s="545"/>
      <c r="E36" s="545"/>
      <c r="F36" s="547"/>
      <c r="G36" s="548"/>
      <c r="H36" s="549"/>
      <c r="I36" s="543" t="s">
        <v>428</v>
      </c>
      <c r="J36" s="553">
        <f>SUM(I30,I32,I34)</f>
        <v>120</v>
      </c>
      <c r="K36" s="554"/>
      <c r="L36" s="543" t="s">
        <v>428</v>
      </c>
      <c r="M36" s="553">
        <f>SUM(L30,L32,L34)</f>
        <v>0</v>
      </c>
      <c r="N36" s="554"/>
      <c r="O36" s="543" t="s">
        <v>428</v>
      </c>
      <c r="P36" s="557">
        <f>SUM(O30,O32,O34)</f>
        <v>120</v>
      </c>
      <c r="Q36" s="558"/>
    </row>
    <row r="37" spans="1:18" ht="18" customHeight="1" thickBot="1">
      <c r="A37" s="629"/>
      <c r="B37" s="630"/>
      <c r="C37" s="546"/>
      <c r="D37" s="546"/>
      <c r="E37" s="546"/>
      <c r="F37" s="550"/>
      <c r="G37" s="551"/>
      <c r="H37" s="552"/>
      <c r="I37" s="544"/>
      <c r="J37" s="555">
        <f>SUM(I31,I33,I35)</f>
        <v>40</v>
      </c>
      <c r="K37" s="556"/>
      <c r="L37" s="544"/>
      <c r="M37" s="555">
        <f>SUM(L31,L33,L35)</f>
        <v>0</v>
      </c>
      <c r="N37" s="556"/>
      <c r="O37" s="544"/>
      <c r="P37" s="555">
        <f>SUM(O31,O33,O35)</f>
        <v>40</v>
      </c>
      <c r="Q37" s="559"/>
    </row>
    <row r="38" spans="1:18" ht="24.75" customHeight="1">
      <c r="A38" s="678" t="s">
        <v>416</v>
      </c>
      <c r="B38" s="679"/>
      <c r="C38" s="487"/>
      <c r="D38" s="488"/>
      <c r="E38" s="488"/>
      <c r="F38" s="488"/>
      <c r="G38" s="484"/>
      <c r="H38" s="493" t="s">
        <v>447</v>
      </c>
      <c r="I38" s="484"/>
      <c r="J38" s="489"/>
      <c r="K38" s="489"/>
      <c r="L38" s="488"/>
      <c r="M38" s="489"/>
      <c r="N38" s="489"/>
      <c r="O38" s="488"/>
      <c r="P38" s="489"/>
      <c r="Q38" s="490"/>
    </row>
    <row r="39" spans="1:18" ht="24.75" customHeight="1">
      <c r="A39" s="680"/>
      <c r="B39" s="681"/>
      <c r="C39" s="684">
        <f>基準額!D3</f>
        <v>2000</v>
      </c>
      <c r="D39" s="685"/>
      <c r="E39" s="685"/>
      <c r="F39" s="345" t="s">
        <v>360</v>
      </c>
      <c r="G39" s="686">
        <f>基準額!D4</f>
        <v>5000</v>
      </c>
      <c r="H39" s="686"/>
      <c r="I39" s="686"/>
      <c r="J39" s="485" t="s">
        <v>360</v>
      </c>
      <c r="K39" s="687">
        <f>基準額!B49</f>
        <v>0.5</v>
      </c>
      <c r="L39" s="687"/>
      <c r="M39" s="687"/>
      <c r="N39" s="345" t="s">
        <v>430</v>
      </c>
      <c r="O39" s="686">
        <f>ROUNDDOWN(基準額!E3*K39,-3)</f>
        <v>5000000</v>
      </c>
      <c r="P39" s="686"/>
      <c r="Q39" s="688"/>
    </row>
    <row r="40" spans="1:18" ht="24.75" customHeight="1">
      <c r="A40" s="680"/>
      <c r="B40" s="681"/>
      <c r="C40" s="689" t="str">
        <f>基準額!H3</f>
        <v>計画：2,000.00㎡&lt;基準：2,400.00㎡</v>
      </c>
      <c r="D40" s="690"/>
      <c r="E40" s="690"/>
      <c r="F40" s="690" t="str">
        <f>基準額!H4</f>
        <v>計画：5,000円&lt;基準：123,100円</v>
      </c>
      <c r="G40" s="690"/>
      <c r="H40" s="690"/>
      <c r="I40" s="690"/>
      <c r="J40" s="690"/>
      <c r="K40" s="488"/>
      <c r="L40" s="488"/>
      <c r="M40" s="488"/>
      <c r="N40" s="488"/>
      <c r="O40" s="488"/>
      <c r="P40" s="488"/>
      <c r="Q40" s="486"/>
    </row>
    <row r="41" spans="1:18" ht="24.75" customHeight="1" thickBot="1">
      <c r="A41" s="682"/>
      <c r="B41" s="683"/>
      <c r="C41" s="492" t="s">
        <v>446</v>
      </c>
      <c r="D41" s="491"/>
      <c r="E41" s="491"/>
      <c r="F41" s="483"/>
      <c r="G41" s="483"/>
      <c r="H41" s="483"/>
      <c r="I41" s="483"/>
      <c r="J41" s="483"/>
      <c r="K41" s="483"/>
      <c r="L41" s="483"/>
      <c r="M41" s="540" t="s">
        <v>252</v>
      </c>
      <c r="N41" s="540"/>
      <c r="O41" s="540" t="str">
        <f>基本情報!C29</f>
        <v>鉄筋コンクリート</v>
      </c>
      <c r="P41" s="540"/>
      <c r="Q41" s="541"/>
    </row>
    <row r="42" spans="1:18" ht="18" customHeight="1">
      <c r="A42" s="610" t="s">
        <v>417</v>
      </c>
      <c r="B42" s="611"/>
      <c r="C42" s="612" t="s">
        <v>418</v>
      </c>
      <c r="D42" s="613"/>
      <c r="E42" s="613"/>
      <c r="F42" s="613"/>
      <c r="G42" s="613"/>
      <c r="H42" s="613"/>
      <c r="I42" s="613"/>
      <c r="J42" s="613"/>
      <c r="K42" s="613"/>
      <c r="L42" s="613"/>
      <c r="M42" s="613"/>
      <c r="N42" s="613"/>
      <c r="O42" s="613"/>
      <c r="P42" s="613"/>
      <c r="Q42" s="614"/>
    </row>
    <row r="43" spans="1:18" ht="18" customHeight="1" thickBot="1">
      <c r="A43" s="605" t="s">
        <v>419</v>
      </c>
      <c r="B43" s="606"/>
      <c r="C43" s="607" t="s">
        <v>420</v>
      </c>
      <c r="D43" s="608"/>
      <c r="E43" s="608"/>
      <c r="F43" s="608"/>
      <c r="G43" s="608"/>
      <c r="H43" s="608"/>
      <c r="I43" s="608"/>
      <c r="J43" s="608"/>
      <c r="K43" s="608"/>
      <c r="L43" s="608"/>
      <c r="M43" s="608"/>
      <c r="N43" s="608"/>
      <c r="O43" s="608"/>
      <c r="P43" s="608"/>
      <c r="Q43" s="609"/>
    </row>
    <row r="44" spans="1:18" ht="18" customHeight="1">
      <c r="A44" s="572" t="s">
        <v>421</v>
      </c>
      <c r="B44" s="572"/>
      <c r="C44" s="572"/>
      <c r="D44" s="572"/>
      <c r="E44" s="572"/>
      <c r="F44" s="572"/>
      <c r="G44" s="572"/>
      <c r="H44" s="572"/>
      <c r="I44" s="572"/>
      <c r="J44" s="572"/>
      <c r="K44" s="572"/>
      <c r="L44" s="572"/>
      <c r="M44" s="572"/>
      <c r="N44" s="572"/>
      <c r="O44" s="572"/>
      <c r="P44" s="572"/>
      <c r="Q44" s="572"/>
    </row>
    <row r="45" spans="1:18" ht="18" customHeight="1">
      <c r="A45" s="572" t="s">
        <v>422</v>
      </c>
      <c r="B45" s="572"/>
      <c r="C45" s="572"/>
      <c r="D45" s="572"/>
      <c r="E45" s="572"/>
      <c r="F45" s="572"/>
      <c r="G45" s="572"/>
      <c r="H45" s="572"/>
      <c r="I45" s="572"/>
      <c r="J45" s="572"/>
      <c r="K45" s="572"/>
      <c r="L45" s="572"/>
      <c r="M45" s="572"/>
      <c r="N45" s="572"/>
      <c r="O45" s="572"/>
      <c r="P45" s="572"/>
      <c r="Q45" s="572"/>
    </row>
    <row r="46" spans="1:18" ht="18" customHeight="1">
      <c r="A46" s="572" t="s">
        <v>423</v>
      </c>
      <c r="B46" s="572"/>
      <c r="C46" s="572"/>
      <c r="D46" s="572"/>
      <c r="E46" s="572"/>
      <c r="F46" s="572"/>
      <c r="G46" s="572"/>
      <c r="H46" s="572"/>
      <c r="I46" s="572"/>
      <c r="J46" s="572"/>
      <c r="K46" s="572"/>
      <c r="L46" s="572"/>
      <c r="M46" s="572"/>
      <c r="N46" s="572"/>
      <c r="O46" s="572"/>
      <c r="P46" s="572"/>
      <c r="Q46" s="572"/>
    </row>
    <row r="47" spans="1:18" ht="18" customHeight="1">
      <c r="A47" s="595"/>
      <c r="B47" s="595"/>
      <c r="C47" s="595"/>
      <c r="D47" s="595"/>
      <c r="E47" s="595"/>
      <c r="F47" s="595"/>
      <c r="G47" s="595"/>
      <c r="H47" s="595"/>
      <c r="I47" s="595"/>
      <c r="J47" s="595"/>
      <c r="K47" s="595"/>
      <c r="L47" s="595"/>
      <c r="M47" s="595"/>
      <c r="N47" s="595"/>
      <c r="O47" s="595"/>
      <c r="P47" s="595"/>
      <c r="Q47" s="595"/>
    </row>
    <row r="48" spans="1:18" ht="18" customHeight="1">
      <c r="A48" s="595"/>
      <c r="B48" s="595"/>
      <c r="C48" s="595"/>
      <c r="D48" s="595"/>
      <c r="E48" s="595"/>
      <c r="F48" s="595"/>
      <c r="G48" s="595"/>
      <c r="H48" s="595"/>
      <c r="I48" s="595"/>
      <c r="J48" s="595"/>
      <c r="K48" s="595"/>
      <c r="L48" s="595"/>
      <c r="M48" s="595"/>
      <c r="N48" s="595"/>
      <c r="O48" s="595"/>
      <c r="P48" s="595"/>
      <c r="Q48" s="595"/>
    </row>
    <row r="49" ht="18" customHeight="1"/>
    <row r="50" ht="18"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sheetData>
  <sheetProtection algorithmName="SHA-512" hashValue="mo1W9GDyziR2Bo9F0r1i8pHLK3izVXgkbpKZWF3Mlkh8Zte4PGztKMQjMG4G163PyAH1GNK0yHgjgxGHsTYz4Q==" saltValue="+shOQIftWXz51l/XKojQ1A==" spinCount="100000" sheet="1" objects="1" scenarios="1" selectLockedCells="1"/>
  <mergeCells count="145">
    <mergeCell ref="H11:K11"/>
    <mergeCell ref="L11:Q11"/>
    <mergeCell ref="A21:B27"/>
    <mergeCell ref="C21:D22"/>
    <mergeCell ref="E21:I21"/>
    <mergeCell ref="J21:M21"/>
    <mergeCell ref="N21:Q21"/>
    <mergeCell ref="H22:I22"/>
    <mergeCell ref="J22:K22"/>
    <mergeCell ref="L22:M22"/>
    <mergeCell ref="N22:O22"/>
    <mergeCell ref="P22:Q22"/>
    <mergeCell ref="C23:D23"/>
    <mergeCell ref="H23:I23"/>
    <mergeCell ref="J23:K23"/>
    <mergeCell ref="L23:M23"/>
    <mergeCell ref="N23:O23"/>
    <mergeCell ref="A13:Q13"/>
    <mergeCell ref="A14:Q14"/>
    <mergeCell ref="A38:B41"/>
    <mergeCell ref="C39:E39"/>
    <mergeCell ref="G39:I39"/>
    <mergeCell ref="K39:M39"/>
    <mergeCell ref="O39:Q39"/>
    <mergeCell ref="C40:E40"/>
    <mergeCell ref="F40:J40"/>
    <mergeCell ref="F25:G25"/>
    <mergeCell ref="F26:G26"/>
    <mergeCell ref="A1:B1"/>
    <mergeCell ref="O3:Q3"/>
    <mergeCell ref="A5:Q5"/>
    <mergeCell ref="M7:N7"/>
    <mergeCell ref="O7:Q7"/>
    <mergeCell ref="A8:B8"/>
    <mergeCell ref="A20:B20"/>
    <mergeCell ref="M20:N20"/>
    <mergeCell ref="C8:F8"/>
    <mergeCell ref="A10:D10"/>
    <mergeCell ref="E10:G10"/>
    <mergeCell ref="H10:K10"/>
    <mergeCell ref="L10:Q10"/>
    <mergeCell ref="A11:D11"/>
    <mergeCell ref="E11:G11"/>
    <mergeCell ref="A18:B18"/>
    <mergeCell ref="C18:I18"/>
    <mergeCell ref="A19:B19"/>
    <mergeCell ref="C19:I19"/>
    <mergeCell ref="H20:I20"/>
    <mergeCell ref="J20:K20"/>
    <mergeCell ref="A12:Q12"/>
    <mergeCell ref="A33:B37"/>
    <mergeCell ref="I33:K33"/>
    <mergeCell ref="L33:N33"/>
    <mergeCell ref="O33:Q33"/>
    <mergeCell ref="I34:K34"/>
    <mergeCell ref="L34:N34"/>
    <mergeCell ref="I31:K31"/>
    <mergeCell ref="L31:N31"/>
    <mergeCell ref="O31:Q31"/>
    <mergeCell ref="I32:K32"/>
    <mergeCell ref="L32:N32"/>
    <mergeCell ref="O32:Q32"/>
    <mergeCell ref="A28:B32"/>
    <mergeCell ref="I30:K30"/>
    <mergeCell ref="L30:N30"/>
    <mergeCell ref="O30:Q30"/>
    <mergeCell ref="C28:H28"/>
    <mergeCell ref="I28:Q28"/>
    <mergeCell ref="C29:E29"/>
    <mergeCell ref="L29:N29"/>
    <mergeCell ref="O29:Q29"/>
    <mergeCell ref="F29:H29"/>
    <mergeCell ref="I29:K29"/>
    <mergeCell ref="A48:Q48"/>
    <mergeCell ref="K19:L19"/>
    <mergeCell ref="P19:Q19"/>
    <mergeCell ref="M19:N19"/>
    <mergeCell ref="K18:L18"/>
    <mergeCell ref="M18:N18"/>
    <mergeCell ref="P18:Q18"/>
    <mergeCell ref="O20:P20"/>
    <mergeCell ref="C20:D20"/>
    <mergeCell ref="A43:B43"/>
    <mergeCell ref="C43:Q43"/>
    <mergeCell ref="A44:Q44"/>
    <mergeCell ref="A45:Q45"/>
    <mergeCell ref="A46:Q46"/>
    <mergeCell ref="A47:Q47"/>
    <mergeCell ref="A42:B42"/>
    <mergeCell ref="C42:Q42"/>
    <mergeCell ref="O34:Q34"/>
    <mergeCell ref="I35:K35"/>
    <mergeCell ref="L35:N35"/>
    <mergeCell ref="O35:Q35"/>
    <mergeCell ref="F22:G22"/>
    <mergeCell ref="F23:G23"/>
    <mergeCell ref="F24:G24"/>
    <mergeCell ref="A16:Q16"/>
    <mergeCell ref="A17:B17"/>
    <mergeCell ref="C17:G17"/>
    <mergeCell ref="H17:I17"/>
    <mergeCell ref="J17:Q17"/>
    <mergeCell ref="P26:Q26"/>
    <mergeCell ref="C27:D27"/>
    <mergeCell ref="E27:I27"/>
    <mergeCell ref="J27:M27"/>
    <mergeCell ref="N27:Q27"/>
    <mergeCell ref="C26:D26"/>
    <mergeCell ref="H26:I26"/>
    <mergeCell ref="J26:K26"/>
    <mergeCell ref="P23:Q23"/>
    <mergeCell ref="P24:Q24"/>
    <mergeCell ref="C25:D25"/>
    <mergeCell ref="H25:I25"/>
    <mergeCell ref="J25:K25"/>
    <mergeCell ref="L26:M26"/>
    <mergeCell ref="N26:O26"/>
    <mergeCell ref="L25:M25"/>
    <mergeCell ref="N25:O25"/>
    <mergeCell ref="P25:Q25"/>
    <mergeCell ref="C24:D24"/>
    <mergeCell ref="O41:Q41"/>
    <mergeCell ref="M41:N41"/>
    <mergeCell ref="E20:F20"/>
    <mergeCell ref="O36:O37"/>
    <mergeCell ref="C36:E37"/>
    <mergeCell ref="F36:H37"/>
    <mergeCell ref="J36:K36"/>
    <mergeCell ref="J37:K37"/>
    <mergeCell ref="M36:N36"/>
    <mergeCell ref="P36:Q36"/>
    <mergeCell ref="M37:N37"/>
    <mergeCell ref="P37:Q37"/>
    <mergeCell ref="I36:I37"/>
    <mergeCell ref="L36:L37"/>
    <mergeCell ref="C30:E31"/>
    <mergeCell ref="F32:H33"/>
    <mergeCell ref="F30:H31"/>
    <mergeCell ref="C32:E33"/>
    <mergeCell ref="C34:E35"/>
    <mergeCell ref="F34:H35"/>
    <mergeCell ref="H24:I24"/>
    <mergeCell ref="J24:K24"/>
    <mergeCell ref="L24:M24"/>
    <mergeCell ref="N24:O24"/>
  </mergeCells>
  <phoneticPr fontId="2"/>
  <pageMargins left="0.51181102362204722" right="0.27559055118110237" top="0.70866141732283472" bottom="0.31496062992125984" header="0.51181102362204722" footer="0.31496062992125984"/>
  <pageSetup paperSize="9" scale="72" orientation="portrait" blackAndWhite="1"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A7AD5-611B-4ED6-99CD-E2A73DEF9C4F}">
  <sheetPr codeName="Sheet6">
    <tabColor theme="8" tint="0.59999389629810485"/>
  </sheetPr>
  <dimension ref="A1:J47"/>
  <sheetViews>
    <sheetView view="pageBreakPreview" zoomScaleNormal="100" zoomScaleSheetLayoutView="100" workbookViewId="0"/>
  </sheetViews>
  <sheetFormatPr defaultRowHeight="13"/>
  <cols>
    <col min="1" max="1" width="3.36328125" customWidth="1"/>
    <col min="2" max="2" width="3.36328125" style="345" customWidth="1"/>
    <col min="3" max="3" width="17.6328125" style="390" customWidth="1"/>
    <col min="4" max="4" width="9.7265625" style="188" customWidth="1"/>
    <col min="5" max="5" width="17.6328125" customWidth="1"/>
    <col min="6" max="6" width="9.6328125" style="188" customWidth="1"/>
    <col min="7" max="7" width="9.6328125" customWidth="1"/>
    <col min="8" max="8" width="9.08984375" style="345" customWidth="1"/>
    <col min="9" max="9" width="17.6328125" style="390" customWidth="1"/>
    <col min="10" max="10" width="9.6328125" style="188" customWidth="1"/>
  </cols>
  <sheetData>
    <row r="1" spans="1:10">
      <c r="A1" t="s">
        <v>232</v>
      </c>
    </row>
    <row r="2" spans="1:10" ht="21.75" customHeight="1">
      <c r="A2" t="s">
        <v>93</v>
      </c>
    </row>
    <row r="3" spans="1:10" ht="7.5" customHeight="1" thickBot="1"/>
    <row r="4" spans="1:10" ht="16" customHeight="1">
      <c r="A4" s="347" t="s">
        <v>14</v>
      </c>
      <c r="B4" s="351" t="s">
        <v>12</v>
      </c>
      <c r="C4" s="703" t="s">
        <v>5</v>
      </c>
      <c r="D4" s="704"/>
      <c r="E4" s="705" t="s">
        <v>233</v>
      </c>
      <c r="F4" s="706"/>
      <c r="G4" s="706"/>
      <c r="H4" s="707"/>
      <c r="I4" s="703" t="s">
        <v>11</v>
      </c>
      <c r="J4" s="707"/>
    </row>
    <row r="5" spans="1:10" ht="16" customHeight="1" thickBot="1">
      <c r="A5" s="343" t="s">
        <v>15</v>
      </c>
      <c r="B5" s="352" t="s">
        <v>13</v>
      </c>
      <c r="C5" s="353" t="s">
        <v>6</v>
      </c>
      <c r="D5" s="354" t="s">
        <v>7</v>
      </c>
      <c r="E5" s="355" t="s">
        <v>6</v>
      </c>
      <c r="F5" s="356" t="s">
        <v>7</v>
      </c>
      <c r="G5" s="357" t="s">
        <v>8</v>
      </c>
      <c r="H5" s="358" t="s">
        <v>9</v>
      </c>
      <c r="I5" s="359" t="s">
        <v>10</v>
      </c>
      <c r="J5" s="360" t="s">
        <v>7</v>
      </c>
    </row>
    <row r="6" spans="1:10">
      <c r="A6" s="708"/>
      <c r="B6" s="361"/>
      <c r="C6" s="391"/>
      <c r="D6" s="363" t="s">
        <v>4</v>
      </c>
      <c r="E6" s="364"/>
      <c r="F6" s="365" t="s">
        <v>4</v>
      </c>
      <c r="G6" s="5"/>
      <c r="H6" s="366"/>
      <c r="I6" s="392"/>
      <c r="J6" s="367" t="s">
        <v>4</v>
      </c>
    </row>
    <row r="7" spans="1:10" ht="16" customHeight="1">
      <c r="A7" s="709"/>
      <c r="B7" s="716" t="s">
        <v>383</v>
      </c>
      <c r="C7" s="393" t="s">
        <v>435</v>
      </c>
      <c r="D7" s="394">
        <v>2000</v>
      </c>
      <c r="E7" s="413" t="s">
        <v>435</v>
      </c>
      <c r="F7" s="394">
        <v>2000</v>
      </c>
      <c r="G7" s="395"/>
      <c r="H7" s="396"/>
      <c r="I7" s="344" t="str">
        <f>E7&amp;""</f>
        <v>校舎A</v>
      </c>
      <c r="J7" s="368">
        <f>F7</f>
        <v>2000</v>
      </c>
    </row>
    <row r="8" spans="1:10" ht="16" customHeight="1">
      <c r="A8" s="709"/>
      <c r="B8" s="717"/>
      <c r="C8" s="397" t="s">
        <v>436</v>
      </c>
      <c r="D8" s="398">
        <v>2000</v>
      </c>
      <c r="E8" s="414" t="s">
        <v>436</v>
      </c>
      <c r="F8" s="398">
        <v>2000</v>
      </c>
      <c r="G8" s="399"/>
      <c r="H8" s="400" t="s">
        <v>382</v>
      </c>
      <c r="I8" s="67" t="str">
        <f t="shared" ref="I8:I18" si="0">E8&amp;""</f>
        <v>校舎B</v>
      </c>
      <c r="J8" s="369">
        <f t="shared" ref="J8:J18" si="1">F8</f>
        <v>2000</v>
      </c>
    </row>
    <row r="9" spans="1:10" ht="16" customHeight="1">
      <c r="A9" s="709"/>
      <c r="B9" s="717"/>
      <c r="C9" s="397"/>
      <c r="D9" s="398"/>
      <c r="E9" s="414"/>
      <c r="F9" s="398"/>
      <c r="G9" s="399"/>
      <c r="H9" s="400"/>
      <c r="I9" s="67" t="str">
        <f t="shared" si="0"/>
        <v/>
      </c>
      <c r="J9" s="369">
        <f t="shared" si="1"/>
        <v>0</v>
      </c>
    </row>
    <row r="10" spans="1:10" ht="16" customHeight="1">
      <c r="A10" s="709"/>
      <c r="B10" s="717"/>
      <c r="C10" s="397"/>
      <c r="D10" s="398"/>
      <c r="E10" s="414"/>
      <c r="F10" s="398"/>
      <c r="G10" s="399"/>
      <c r="H10" s="400"/>
      <c r="I10" s="67" t="str">
        <f t="shared" si="0"/>
        <v/>
      </c>
      <c r="J10" s="369">
        <f t="shared" si="1"/>
        <v>0</v>
      </c>
    </row>
    <row r="11" spans="1:10" ht="16" customHeight="1">
      <c r="A11" s="709"/>
      <c r="B11" s="717"/>
      <c r="C11" s="397"/>
      <c r="D11" s="398"/>
      <c r="E11" s="414"/>
      <c r="F11" s="398"/>
      <c r="G11" s="399"/>
      <c r="H11" s="400"/>
      <c r="I11" s="67" t="str">
        <f t="shared" si="0"/>
        <v/>
      </c>
      <c r="J11" s="369">
        <f t="shared" si="1"/>
        <v>0</v>
      </c>
    </row>
    <row r="12" spans="1:10" ht="16" customHeight="1">
      <c r="A12" s="709"/>
      <c r="B12" s="717"/>
      <c r="C12" s="397"/>
      <c r="D12" s="398"/>
      <c r="E12" s="414"/>
      <c r="F12" s="398"/>
      <c r="G12" s="399"/>
      <c r="H12" s="400"/>
      <c r="I12" s="67" t="str">
        <f t="shared" si="0"/>
        <v/>
      </c>
      <c r="J12" s="369">
        <f t="shared" si="1"/>
        <v>0</v>
      </c>
    </row>
    <row r="13" spans="1:10" ht="16" customHeight="1">
      <c r="A13" s="709"/>
      <c r="B13" s="717"/>
      <c r="C13" s="397"/>
      <c r="D13" s="398"/>
      <c r="E13" s="414"/>
      <c r="F13" s="398"/>
      <c r="G13" s="399"/>
      <c r="H13" s="400"/>
      <c r="I13" s="67" t="str">
        <f t="shared" si="0"/>
        <v/>
      </c>
      <c r="J13" s="369">
        <f t="shared" si="1"/>
        <v>0</v>
      </c>
    </row>
    <row r="14" spans="1:10" ht="16" customHeight="1">
      <c r="A14" s="709"/>
      <c r="B14" s="717"/>
      <c r="C14" s="397"/>
      <c r="D14" s="398"/>
      <c r="E14" s="414"/>
      <c r="F14" s="398"/>
      <c r="G14" s="399"/>
      <c r="H14" s="400"/>
      <c r="I14" s="67" t="str">
        <f t="shared" si="0"/>
        <v/>
      </c>
      <c r="J14" s="369">
        <f t="shared" si="1"/>
        <v>0</v>
      </c>
    </row>
    <row r="15" spans="1:10" ht="16" customHeight="1">
      <c r="A15" s="709"/>
      <c r="B15" s="717"/>
      <c r="C15" s="397"/>
      <c r="D15" s="398"/>
      <c r="E15" s="414"/>
      <c r="F15" s="398"/>
      <c r="G15" s="399"/>
      <c r="H15" s="400"/>
      <c r="I15" s="67" t="str">
        <f t="shared" si="0"/>
        <v/>
      </c>
      <c r="J15" s="369">
        <f t="shared" si="1"/>
        <v>0</v>
      </c>
    </row>
    <row r="16" spans="1:10" ht="16" customHeight="1">
      <c r="A16" s="709"/>
      <c r="B16" s="717"/>
      <c r="C16" s="397"/>
      <c r="D16" s="398"/>
      <c r="E16" s="414"/>
      <c r="F16" s="398"/>
      <c r="G16" s="399"/>
      <c r="H16" s="400"/>
      <c r="I16" s="67" t="str">
        <f t="shared" si="0"/>
        <v/>
      </c>
      <c r="J16" s="369">
        <f t="shared" si="1"/>
        <v>0</v>
      </c>
    </row>
    <row r="17" spans="1:10" ht="16" customHeight="1">
      <c r="A17" s="709"/>
      <c r="B17" s="717"/>
      <c r="C17" s="397"/>
      <c r="D17" s="398"/>
      <c r="E17" s="414"/>
      <c r="F17" s="398"/>
      <c r="G17" s="399"/>
      <c r="H17" s="400"/>
      <c r="I17" s="67" t="str">
        <f t="shared" si="0"/>
        <v/>
      </c>
      <c r="J17" s="369">
        <f t="shared" si="1"/>
        <v>0</v>
      </c>
    </row>
    <row r="18" spans="1:10" ht="16" customHeight="1" thickBot="1">
      <c r="A18" s="709"/>
      <c r="B18" s="717"/>
      <c r="C18" s="397"/>
      <c r="D18" s="398"/>
      <c r="E18" s="414"/>
      <c r="F18" s="398"/>
      <c r="G18" s="399"/>
      <c r="H18" s="400"/>
      <c r="I18" s="67" t="str">
        <f t="shared" si="0"/>
        <v/>
      </c>
      <c r="J18" s="369">
        <f t="shared" si="1"/>
        <v>0</v>
      </c>
    </row>
    <row r="19" spans="1:10" ht="16" customHeight="1" thickBot="1">
      <c r="A19" s="709"/>
      <c r="B19" s="352"/>
      <c r="C19" s="370" t="s">
        <v>49</v>
      </c>
      <c r="D19" s="371">
        <f>SUM(D7:D18)</f>
        <v>4000</v>
      </c>
      <c r="E19" s="415"/>
      <c r="F19" s="371">
        <f>SUM(F7:F18)</f>
        <v>4000</v>
      </c>
      <c r="G19" s="372"/>
      <c r="H19" s="373"/>
      <c r="I19" s="374"/>
      <c r="J19" s="401">
        <f>SUM(J7:J18)</f>
        <v>4000</v>
      </c>
    </row>
    <row r="20" spans="1:10" ht="16" customHeight="1">
      <c r="A20" s="709"/>
      <c r="B20" s="711" t="s">
        <v>16</v>
      </c>
      <c r="C20" s="712"/>
      <c r="D20" s="376"/>
      <c r="E20" s="416"/>
      <c r="F20" s="378">
        <f>SUMIF($H$7:$H$18,"対象外",F7:F18)</f>
        <v>2000</v>
      </c>
      <c r="G20" s="379"/>
      <c r="H20" s="380"/>
      <c r="I20" s="381"/>
      <c r="J20" s="382">
        <f>SUMIF($H$7:$H$18,"対象外",J7:J18)</f>
        <v>2000</v>
      </c>
    </row>
    <row r="21" spans="1:10" ht="16" customHeight="1" thickBot="1">
      <c r="A21" s="710"/>
      <c r="B21" s="713" t="s">
        <v>17</v>
      </c>
      <c r="C21" s="702"/>
      <c r="D21" s="383"/>
      <c r="E21" s="417"/>
      <c r="F21" s="385">
        <f>F19-F20</f>
        <v>2000</v>
      </c>
      <c r="G21" s="14"/>
      <c r="H21" s="386"/>
      <c r="I21" s="387"/>
      <c r="J21" s="388">
        <f>J19-J20</f>
        <v>2000</v>
      </c>
    </row>
    <row r="22" spans="1:10" ht="16" customHeight="1">
      <c r="A22" s="708"/>
      <c r="B22" s="718" t="s">
        <v>383</v>
      </c>
      <c r="C22" s="402"/>
      <c r="D22" s="403"/>
      <c r="E22" s="418"/>
      <c r="F22" s="403"/>
      <c r="G22" s="404"/>
      <c r="H22" s="405"/>
      <c r="I22" s="344" t="str">
        <f>E22&amp;""</f>
        <v/>
      </c>
      <c r="J22" s="368">
        <f>F22</f>
        <v>0</v>
      </c>
    </row>
    <row r="23" spans="1:10" ht="16" customHeight="1">
      <c r="A23" s="709"/>
      <c r="B23" s="717"/>
      <c r="C23" s="406"/>
      <c r="D23" s="398"/>
      <c r="E23" s="414"/>
      <c r="F23" s="398"/>
      <c r="G23" s="399"/>
      <c r="H23" s="400"/>
      <c r="I23" s="67" t="str">
        <f t="shared" ref="I23:I29" si="2">E23&amp;""</f>
        <v/>
      </c>
      <c r="J23" s="369">
        <f t="shared" ref="J23:J29" si="3">F23</f>
        <v>0</v>
      </c>
    </row>
    <row r="24" spans="1:10" ht="16" customHeight="1">
      <c r="A24" s="709"/>
      <c r="B24" s="717"/>
      <c r="C24" s="406"/>
      <c r="D24" s="398"/>
      <c r="E24" s="414"/>
      <c r="F24" s="398"/>
      <c r="G24" s="399"/>
      <c r="H24" s="400"/>
      <c r="I24" s="67" t="str">
        <f t="shared" si="2"/>
        <v/>
      </c>
      <c r="J24" s="369">
        <f t="shared" si="3"/>
        <v>0</v>
      </c>
    </row>
    <row r="25" spans="1:10" ht="16" customHeight="1">
      <c r="A25" s="709"/>
      <c r="B25" s="717"/>
      <c r="C25" s="406"/>
      <c r="D25" s="398"/>
      <c r="E25" s="414"/>
      <c r="F25" s="398"/>
      <c r="G25" s="399"/>
      <c r="H25" s="400"/>
      <c r="I25" s="67" t="str">
        <f t="shared" si="2"/>
        <v/>
      </c>
      <c r="J25" s="369">
        <f t="shared" si="3"/>
        <v>0</v>
      </c>
    </row>
    <row r="26" spans="1:10" ht="16" customHeight="1">
      <c r="A26" s="709"/>
      <c r="B26" s="717"/>
      <c r="C26" s="406"/>
      <c r="D26" s="398"/>
      <c r="E26" s="414"/>
      <c r="F26" s="398"/>
      <c r="G26" s="399"/>
      <c r="H26" s="400"/>
      <c r="I26" s="67" t="str">
        <f t="shared" si="2"/>
        <v/>
      </c>
      <c r="J26" s="369">
        <f t="shared" si="3"/>
        <v>0</v>
      </c>
    </row>
    <row r="27" spans="1:10" ht="16" customHeight="1">
      <c r="A27" s="709"/>
      <c r="B27" s="717"/>
      <c r="C27" s="406"/>
      <c r="D27" s="398"/>
      <c r="E27" s="414"/>
      <c r="F27" s="398"/>
      <c r="G27" s="399"/>
      <c r="H27" s="400"/>
      <c r="I27" s="67" t="str">
        <f t="shared" si="2"/>
        <v/>
      </c>
      <c r="J27" s="369">
        <f t="shared" si="3"/>
        <v>0</v>
      </c>
    </row>
    <row r="28" spans="1:10" ht="16" customHeight="1">
      <c r="A28" s="709"/>
      <c r="B28" s="717"/>
      <c r="C28" s="406"/>
      <c r="D28" s="398"/>
      <c r="E28" s="414"/>
      <c r="F28" s="398"/>
      <c r="G28" s="399"/>
      <c r="H28" s="400"/>
      <c r="I28" s="67" t="str">
        <f t="shared" si="2"/>
        <v/>
      </c>
      <c r="J28" s="369">
        <f t="shared" si="3"/>
        <v>0</v>
      </c>
    </row>
    <row r="29" spans="1:10" ht="16" customHeight="1" thickBot="1">
      <c r="A29" s="709"/>
      <c r="B29" s="717"/>
      <c r="C29" s="407"/>
      <c r="D29" s="408"/>
      <c r="E29" s="419"/>
      <c r="F29" s="408"/>
      <c r="G29" s="409"/>
      <c r="H29" s="410"/>
      <c r="I29" s="411" t="str">
        <f t="shared" si="2"/>
        <v/>
      </c>
      <c r="J29" s="412">
        <f t="shared" si="3"/>
        <v>0</v>
      </c>
    </row>
    <row r="30" spans="1:10" ht="16" customHeight="1" thickBot="1">
      <c r="A30" s="709"/>
      <c r="B30" s="352"/>
      <c r="C30" s="370" t="s">
        <v>49</v>
      </c>
      <c r="D30" s="389">
        <f>SUM(D22:D29)</f>
        <v>0</v>
      </c>
      <c r="E30" s="415"/>
      <c r="F30" s="389">
        <f>SUM(F22:F29)</f>
        <v>0</v>
      </c>
      <c r="G30" s="372"/>
      <c r="H30" s="373"/>
      <c r="I30" s="374"/>
      <c r="J30" s="375">
        <f>SUM(J22:J29)</f>
        <v>0</v>
      </c>
    </row>
    <row r="31" spans="1:10" ht="16" customHeight="1">
      <c r="A31" s="709"/>
      <c r="B31" s="718" t="s">
        <v>383</v>
      </c>
      <c r="C31" s="402"/>
      <c r="D31" s="403"/>
      <c r="E31" s="418"/>
      <c r="F31" s="403"/>
      <c r="G31" s="404"/>
      <c r="H31" s="405"/>
      <c r="I31" s="344" t="str">
        <f>E31&amp;""</f>
        <v/>
      </c>
      <c r="J31" s="368">
        <f>F31</f>
        <v>0</v>
      </c>
    </row>
    <row r="32" spans="1:10" ht="16" customHeight="1">
      <c r="A32" s="709"/>
      <c r="B32" s="717"/>
      <c r="C32" s="406"/>
      <c r="D32" s="398"/>
      <c r="E32" s="414"/>
      <c r="F32" s="398"/>
      <c r="G32" s="399"/>
      <c r="H32" s="400"/>
      <c r="I32" s="67" t="str">
        <f t="shared" ref="I32:I38" si="4">E32&amp;""</f>
        <v/>
      </c>
      <c r="J32" s="369">
        <f t="shared" ref="J32:J38" si="5">F32</f>
        <v>0</v>
      </c>
    </row>
    <row r="33" spans="1:10" ht="16" customHeight="1">
      <c r="A33" s="709"/>
      <c r="B33" s="717"/>
      <c r="C33" s="406"/>
      <c r="D33" s="398"/>
      <c r="E33" s="414"/>
      <c r="F33" s="398"/>
      <c r="G33" s="399"/>
      <c r="H33" s="400"/>
      <c r="I33" s="67" t="str">
        <f t="shared" si="4"/>
        <v/>
      </c>
      <c r="J33" s="369">
        <f t="shared" si="5"/>
        <v>0</v>
      </c>
    </row>
    <row r="34" spans="1:10" ht="16" customHeight="1">
      <c r="A34" s="709"/>
      <c r="B34" s="717"/>
      <c r="C34" s="406"/>
      <c r="D34" s="398"/>
      <c r="E34" s="414"/>
      <c r="F34" s="398"/>
      <c r="G34" s="399"/>
      <c r="H34" s="400"/>
      <c r="I34" s="67" t="str">
        <f t="shared" si="4"/>
        <v/>
      </c>
      <c r="J34" s="369">
        <f t="shared" si="5"/>
        <v>0</v>
      </c>
    </row>
    <row r="35" spans="1:10" ht="16" customHeight="1">
      <c r="A35" s="709"/>
      <c r="B35" s="717"/>
      <c r="C35" s="406"/>
      <c r="D35" s="398"/>
      <c r="E35" s="414"/>
      <c r="F35" s="398"/>
      <c r="G35" s="399"/>
      <c r="H35" s="400"/>
      <c r="I35" s="67" t="str">
        <f t="shared" si="4"/>
        <v/>
      </c>
      <c r="J35" s="369">
        <f t="shared" si="5"/>
        <v>0</v>
      </c>
    </row>
    <row r="36" spans="1:10" ht="16" customHeight="1">
      <c r="A36" s="709"/>
      <c r="B36" s="717"/>
      <c r="C36" s="406"/>
      <c r="D36" s="398"/>
      <c r="E36" s="414"/>
      <c r="F36" s="398"/>
      <c r="G36" s="399"/>
      <c r="H36" s="400"/>
      <c r="I36" s="67" t="str">
        <f t="shared" si="4"/>
        <v/>
      </c>
      <c r="J36" s="369">
        <f t="shared" si="5"/>
        <v>0</v>
      </c>
    </row>
    <row r="37" spans="1:10" ht="16" customHeight="1">
      <c r="A37" s="709"/>
      <c r="B37" s="717"/>
      <c r="C37" s="406"/>
      <c r="D37" s="398"/>
      <c r="E37" s="414"/>
      <c r="F37" s="398"/>
      <c r="G37" s="399"/>
      <c r="H37" s="400"/>
      <c r="I37" s="67" t="str">
        <f t="shared" si="4"/>
        <v/>
      </c>
      <c r="J37" s="369">
        <f t="shared" si="5"/>
        <v>0</v>
      </c>
    </row>
    <row r="38" spans="1:10" ht="16" customHeight="1" thickBot="1">
      <c r="A38" s="709"/>
      <c r="B38" s="717"/>
      <c r="C38" s="407"/>
      <c r="D38" s="408"/>
      <c r="E38" s="419"/>
      <c r="F38" s="408"/>
      <c r="G38" s="409"/>
      <c r="H38" s="410"/>
      <c r="I38" s="411" t="str">
        <f t="shared" si="4"/>
        <v/>
      </c>
      <c r="J38" s="412">
        <f t="shared" si="5"/>
        <v>0</v>
      </c>
    </row>
    <row r="39" spans="1:10" ht="16" customHeight="1" thickBot="1">
      <c r="A39" s="710"/>
      <c r="B39" s="352"/>
      <c r="C39" s="370" t="s">
        <v>49</v>
      </c>
      <c r="D39" s="389">
        <f>SUM(D31:D38)</f>
        <v>0</v>
      </c>
      <c r="E39" s="415"/>
      <c r="F39" s="389">
        <f>SUM(F31:F38)</f>
        <v>0</v>
      </c>
      <c r="G39" s="372"/>
      <c r="H39" s="373"/>
      <c r="I39" s="374"/>
      <c r="J39" s="375">
        <f>SUM(J31:J38)</f>
        <v>0</v>
      </c>
    </row>
    <row r="40" spans="1:10" ht="16" customHeight="1">
      <c r="A40" s="347" t="s">
        <v>18</v>
      </c>
      <c r="B40" s="714" t="s">
        <v>16</v>
      </c>
      <c r="C40" s="715"/>
      <c r="D40" s="376"/>
      <c r="E40" s="416"/>
      <c r="F40" s="378">
        <f>F20+F30+F39</f>
        <v>2000</v>
      </c>
      <c r="G40" s="379"/>
      <c r="H40" s="380"/>
      <c r="I40" s="381"/>
      <c r="J40" s="382">
        <f>J20+J30+J39</f>
        <v>2000</v>
      </c>
    </row>
    <row r="41" spans="1:10" ht="16" customHeight="1" thickBot="1">
      <c r="A41" s="343" t="s">
        <v>2</v>
      </c>
      <c r="B41" s="701" t="s">
        <v>17</v>
      </c>
      <c r="C41" s="702"/>
      <c r="D41" s="383"/>
      <c r="E41" s="417"/>
      <c r="F41" s="385">
        <f>F21</f>
        <v>2000</v>
      </c>
      <c r="G41" s="14"/>
      <c r="H41" s="386"/>
      <c r="I41" s="387"/>
      <c r="J41" s="388">
        <f>J21</f>
        <v>2000</v>
      </c>
    </row>
    <row r="42" spans="1:10" ht="4.5" customHeight="1"/>
    <row r="43" spans="1:10" ht="15" customHeight="1">
      <c r="A43" t="s">
        <v>94</v>
      </c>
    </row>
    <row r="44" spans="1:10" ht="15" customHeight="1">
      <c r="A44" t="s">
        <v>234</v>
      </c>
    </row>
    <row r="45" spans="1:10" ht="15" customHeight="1">
      <c r="A45" t="s">
        <v>441</v>
      </c>
    </row>
    <row r="46" spans="1:10" ht="15" customHeight="1"/>
    <row r="47" spans="1:10" ht="15" customHeight="1"/>
  </sheetData>
  <sheetProtection sheet="1" objects="1" scenarios="1" selectLockedCells="1"/>
  <mergeCells count="12">
    <mergeCell ref="B41:C41"/>
    <mergeCell ref="C4:D4"/>
    <mergeCell ref="E4:H4"/>
    <mergeCell ref="I4:J4"/>
    <mergeCell ref="A6:A21"/>
    <mergeCell ref="B20:C20"/>
    <mergeCell ref="B21:C21"/>
    <mergeCell ref="A22:A39"/>
    <mergeCell ref="B40:C40"/>
    <mergeCell ref="B7:B18"/>
    <mergeCell ref="B22:B29"/>
    <mergeCell ref="B31:B38"/>
  </mergeCells>
  <phoneticPr fontId="2"/>
  <dataValidations count="1">
    <dataValidation type="list" allowBlank="1" showInputMessage="1" showErrorMessage="1" sqref="H7:H18 H22:H29 H31:H38" xr:uid="{91B2991C-CFA8-4C53-9355-84AC7CFC2967}">
      <formula1>"対象外,"</formula1>
    </dataValidation>
  </dataValidations>
  <printOptions horizontalCentered="1" verticalCentered="1"/>
  <pageMargins left="0.62992125984251968" right="0.43307086614173229" top="0.98425196850393704" bottom="0.98425196850393704" header="0.51181102362204722" footer="0.51181102362204722"/>
  <pageSetup paperSize="9" scale="87"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FD46E-CB24-4093-8BE4-146D5F69A9C4}">
  <sheetPr codeName="Sheet7">
    <tabColor theme="8" tint="0.59999389629810485"/>
  </sheetPr>
  <dimension ref="A1:Q43"/>
  <sheetViews>
    <sheetView view="pageBreakPreview" zoomScaleNormal="100" zoomScaleSheetLayoutView="100" workbookViewId="0">
      <selection activeCell="G10" sqref="G10:I10"/>
    </sheetView>
  </sheetViews>
  <sheetFormatPr defaultRowHeight="13"/>
  <cols>
    <col min="1" max="2" width="4.08984375" customWidth="1"/>
    <col min="3" max="3" width="13.36328125" customWidth="1"/>
    <col min="4" max="4" width="8.26953125" style="188" customWidth="1"/>
    <col min="5" max="5" width="8" style="247" customWidth="1"/>
    <col min="6" max="6" width="11.6328125" style="247" customWidth="1"/>
    <col min="7" max="7" width="8.26953125" style="188" customWidth="1"/>
    <col min="8" max="8" width="8" style="247" customWidth="1"/>
    <col min="9" max="9" width="10.26953125" style="247" customWidth="1"/>
    <col min="10" max="10" width="7.453125" customWidth="1"/>
    <col min="11" max="11" width="8" customWidth="1"/>
    <col min="12" max="12" width="8.36328125" customWidth="1"/>
    <col min="13" max="13" width="12.90625" customWidth="1"/>
    <col min="15" max="15" width="12.90625" style="247" bestFit="1" customWidth="1"/>
    <col min="16" max="16" width="11.6328125" style="247" bestFit="1" customWidth="1"/>
    <col min="17" max="17" width="11.6328125" bestFit="1" customWidth="1"/>
  </cols>
  <sheetData>
    <row r="1" spans="1:13">
      <c r="A1" t="s">
        <v>235</v>
      </c>
    </row>
    <row r="3" spans="1:13" ht="19.5" customHeight="1">
      <c r="K3" s="3"/>
      <c r="L3" s="39"/>
    </row>
    <row r="5" spans="1:13" ht="23.25" customHeight="1">
      <c r="A5" s="719" t="s">
        <v>236</v>
      </c>
      <c r="B5" s="719"/>
      <c r="C5" s="719"/>
      <c r="D5" s="719"/>
      <c r="E5" s="719"/>
      <c r="F5" s="719"/>
      <c r="G5" s="719"/>
      <c r="H5" s="719"/>
      <c r="I5" s="719"/>
      <c r="J5" s="719"/>
      <c r="K5" s="719"/>
      <c r="L5" s="719"/>
      <c r="M5" s="719"/>
    </row>
    <row r="6" spans="1:13" ht="13.5" thickBot="1"/>
    <row r="7" spans="1:13" ht="19.5" customHeight="1" thickBot="1">
      <c r="A7" s="720" t="s">
        <v>0</v>
      </c>
      <c r="B7" s="721"/>
      <c r="C7" s="666" t="str">
        <f>基本情報!C4</f>
        <v>看護師等養成所施設整備事業</v>
      </c>
      <c r="D7" s="738"/>
    </row>
    <row r="8" spans="1:13" ht="16" customHeight="1" thickBot="1">
      <c r="M8" s="3" t="s">
        <v>20</v>
      </c>
    </row>
    <row r="9" spans="1:13" ht="18" customHeight="1">
      <c r="A9" s="722" t="s">
        <v>21</v>
      </c>
      <c r="B9" s="725" t="s">
        <v>22</v>
      </c>
      <c r="C9" s="725"/>
      <c r="D9" s="727" t="s">
        <v>23</v>
      </c>
      <c r="E9" s="728"/>
      <c r="F9" s="729"/>
      <c r="G9" s="730" t="s">
        <v>24</v>
      </c>
      <c r="H9" s="730"/>
      <c r="I9" s="730"/>
      <c r="J9" s="730"/>
      <c r="K9" s="730"/>
      <c r="L9" s="730"/>
      <c r="M9" s="731" t="s">
        <v>19</v>
      </c>
    </row>
    <row r="10" spans="1:13" ht="18" customHeight="1">
      <c r="A10" s="723"/>
      <c r="B10" s="726"/>
      <c r="C10" s="726"/>
      <c r="D10" s="732" t="s">
        <v>7</v>
      </c>
      <c r="E10" s="734" t="s">
        <v>25</v>
      </c>
      <c r="F10" s="736" t="s">
        <v>26</v>
      </c>
      <c r="G10" s="739">
        <f>基本情報!C7</f>
        <v>8</v>
      </c>
      <c r="H10" s="739"/>
      <c r="I10" s="740"/>
      <c r="J10" s="741" t="s">
        <v>243</v>
      </c>
      <c r="K10" s="742"/>
      <c r="L10" s="743"/>
      <c r="M10" s="723"/>
    </row>
    <row r="11" spans="1:13" ht="18" customHeight="1" thickBot="1">
      <c r="A11" s="724"/>
      <c r="B11" s="598"/>
      <c r="C11" s="598"/>
      <c r="D11" s="733"/>
      <c r="E11" s="735"/>
      <c r="F11" s="737"/>
      <c r="G11" s="189" t="s">
        <v>7</v>
      </c>
      <c r="H11" s="248" t="s">
        <v>25</v>
      </c>
      <c r="I11" s="248" t="s">
        <v>26</v>
      </c>
      <c r="J11" s="14" t="s">
        <v>7</v>
      </c>
      <c r="K11" s="14" t="s">
        <v>25</v>
      </c>
      <c r="L11" s="4" t="s">
        <v>26</v>
      </c>
      <c r="M11" s="724"/>
    </row>
    <row r="12" spans="1:13" ht="18" customHeight="1">
      <c r="A12" s="744" t="s">
        <v>29</v>
      </c>
      <c r="B12" s="722" t="s">
        <v>28</v>
      </c>
      <c r="D12" s="194" t="s">
        <v>4</v>
      </c>
      <c r="E12" s="249"/>
      <c r="F12" s="250"/>
      <c r="G12" s="190" t="s">
        <v>4</v>
      </c>
      <c r="H12" s="249"/>
      <c r="I12" s="249"/>
      <c r="J12" s="69"/>
      <c r="K12" s="5"/>
      <c r="L12" s="164"/>
      <c r="M12" s="9"/>
    </row>
    <row r="13" spans="1:13" ht="18" customHeight="1">
      <c r="A13" s="745"/>
      <c r="B13" s="723"/>
      <c r="C13" s="246" t="s">
        <v>348</v>
      </c>
      <c r="D13" s="276"/>
      <c r="E13" s="251" t="str">
        <f>IFERROR((F13/D13),"")</f>
        <v/>
      </c>
      <c r="F13" s="285"/>
      <c r="G13" s="286">
        <f>D13</f>
        <v>0</v>
      </c>
      <c r="H13" s="251" t="str">
        <f>IFERROR((I13/G13),"")</f>
        <v/>
      </c>
      <c r="I13" s="295">
        <f>F13</f>
        <v>0</v>
      </c>
      <c r="J13" s="165"/>
      <c r="K13" s="252"/>
      <c r="L13" s="166"/>
      <c r="M13" s="9"/>
    </row>
    <row r="14" spans="1:13" ht="18" customHeight="1">
      <c r="A14" s="745"/>
      <c r="B14" s="723"/>
      <c r="C14" s="13" t="s">
        <v>349</v>
      </c>
      <c r="D14" s="277"/>
      <c r="E14" s="251" t="str">
        <f t="shared" ref="E14:E30" si="0">IFERROR((F14/D14),"")</f>
        <v/>
      </c>
      <c r="F14" s="287"/>
      <c r="G14" s="288">
        <f t="shared" ref="G14:G21" si="1">D14</f>
        <v>0</v>
      </c>
      <c r="H14" s="253" t="str">
        <f t="shared" ref="H14:H30" si="2">IFERROR((I14/G14),"")</f>
        <v/>
      </c>
      <c r="I14" s="296">
        <f t="shared" ref="I14:I21" si="3">F14</f>
        <v>0</v>
      </c>
      <c r="J14" s="1"/>
      <c r="K14" s="254"/>
      <c r="L14" s="168"/>
      <c r="M14" s="9"/>
    </row>
    <row r="15" spans="1:13" ht="18" customHeight="1">
      <c r="A15" s="745"/>
      <c r="B15" s="723"/>
      <c r="C15" s="13" t="s">
        <v>350</v>
      </c>
      <c r="D15" s="277">
        <v>2000</v>
      </c>
      <c r="E15" s="251">
        <f t="shared" si="0"/>
        <v>5000</v>
      </c>
      <c r="F15" s="289">
        <v>10000000</v>
      </c>
      <c r="G15" s="288">
        <f t="shared" si="1"/>
        <v>2000</v>
      </c>
      <c r="H15" s="253">
        <f t="shared" si="2"/>
        <v>5000</v>
      </c>
      <c r="I15" s="296">
        <f t="shared" si="3"/>
        <v>10000000</v>
      </c>
      <c r="J15" s="1"/>
      <c r="K15" s="254"/>
      <c r="L15" s="168"/>
      <c r="M15" s="9"/>
    </row>
    <row r="16" spans="1:13" ht="18" customHeight="1" thickBot="1">
      <c r="A16" s="745"/>
      <c r="B16" s="723"/>
      <c r="C16" s="245" t="s">
        <v>351</v>
      </c>
      <c r="D16" s="278"/>
      <c r="E16" s="251" t="str">
        <f t="shared" si="0"/>
        <v/>
      </c>
      <c r="F16" s="290"/>
      <c r="G16" s="291">
        <f t="shared" si="1"/>
        <v>0</v>
      </c>
      <c r="H16" s="255" t="str">
        <f t="shared" si="2"/>
        <v/>
      </c>
      <c r="I16" s="297">
        <f t="shared" si="3"/>
        <v>0</v>
      </c>
      <c r="J16" s="96"/>
      <c r="K16" s="256"/>
      <c r="L16" s="170"/>
      <c r="M16" s="9"/>
    </row>
    <row r="17" spans="1:17" ht="18" customHeight="1">
      <c r="A17" s="745"/>
      <c r="B17" s="722" t="s">
        <v>50</v>
      </c>
      <c r="C17" s="154" t="s">
        <v>353</v>
      </c>
      <c r="D17" s="279"/>
      <c r="E17" s="257" t="str">
        <f t="shared" si="0"/>
        <v/>
      </c>
      <c r="F17" s="292"/>
      <c r="G17" s="279">
        <f t="shared" si="1"/>
        <v>0</v>
      </c>
      <c r="H17" s="257" t="str">
        <f t="shared" si="2"/>
        <v/>
      </c>
      <c r="I17" s="298">
        <f t="shared" si="3"/>
        <v>0</v>
      </c>
      <c r="J17" s="7"/>
      <c r="K17" s="7"/>
      <c r="L17" s="8"/>
      <c r="M17" s="9"/>
    </row>
    <row r="18" spans="1:17" ht="18" customHeight="1">
      <c r="A18" s="745"/>
      <c r="B18" s="747"/>
      <c r="C18" s="155" t="s">
        <v>352</v>
      </c>
      <c r="D18" s="277"/>
      <c r="E18" s="253" t="str">
        <f t="shared" si="0"/>
        <v/>
      </c>
      <c r="F18" s="287"/>
      <c r="G18" s="277">
        <f t="shared" si="1"/>
        <v>0</v>
      </c>
      <c r="H18" s="253" t="str">
        <f t="shared" si="2"/>
        <v/>
      </c>
      <c r="I18" s="299">
        <f t="shared" si="3"/>
        <v>0</v>
      </c>
      <c r="J18" s="1"/>
      <c r="K18" s="1"/>
      <c r="L18" s="171"/>
      <c r="M18" s="9"/>
    </row>
    <row r="19" spans="1:17" ht="18" customHeight="1">
      <c r="A19" s="745"/>
      <c r="B19" s="747"/>
      <c r="C19" s="155" t="s">
        <v>354</v>
      </c>
      <c r="D19" s="277"/>
      <c r="E19" s="253" t="str">
        <f t="shared" si="0"/>
        <v/>
      </c>
      <c r="F19" s="287"/>
      <c r="G19" s="277">
        <f t="shared" si="1"/>
        <v>0</v>
      </c>
      <c r="H19" s="253" t="str">
        <f t="shared" si="2"/>
        <v/>
      </c>
      <c r="I19" s="299">
        <f t="shared" si="3"/>
        <v>0</v>
      </c>
      <c r="J19" s="1"/>
      <c r="K19" s="1"/>
      <c r="L19" s="171"/>
      <c r="M19" s="17" t="s">
        <v>47</v>
      </c>
    </row>
    <row r="20" spans="1:17" ht="18" customHeight="1">
      <c r="A20" s="745"/>
      <c r="B20" s="747"/>
      <c r="C20" s="258"/>
      <c r="D20" s="277"/>
      <c r="E20" s="253" t="str">
        <f t="shared" si="0"/>
        <v/>
      </c>
      <c r="F20" s="287"/>
      <c r="G20" s="277">
        <f t="shared" si="1"/>
        <v>0</v>
      </c>
      <c r="H20" s="253" t="str">
        <f t="shared" si="2"/>
        <v/>
      </c>
      <c r="I20" s="299">
        <f t="shared" si="3"/>
        <v>0</v>
      </c>
      <c r="J20" s="1"/>
      <c r="K20" s="1"/>
      <c r="L20" s="171"/>
      <c r="M20" s="17" t="s">
        <v>48</v>
      </c>
    </row>
    <row r="21" spans="1:17" ht="18" customHeight="1">
      <c r="A21" s="745"/>
      <c r="B21" s="747"/>
      <c r="C21" s="13"/>
      <c r="D21" s="277"/>
      <c r="E21" s="253" t="str">
        <f t="shared" si="0"/>
        <v/>
      </c>
      <c r="F21" s="287"/>
      <c r="G21" s="277">
        <f t="shared" si="1"/>
        <v>0</v>
      </c>
      <c r="H21" s="253" t="str">
        <f t="shared" si="2"/>
        <v/>
      </c>
      <c r="I21" s="299">
        <f t="shared" si="3"/>
        <v>0</v>
      </c>
      <c r="J21" s="1"/>
      <c r="K21" s="1"/>
      <c r="L21" s="171"/>
      <c r="M21" s="9"/>
      <c r="Q21" s="18"/>
    </row>
    <row r="22" spans="1:17" ht="18" customHeight="1" thickBot="1">
      <c r="A22" s="745"/>
      <c r="B22" s="748"/>
      <c r="C22" s="16" t="s">
        <v>30</v>
      </c>
      <c r="D22" s="280">
        <f>SUM(D13:D21)</f>
        <v>2000</v>
      </c>
      <c r="E22" s="259">
        <f>IFERROR(F22/D22,0)</f>
        <v>5000</v>
      </c>
      <c r="F22" s="293">
        <f>SUM(F13:F21)</f>
        <v>10000000</v>
      </c>
      <c r="G22" s="280">
        <f>SUM(G13:G21)</f>
        <v>2000</v>
      </c>
      <c r="H22" s="259">
        <f>IFERROR(I22/G22,0)</f>
        <v>5000</v>
      </c>
      <c r="I22" s="300">
        <f>SUM(I13:I21)</f>
        <v>10000000</v>
      </c>
      <c r="J22" s="71"/>
      <c r="K22" s="71"/>
      <c r="L22" s="6"/>
      <c r="M22" s="9"/>
    </row>
    <row r="23" spans="1:17" ht="18" customHeight="1" thickBot="1">
      <c r="A23" s="746"/>
      <c r="B23" s="749" t="s">
        <v>31</v>
      </c>
      <c r="C23" s="749"/>
      <c r="D23" s="281">
        <f>SUM(D22)</f>
        <v>2000</v>
      </c>
      <c r="E23" s="260">
        <f>IFERROR(INT(F23/D23),0)</f>
        <v>5000</v>
      </c>
      <c r="F23" s="294">
        <f>SUM(F22)</f>
        <v>10000000</v>
      </c>
      <c r="G23" s="281">
        <f>SUM(G22)</f>
        <v>2000</v>
      </c>
      <c r="H23" s="260">
        <f>IFERROR(INT(I23/G23),0)</f>
        <v>5000</v>
      </c>
      <c r="I23" s="301">
        <f>SUM(I22)</f>
        <v>10000000</v>
      </c>
      <c r="J23" s="11"/>
      <c r="K23" s="74"/>
      <c r="L23" s="12"/>
      <c r="M23" s="9"/>
    </row>
    <row r="24" spans="1:17" ht="18" customHeight="1">
      <c r="A24" s="750" t="s">
        <v>32</v>
      </c>
      <c r="B24" s="752" t="s">
        <v>27</v>
      </c>
      <c r="C24" s="753"/>
      <c r="D24" s="282"/>
      <c r="E24" s="252" t="str">
        <f t="shared" si="0"/>
        <v/>
      </c>
      <c r="F24" s="285"/>
      <c r="G24" s="286">
        <f>D24</f>
        <v>0</v>
      </c>
      <c r="H24" s="252" t="str">
        <f t="shared" si="2"/>
        <v/>
      </c>
      <c r="I24" s="295">
        <f>F24</f>
        <v>0</v>
      </c>
      <c r="J24" s="165"/>
      <c r="K24" s="252"/>
      <c r="L24" s="166"/>
      <c r="M24" s="9"/>
    </row>
    <row r="25" spans="1:17" ht="18" customHeight="1">
      <c r="A25" s="745"/>
      <c r="B25" s="754" t="s">
        <v>33</v>
      </c>
      <c r="C25" s="755"/>
      <c r="D25" s="283"/>
      <c r="E25" s="253" t="str">
        <f t="shared" si="0"/>
        <v/>
      </c>
      <c r="F25" s="287"/>
      <c r="G25" s="288">
        <f t="shared" ref="G25:G30" si="4">D25</f>
        <v>0</v>
      </c>
      <c r="H25" s="253" t="str">
        <f t="shared" si="2"/>
        <v/>
      </c>
      <c r="I25" s="295">
        <f t="shared" ref="I25:I30" si="5">F25</f>
        <v>0</v>
      </c>
      <c r="J25" s="1"/>
      <c r="K25" s="254"/>
      <c r="L25" s="168"/>
      <c r="M25" s="9"/>
    </row>
    <row r="26" spans="1:17" ht="18" customHeight="1">
      <c r="A26" s="745"/>
      <c r="B26" s="754" t="s">
        <v>34</v>
      </c>
      <c r="C26" s="755"/>
      <c r="D26" s="283"/>
      <c r="E26" s="253" t="str">
        <f t="shared" si="0"/>
        <v/>
      </c>
      <c r="F26" s="287"/>
      <c r="G26" s="288">
        <f t="shared" si="4"/>
        <v>0</v>
      </c>
      <c r="H26" s="253" t="str">
        <f t="shared" si="2"/>
        <v/>
      </c>
      <c r="I26" s="295">
        <f t="shared" si="5"/>
        <v>0</v>
      </c>
      <c r="J26" s="1"/>
      <c r="K26" s="254"/>
      <c r="L26" s="168"/>
      <c r="M26" s="9"/>
    </row>
    <row r="27" spans="1:17" ht="18" customHeight="1">
      <c r="A27" s="745"/>
      <c r="B27" s="754" t="s">
        <v>35</v>
      </c>
      <c r="C27" s="755"/>
      <c r="D27" s="283"/>
      <c r="E27" s="253" t="str">
        <f t="shared" si="0"/>
        <v/>
      </c>
      <c r="F27" s="287"/>
      <c r="G27" s="288">
        <f t="shared" si="4"/>
        <v>0</v>
      </c>
      <c r="H27" s="253" t="str">
        <f t="shared" si="2"/>
        <v/>
      </c>
      <c r="I27" s="295">
        <f t="shared" si="5"/>
        <v>0</v>
      </c>
      <c r="J27" s="1"/>
      <c r="K27" s="254"/>
      <c r="L27" s="168"/>
      <c r="M27" s="9"/>
    </row>
    <row r="28" spans="1:17" ht="18" customHeight="1">
      <c r="A28" s="745"/>
      <c r="B28" s="754"/>
      <c r="C28" s="755"/>
      <c r="D28" s="283"/>
      <c r="E28" s="253" t="str">
        <f t="shared" si="0"/>
        <v/>
      </c>
      <c r="F28" s="287"/>
      <c r="G28" s="288">
        <f t="shared" si="4"/>
        <v>0</v>
      </c>
      <c r="H28" s="253" t="str">
        <f t="shared" si="2"/>
        <v/>
      </c>
      <c r="I28" s="295">
        <f t="shared" si="5"/>
        <v>0</v>
      </c>
      <c r="J28" s="1"/>
      <c r="K28" s="254"/>
      <c r="L28" s="168"/>
      <c r="M28" s="9"/>
    </row>
    <row r="29" spans="1:17" ht="18" customHeight="1">
      <c r="A29" s="745"/>
      <c r="B29" s="754"/>
      <c r="C29" s="755"/>
      <c r="D29" s="283"/>
      <c r="E29" s="253" t="str">
        <f t="shared" si="0"/>
        <v/>
      </c>
      <c r="F29" s="287"/>
      <c r="G29" s="288">
        <f t="shared" si="4"/>
        <v>0</v>
      </c>
      <c r="H29" s="253" t="str">
        <f t="shared" si="2"/>
        <v/>
      </c>
      <c r="I29" s="295">
        <f t="shared" si="5"/>
        <v>0</v>
      </c>
      <c r="J29" s="1"/>
      <c r="K29" s="254"/>
      <c r="L29" s="168"/>
      <c r="M29" s="9"/>
    </row>
    <row r="30" spans="1:17" ht="18" customHeight="1" thickBot="1">
      <c r="A30" s="745"/>
      <c r="B30" s="756"/>
      <c r="C30" s="756"/>
      <c r="D30" s="284"/>
      <c r="E30" s="255" t="str">
        <f t="shared" si="0"/>
        <v/>
      </c>
      <c r="F30" s="290"/>
      <c r="G30" s="291">
        <f t="shared" si="4"/>
        <v>0</v>
      </c>
      <c r="H30" s="255" t="str">
        <f t="shared" si="2"/>
        <v/>
      </c>
      <c r="I30" s="295">
        <f t="shared" si="5"/>
        <v>0</v>
      </c>
      <c r="J30" s="96"/>
      <c r="K30" s="256"/>
      <c r="L30" s="170"/>
      <c r="M30" s="9"/>
    </row>
    <row r="31" spans="1:17" ht="18" customHeight="1" thickBot="1">
      <c r="A31" s="751"/>
      <c r="B31" s="720" t="s">
        <v>36</v>
      </c>
      <c r="C31" s="749"/>
      <c r="D31" s="192">
        <f>SUM(D24:D30)</f>
        <v>0</v>
      </c>
      <c r="E31" s="260">
        <f>IFERROR((F31/D31),0)</f>
        <v>0</v>
      </c>
      <c r="F31" s="261">
        <f>SUM(F24:F30)</f>
        <v>0</v>
      </c>
      <c r="G31" s="193">
        <f>SUM(G24:G30)</f>
        <v>0</v>
      </c>
      <c r="H31" s="260">
        <f>IFERROR((I31/G31),0)</f>
        <v>0</v>
      </c>
      <c r="I31" s="262">
        <f>SUM(I24:I30)</f>
        <v>0</v>
      </c>
      <c r="J31" s="11"/>
      <c r="K31" s="262"/>
      <c r="L31" s="12"/>
      <c r="M31" s="9"/>
    </row>
    <row r="32" spans="1:17" ht="18" customHeight="1" thickBot="1">
      <c r="A32" s="15" t="s">
        <v>37</v>
      </c>
      <c r="B32" s="83"/>
      <c r="C32" s="84"/>
      <c r="D32" s="193">
        <f>D23+D31</f>
        <v>2000</v>
      </c>
      <c r="E32" s="260">
        <f>IFERROR(INT(F32/D32),0)</f>
        <v>5000</v>
      </c>
      <c r="F32" s="263">
        <f>F23+F31</f>
        <v>10000000</v>
      </c>
      <c r="G32" s="193">
        <f>G23+G31</f>
        <v>2000</v>
      </c>
      <c r="H32" s="260">
        <f>IFERROR(INT(I32/G32),0)</f>
        <v>5000</v>
      </c>
      <c r="I32" s="260">
        <f>I23+I31</f>
        <v>10000000</v>
      </c>
      <c r="J32" s="172"/>
      <c r="K32" s="11"/>
      <c r="L32" s="261"/>
      <c r="M32" s="9"/>
    </row>
    <row r="33" spans="1:13" ht="18" customHeight="1">
      <c r="A33" s="750" t="s">
        <v>39</v>
      </c>
      <c r="B33" s="752" t="s">
        <v>44</v>
      </c>
      <c r="C33" s="753"/>
      <c r="D33" s="195"/>
      <c r="E33" s="264"/>
      <c r="F33" s="285">
        <v>0</v>
      </c>
      <c r="G33" s="265"/>
      <c r="H33" s="264"/>
      <c r="I33" s="295">
        <f>F33</f>
        <v>0</v>
      </c>
      <c r="J33" s="156"/>
      <c r="K33" s="156"/>
      <c r="L33" s="166"/>
      <c r="M33" s="9"/>
    </row>
    <row r="34" spans="1:13" ht="18" customHeight="1">
      <c r="A34" s="745"/>
      <c r="B34" s="754" t="s">
        <v>45</v>
      </c>
      <c r="C34" s="755"/>
      <c r="D34" s="196"/>
      <c r="E34" s="266"/>
      <c r="F34" s="267">
        <f>様式1!H10</f>
        <v>5000000</v>
      </c>
      <c r="G34" s="268"/>
      <c r="H34" s="266"/>
      <c r="I34" s="253">
        <f>F34</f>
        <v>5000000</v>
      </c>
      <c r="J34" s="269"/>
      <c r="K34" s="157"/>
      <c r="L34" s="270"/>
      <c r="M34" s="9"/>
    </row>
    <row r="35" spans="1:13" ht="18" customHeight="1">
      <c r="A35" s="745"/>
      <c r="B35" s="754" t="s">
        <v>46</v>
      </c>
      <c r="C35" s="755"/>
      <c r="D35" s="196"/>
      <c r="E35" s="266"/>
      <c r="F35" s="287">
        <v>0</v>
      </c>
      <c r="G35" s="268"/>
      <c r="H35" s="266"/>
      <c r="I35" s="296">
        <f>F35</f>
        <v>0</v>
      </c>
      <c r="J35" s="269"/>
      <c r="K35" s="157"/>
      <c r="L35" s="270"/>
      <c r="M35" s="9"/>
    </row>
    <row r="36" spans="1:13" ht="18" customHeight="1">
      <c r="A36" s="745"/>
      <c r="B36" s="67" t="s">
        <v>40</v>
      </c>
      <c r="C36" s="68"/>
      <c r="D36" s="196"/>
      <c r="E36" s="266"/>
      <c r="F36" s="287">
        <v>0</v>
      </c>
      <c r="G36" s="268"/>
      <c r="H36" s="266"/>
      <c r="I36" s="296">
        <f t="shared" ref="I36:I38" si="6">F36</f>
        <v>0</v>
      </c>
      <c r="J36" s="269"/>
      <c r="K36" s="157"/>
      <c r="L36" s="270"/>
      <c r="M36" s="9"/>
    </row>
    <row r="37" spans="1:13" ht="18" customHeight="1">
      <c r="A37" s="745"/>
      <c r="B37" s="67" t="s">
        <v>41</v>
      </c>
      <c r="C37" s="68"/>
      <c r="D37" s="196"/>
      <c r="E37" s="266"/>
      <c r="F37" s="287">
        <f>様式1!C10</f>
        <v>0</v>
      </c>
      <c r="G37" s="268"/>
      <c r="H37" s="266"/>
      <c r="I37" s="296">
        <f t="shared" si="6"/>
        <v>0</v>
      </c>
      <c r="J37" s="269"/>
      <c r="K37" s="157"/>
      <c r="L37" s="270"/>
      <c r="M37" s="9"/>
    </row>
    <row r="38" spans="1:13" ht="18" customHeight="1">
      <c r="A38" s="745"/>
      <c r="B38" s="2" t="s">
        <v>42</v>
      </c>
      <c r="C38" s="2"/>
      <c r="D38" s="196"/>
      <c r="E38" s="266"/>
      <c r="F38" s="287">
        <v>0</v>
      </c>
      <c r="G38" s="268"/>
      <c r="H38" s="266"/>
      <c r="I38" s="296">
        <f t="shared" si="6"/>
        <v>0</v>
      </c>
      <c r="J38" s="269"/>
      <c r="K38" s="157"/>
      <c r="L38" s="270"/>
      <c r="M38" s="9"/>
    </row>
    <row r="39" spans="1:13" ht="18" customHeight="1">
      <c r="A39" s="745"/>
      <c r="B39" s="754" t="s">
        <v>43</v>
      </c>
      <c r="C39" s="755"/>
      <c r="D39" s="196"/>
      <c r="E39" s="266"/>
      <c r="F39" s="267">
        <f>F43-SUM(F33:F38)</f>
        <v>5000000</v>
      </c>
      <c r="G39" s="268"/>
      <c r="H39" s="266"/>
      <c r="I39" s="267">
        <f>I43-SUM(I33:I38)</f>
        <v>5000000</v>
      </c>
      <c r="J39" s="269"/>
      <c r="K39" s="157"/>
      <c r="L39" s="270"/>
      <c r="M39" s="9"/>
    </row>
    <row r="40" spans="1:13" ht="18" customHeight="1">
      <c r="A40" s="745"/>
      <c r="B40" s="754"/>
      <c r="C40" s="755"/>
      <c r="D40" s="196"/>
      <c r="E40" s="266"/>
      <c r="F40" s="267"/>
      <c r="G40" s="268"/>
      <c r="H40" s="266"/>
      <c r="I40" s="253"/>
      <c r="J40" s="157"/>
      <c r="K40" s="157"/>
      <c r="L40" s="168"/>
      <c r="M40" s="9"/>
    </row>
    <row r="41" spans="1:13" ht="18" customHeight="1">
      <c r="A41" s="745"/>
      <c r="B41" s="754"/>
      <c r="C41" s="755"/>
      <c r="D41" s="196"/>
      <c r="E41" s="266"/>
      <c r="F41" s="267"/>
      <c r="G41" s="268"/>
      <c r="H41" s="266"/>
      <c r="I41" s="253"/>
      <c r="J41" s="157"/>
      <c r="K41" s="157"/>
      <c r="L41" s="168"/>
      <c r="M41" s="9"/>
    </row>
    <row r="42" spans="1:13" ht="18" customHeight="1" thickBot="1">
      <c r="A42" s="745"/>
      <c r="B42" s="756"/>
      <c r="C42" s="756"/>
      <c r="D42" s="197"/>
      <c r="E42" s="271"/>
      <c r="F42" s="272"/>
      <c r="G42" s="273"/>
      <c r="H42" s="271"/>
      <c r="I42" s="255"/>
      <c r="J42" s="158"/>
      <c r="K42" s="158"/>
      <c r="L42" s="170"/>
      <c r="M42" s="9"/>
    </row>
    <row r="43" spans="1:13" ht="18" customHeight="1" thickBot="1">
      <c r="A43" s="751"/>
      <c r="B43" s="720" t="s">
        <v>2</v>
      </c>
      <c r="C43" s="749"/>
      <c r="D43" s="198"/>
      <c r="E43" s="274"/>
      <c r="F43" s="263">
        <f>SUM(F32)</f>
        <v>10000000</v>
      </c>
      <c r="G43" s="275"/>
      <c r="H43" s="274"/>
      <c r="I43" s="260">
        <f>SUM(I32)</f>
        <v>10000000</v>
      </c>
      <c r="J43" s="159"/>
      <c r="K43" s="159"/>
      <c r="L43" s="261"/>
      <c r="M43" s="10"/>
    </row>
  </sheetData>
  <sheetProtection sheet="1" objects="1" scenarios="1" selectLockedCells="1"/>
  <mergeCells count="35">
    <mergeCell ref="A33:A43"/>
    <mergeCell ref="B33:C33"/>
    <mergeCell ref="B34:C34"/>
    <mergeCell ref="B35:C35"/>
    <mergeCell ref="B39:C39"/>
    <mergeCell ref="B40:C40"/>
    <mergeCell ref="B41:C41"/>
    <mergeCell ref="B42:C42"/>
    <mergeCell ref="B43:C43"/>
    <mergeCell ref="A12:A23"/>
    <mergeCell ref="B12:B16"/>
    <mergeCell ref="B17:B22"/>
    <mergeCell ref="B23:C23"/>
    <mergeCell ref="A24:A31"/>
    <mergeCell ref="B24:C24"/>
    <mergeCell ref="B25:C25"/>
    <mergeCell ref="B26:C26"/>
    <mergeCell ref="B27:C27"/>
    <mergeCell ref="B28:C28"/>
    <mergeCell ref="B29:C29"/>
    <mergeCell ref="B30:C30"/>
    <mergeCell ref="B31:C31"/>
    <mergeCell ref="A5:M5"/>
    <mergeCell ref="A7:B7"/>
    <mergeCell ref="A9:A11"/>
    <mergeCell ref="B9:C11"/>
    <mergeCell ref="D9:F9"/>
    <mergeCell ref="G9:L9"/>
    <mergeCell ref="M9:M11"/>
    <mergeCell ref="D10:D11"/>
    <mergeCell ref="E10:E11"/>
    <mergeCell ref="F10:F11"/>
    <mergeCell ref="C7:D7"/>
    <mergeCell ref="G10:I10"/>
    <mergeCell ref="J10:L10"/>
  </mergeCells>
  <phoneticPr fontId="2"/>
  <printOptions horizontalCentered="1" verticalCentered="1"/>
  <pageMargins left="0.62992125984251968" right="0.43307086614173229" top="0.98425196850393704" bottom="0.98425196850393704" header="0.51181102362204722" footer="0.51181102362204722"/>
  <pageSetup paperSize="9" scale="83" orientation="portrait" blackAndWhite="1"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20C84-684A-4600-9ABF-751A6A417DAB}">
  <sheetPr>
    <tabColor theme="8" tint="0.59999389629810485"/>
  </sheetPr>
  <dimension ref="A1:K36"/>
  <sheetViews>
    <sheetView view="pageBreakPreview" zoomScale="70" zoomScaleNormal="100" zoomScaleSheetLayoutView="70" workbookViewId="0"/>
  </sheetViews>
  <sheetFormatPr defaultColWidth="9" defaultRowHeight="13"/>
  <cols>
    <col min="1" max="3" width="3.26953125" style="307" customWidth="1"/>
    <col min="4" max="8" width="20" style="307" customWidth="1"/>
    <col min="9" max="11" width="3.26953125" style="307" customWidth="1"/>
    <col min="12" max="16384" width="9" style="307"/>
  </cols>
  <sheetData>
    <row r="1" spans="1:11" s="42" customFormat="1" ht="23.25" customHeight="1">
      <c r="A1" s="302" t="s">
        <v>266</v>
      </c>
      <c r="K1" s="303"/>
    </row>
    <row r="2" spans="1:11" s="305" customFormat="1" ht="16.5">
      <c r="A2" s="304"/>
      <c r="B2" s="304"/>
      <c r="C2" s="304"/>
      <c r="D2" s="304"/>
      <c r="E2" s="304"/>
      <c r="F2" s="304"/>
      <c r="G2" s="304"/>
      <c r="H2" s="304"/>
    </row>
    <row r="3" spans="1:11" ht="30" customHeight="1">
      <c r="A3" s="306" t="s">
        <v>267</v>
      </c>
    </row>
    <row r="4" spans="1:11" ht="30" customHeight="1">
      <c r="A4" s="763" t="s">
        <v>268</v>
      </c>
      <c r="B4" s="763"/>
      <c r="C4" s="763"/>
      <c r="D4" s="763"/>
      <c r="E4" s="763"/>
      <c r="F4" s="763"/>
      <c r="G4" s="763"/>
      <c r="H4" s="763"/>
      <c r="I4" s="763"/>
      <c r="J4" s="763"/>
    </row>
    <row r="5" spans="1:11" ht="15" customHeight="1">
      <c r="A5" s="308"/>
    </row>
    <row r="6" spans="1:11" ht="34.5" customHeight="1">
      <c r="B6" s="764" t="s">
        <v>269</v>
      </c>
      <c r="C6" s="765"/>
      <c r="D6" s="765"/>
      <c r="E6" s="765"/>
      <c r="F6" s="765"/>
      <c r="G6" s="765"/>
      <c r="H6" s="765"/>
      <c r="I6" s="765"/>
      <c r="J6" s="765"/>
    </row>
    <row r="7" spans="1:11" ht="15" customHeight="1"/>
    <row r="8" spans="1:11" ht="27.75" customHeight="1">
      <c r="A8" s="766" t="s">
        <v>132</v>
      </c>
      <c r="B8" s="766"/>
      <c r="C8" s="766"/>
      <c r="D8" s="766"/>
      <c r="E8" s="766"/>
      <c r="F8" s="766"/>
      <c r="G8" s="766"/>
      <c r="H8" s="766"/>
      <c r="I8" s="766"/>
      <c r="J8" s="766"/>
    </row>
    <row r="9" spans="1:11" ht="15" customHeight="1"/>
    <row r="10" spans="1:11" ht="15" customHeight="1">
      <c r="B10" s="307" t="s">
        <v>443</v>
      </c>
    </row>
    <row r="11" spans="1:11" ht="27.75" customHeight="1">
      <c r="A11" s="309"/>
      <c r="B11" s="762" t="s">
        <v>270</v>
      </c>
      <c r="C11" s="762"/>
      <c r="D11" s="762"/>
      <c r="E11" s="762"/>
      <c r="F11" s="762"/>
      <c r="G11" s="762"/>
      <c r="H11" s="762"/>
      <c r="I11" s="762"/>
      <c r="J11" s="762"/>
    </row>
    <row r="12" spans="1:11" ht="30" customHeight="1">
      <c r="A12" s="309"/>
      <c r="B12" s="310"/>
      <c r="C12" s="762" t="s">
        <v>271</v>
      </c>
      <c r="D12" s="762"/>
      <c r="E12" s="762"/>
      <c r="F12" s="762"/>
      <c r="G12" s="762"/>
      <c r="H12" s="762"/>
      <c r="I12" s="762"/>
      <c r="J12" s="762"/>
    </row>
    <row r="13" spans="1:11" ht="30" customHeight="1">
      <c r="A13" s="311"/>
      <c r="B13" s="310"/>
      <c r="C13" s="762" t="s">
        <v>272</v>
      </c>
      <c r="D13" s="762"/>
      <c r="E13" s="762"/>
      <c r="F13" s="762"/>
      <c r="G13" s="762"/>
      <c r="H13" s="762"/>
      <c r="I13" s="762"/>
      <c r="J13" s="762"/>
    </row>
    <row r="14" spans="1:11" ht="30" customHeight="1">
      <c r="A14" s="312"/>
      <c r="B14" s="310"/>
      <c r="C14" s="762" t="s">
        <v>273</v>
      </c>
      <c r="D14" s="762"/>
      <c r="E14" s="762"/>
      <c r="F14" s="762"/>
      <c r="G14" s="762"/>
      <c r="H14" s="762"/>
      <c r="I14" s="762"/>
      <c r="J14" s="762"/>
    </row>
    <row r="15" spans="1:11" ht="60" customHeight="1">
      <c r="A15" s="312"/>
      <c r="B15" s="310"/>
      <c r="C15" s="762" t="s">
        <v>274</v>
      </c>
      <c r="D15" s="762"/>
      <c r="E15" s="762"/>
      <c r="F15" s="762"/>
      <c r="G15" s="762"/>
      <c r="H15" s="762"/>
      <c r="I15" s="762"/>
      <c r="J15" s="762"/>
    </row>
    <row r="16" spans="1:11" ht="15" customHeight="1">
      <c r="A16" s="311"/>
      <c r="B16" s="310"/>
      <c r="C16" s="310"/>
      <c r="D16" s="310"/>
      <c r="E16" s="310"/>
      <c r="F16" s="310"/>
      <c r="G16" s="310"/>
      <c r="H16" s="310"/>
      <c r="I16" s="310"/>
      <c r="J16" s="310"/>
    </row>
    <row r="17" spans="1:11" ht="15" customHeight="1">
      <c r="A17" s="311"/>
      <c r="B17" s="307" t="s">
        <v>444</v>
      </c>
      <c r="C17" s="310"/>
      <c r="D17" s="310"/>
      <c r="E17" s="310"/>
      <c r="F17" s="310"/>
      <c r="G17" s="310"/>
      <c r="H17" s="310"/>
      <c r="I17" s="310"/>
      <c r="J17" s="310"/>
    </row>
    <row r="18" spans="1:11" ht="27.75" customHeight="1">
      <c r="B18" s="762" t="s">
        <v>275</v>
      </c>
      <c r="C18" s="759"/>
      <c r="D18" s="759"/>
      <c r="E18" s="759"/>
      <c r="F18" s="759"/>
      <c r="G18" s="759"/>
      <c r="H18" s="759"/>
      <c r="I18" s="759"/>
      <c r="J18" s="759"/>
    </row>
    <row r="19" spans="1:11" ht="28.5" customHeight="1">
      <c r="B19" s="310"/>
      <c r="C19" s="762" t="s">
        <v>276</v>
      </c>
      <c r="D19" s="759"/>
      <c r="E19" s="759"/>
      <c r="F19" s="759"/>
      <c r="G19" s="759"/>
      <c r="H19" s="759"/>
      <c r="I19" s="759"/>
      <c r="J19" s="759"/>
    </row>
    <row r="20" spans="1:11" ht="183.75" customHeight="1">
      <c r="B20" s="310"/>
      <c r="C20" s="310"/>
      <c r="D20" s="759" t="s">
        <v>277</v>
      </c>
      <c r="E20" s="759"/>
      <c r="F20" s="759"/>
      <c r="G20" s="759"/>
      <c r="H20" s="759"/>
      <c r="I20" s="759"/>
      <c r="J20" s="313"/>
    </row>
    <row r="21" spans="1:11" ht="27.75" customHeight="1">
      <c r="B21" s="310"/>
      <c r="C21" s="762" t="s">
        <v>278</v>
      </c>
      <c r="D21" s="759"/>
      <c r="E21" s="759"/>
      <c r="F21" s="759"/>
      <c r="G21" s="759"/>
      <c r="H21" s="759"/>
      <c r="I21" s="759"/>
      <c r="J21" s="759"/>
    </row>
    <row r="22" spans="1:11" ht="62.25" customHeight="1">
      <c r="B22" s="310"/>
      <c r="C22" s="310"/>
      <c r="D22" s="759" t="s">
        <v>279</v>
      </c>
      <c r="E22" s="759"/>
      <c r="F22" s="759"/>
      <c r="G22" s="759"/>
      <c r="H22" s="759"/>
      <c r="I22" s="759"/>
      <c r="J22" s="313"/>
    </row>
    <row r="23" spans="1:11" ht="15" customHeight="1">
      <c r="A23" s="314"/>
    </row>
    <row r="24" spans="1:11" ht="24.75" customHeight="1">
      <c r="A24" s="315"/>
      <c r="B24" s="760">
        <f>基本情報!C8</f>
        <v>46113</v>
      </c>
      <c r="C24" s="760"/>
      <c r="D24" s="760"/>
      <c r="E24" s="760"/>
      <c r="F24" s="760"/>
      <c r="G24" s="760"/>
      <c r="H24" s="760"/>
      <c r="I24" s="760"/>
      <c r="J24" s="760"/>
    </row>
    <row r="25" spans="1:11" ht="15" customHeight="1">
      <c r="A25" s="309"/>
    </row>
    <row r="26" spans="1:11" ht="24.75" customHeight="1">
      <c r="A26" s="309" t="s">
        <v>280</v>
      </c>
      <c r="B26" s="307" t="s">
        <v>281</v>
      </c>
    </row>
    <row r="27" spans="1:11" ht="15" customHeight="1">
      <c r="A27" s="316"/>
    </row>
    <row r="28" spans="1:11" ht="40.5" customHeight="1">
      <c r="A28" s="317"/>
      <c r="E28" s="318" t="s">
        <v>282</v>
      </c>
      <c r="F28" s="758" t="str">
        <f>基本情報!C10</f>
        <v>兵庫県神戸市○○</v>
      </c>
      <c r="G28" s="758"/>
      <c r="H28" s="758"/>
      <c r="I28" s="758"/>
      <c r="J28" s="758"/>
      <c r="K28" s="758"/>
    </row>
    <row r="29" spans="1:11" ht="40.5" customHeight="1">
      <c r="A29" s="317"/>
      <c r="E29" s="318" t="s">
        <v>283</v>
      </c>
      <c r="F29" s="758" t="str">
        <f>基本情報!C12</f>
        <v>○○法人 ○○会</v>
      </c>
      <c r="G29" s="758"/>
      <c r="H29" s="758"/>
      <c r="I29" s="758"/>
      <c r="J29" s="758"/>
      <c r="K29" s="758"/>
    </row>
    <row r="30" spans="1:11" ht="40.5" customHeight="1">
      <c r="A30" s="317"/>
      <c r="E30" s="318"/>
      <c r="F30" s="758" t="str">
        <f>基本情報!C15</f>
        <v>○○病院</v>
      </c>
      <c r="G30" s="758"/>
      <c r="H30" s="758"/>
      <c r="I30" s="758"/>
      <c r="J30" s="758"/>
      <c r="K30" s="758"/>
    </row>
    <row r="31" spans="1:11" ht="40.5" customHeight="1">
      <c r="E31" s="318" t="s">
        <v>284</v>
      </c>
      <c r="F31" s="758" t="str">
        <f>基本情報!C13</f>
        <v>理事長　○○○○</v>
      </c>
      <c r="G31" s="758"/>
      <c r="H31" s="758"/>
      <c r="I31" s="758"/>
      <c r="J31" s="758"/>
      <c r="K31" s="758"/>
    </row>
    <row r="32" spans="1:11" ht="40.5" customHeight="1">
      <c r="E32" s="319" t="s">
        <v>128</v>
      </c>
      <c r="F32" s="761" t="str">
        <f>基本情報!C25</f>
        <v>0123-456-789</v>
      </c>
      <c r="G32" s="761"/>
      <c r="H32" s="761"/>
      <c r="I32" s="761"/>
      <c r="J32" s="761"/>
      <c r="K32" s="761"/>
    </row>
    <row r="33" spans="5:11" ht="40.5" customHeight="1">
      <c r="E33" s="319" t="s">
        <v>184</v>
      </c>
      <c r="F33" s="757" t="str">
        <f>基本情報!C26</f>
        <v>sample@pref.hyogo.lg.jp</v>
      </c>
      <c r="G33" s="757"/>
      <c r="H33" s="757"/>
      <c r="I33" s="757"/>
      <c r="J33" s="757"/>
      <c r="K33" s="757"/>
    </row>
    <row r="34" spans="5:11" ht="30" customHeight="1"/>
    <row r="35" spans="5:11" ht="30" customHeight="1"/>
    <row r="36" spans="5:11" ht="30" customHeight="1"/>
  </sheetData>
  <sheetProtection sheet="1" selectLockedCells="1"/>
  <mergeCells count="20">
    <mergeCell ref="C21:J21"/>
    <mergeCell ref="A4:J4"/>
    <mergeCell ref="B6:J6"/>
    <mergeCell ref="A8:J8"/>
    <mergeCell ref="B11:J11"/>
    <mergeCell ref="C12:J12"/>
    <mergeCell ref="C13:J13"/>
    <mergeCell ref="C14:J14"/>
    <mergeCell ref="C15:J15"/>
    <mergeCell ref="B18:J18"/>
    <mergeCell ref="C19:J19"/>
    <mergeCell ref="D20:I20"/>
    <mergeCell ref="F33:K33"/>
    <mergeCell ref="F30:K30"/>
    <mergeCell ref="D22:I22"/>
    <mergeCell ref="B24:J24"/>
    <mergeCell ref="F28:K28"/>
    <mergeCell ref="F29:K29"/>
    <mergeCell ref="F31:K31"/>
    <mergeCell ref="F32:K32"/>
  </mergeCells>
  <phoneticPr fontId="2"/>
  <printOptions horizontalCentered="1" verticalCentered="1"/>
  <pageMargins left="0.62992125984251968" right="0.43307086614173229" top="0.98425196850393704" bottom="0.98425196850393704" header="0.51181102362204722" footer="0.51181102362204722"/>
  <pageSetup paperSize="9" scale="75" orientation="portrait" blackAndWhite="1" r:id="rId1"/>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669B-C516-4583-9D01-1B6DB7866D2F}">
  <sheetPr>
    <tabColor theme="8" tint="0.59999389629810485"/>
  </sheetPr>
  <dimension ref="A1:N59"/>
  <sheetViews>
    <sheetView view="pageBreakPreview" zoomScaleNormal="100" zoomScaleSheetLayoutView="100" workbookViewId="0">
      <selection activeCell="B7" sqref="B7:L7"/>
    </sheetView>
  </sheetViews>
  <sheetFormatPr defaultColWidth="9" defaultRowHeight="13"/>
  <cols>
    <col min="1" max="1" width="19.6328125" style="116" customWidth="1"/>
    <col min="2" max="2" width="9" style="116"/>
    <col min="3" max="3" width="3.36328125" style="116" customWidth="1"/>
    <col min="4" max="4" width="9" style="116"/>
    <col min="5" max="5" width="8.7265625" style="116" customWidth="1"/>
    <col min="6" max="6" width="9" style="116"/>
    <col min="7" max="7" width="11.26953125" style="116" customWidth="1"/>
    <col min="8" max="8" width="4.6328125" style="116" customWidth="1"/>
    <col min="9" max="9" width="9" style="116"/>
    <col min="10" max="10" width="4.7265625" style="116" customWidth="1"/>
    <col min="11" max="12" width="9" style="116"/>
    <col min="13" max="13" width="4.36328125" style="116" customWidth="1"/>
    <col min="14" max="16384" width="9" style="116"/>
  </cols>
  <sheetData>
    <row r="1" spans="1:13" ht="23.5">
      <c r="A1" s="855" t="s">
        <v>285</v>
      </c>
      <c r="B1" s="855"/>
      <c r="C1" s="855"/>
      <c r="D1" s="855"/>
      <c r="E1" s="855"/>
      <c r="F1" s="855"/>
      <c r="G1" s="855"/>
      <c r="H1" s="855"/>
      <c r="I1" s="855"/>
      <c r="J1" s="855"/>
      <c r="K1" s="855"/>
      <c r="L1" s="855"/>
    </row>
    <row r="3" spans="1:13" ht="19.5" customHeight="1">
      <c r="A3" s="117"/>
      <c r="B3" s="856" t="s">
        <v>286</v>
      </c>
      <c r="C3" s="857"/>
      <c r="D3" s="857"/>
      <c r="E3" s="857"/>
      <c r="F3" s="857"/>
      <c r="G3" s="857"/>
      <c r="H3" s="857"/>
      <c r="I3" s="858"/>
      <c r="J3" s="117"/>
      <c r="K3" s="117"/>
      <c r="L3" s="117"/>
      <c r="M3" s="117"/>
    </row>
    <row r="4" spans="1:13" ht="27.75" customHeight="1" thickBot="1">
      <c r="A4" s="118"/>
      <c r="B4" s="859" t="s">
        <v>287</v>
      </c>
      <c r="C4" s="859"/>
      <c r="D4" s="859"/>
      <c r="E4" s="859"/>
      <c r="F4" s="859"/>
      <c r="G4" s="859"/>
      <c r="H4" s="859"/>
      <c r="I4" s="859"/>
      <c r="J4" s="860" t="s">
        <v>288</v>
      </c>
      <c r="K4" s="860"/>
      <c r="L4" s="860"/>
    </row>
    <row r="5" spans="1:13" ht="18" customHeight="1">
      <c r="A5" s="119"/>
      <c r="B5" s="861" t="s">
        <v>289</v>
      </c>
      <c r="C5" s="862"/>
      <c r="D5" s="862"/>
      <c r="E5" s="862"/>
      <c r="F5" s="862"/>
      <c r="G5" s="862"/>
      <c r="H5" s="862"/>
      <c r="I5" s="862"/>
      <c r="J5" s="862"/>
      <c r="K5" s="862"/>
      <c r="L5" s="863"/>
    </row>
    <row r="6" spans="1:13" ht="18" customHeight="1">
      <c r="A6" s="320" t="s">
        <v>290</v>
      </c>
      <c r="B6" s="864" t="s">
        <v>291</v>
      </c>
      <c r="C6" s="865"/>
      <c r="D6" s="865"/>
      <c r="E6" s="865"/>
      <c r="F6" s="865"/>
      <c r="G6" s="865"/>
      <c r="H6" s="865"/>
      <c r="I6" s="865"/>
      <c r="J6" s="865"/>
      <c r="K6" s="865"/>
      <c r="L6" s="866"/>
    </row>
    <row r="7" spans="1:13" ht="18" customHeight="1">
      <c r="A7" s="181" t="s">
        <v>292</v>
      </c>
      <c r="B7" s="864" t="s">
        <v>293</v>
      </c>
      <c r="C7" s="865"/>
      <c r="D7" s="865"/>
      <c r="E7" s="865"/>
      <c r="F7" s="865"/>
      <c r="G7" s="865"/>
      <c r="H7" s="865"/>
      <c r="I7" s="865"/>
      <c r="J7" s="865"/>
      <c r="K7" s="865"/>
      <c r="L7" s="866"/>
    </row>
    <row r="8" spans="1:13" ht="18" customHeight="1" thickBot="1">
      <c r="A8" s="120"/>
      <c r="B8" s="867" t="s">
        <v>294</v>
      </c>
      <c r="C8" s="868"/>
      <c r="D8" s="868"/>
      <c r="E8" s="868"/>
      <c r="F8" s="868"/>
      <c r="G8" s="868"/>
      <c r="H8" s="868"/>
      <c r="I8" s="868"/>
      <c r="J8" s="868"/>
      <c r="K8" s="868"/>
      <c r="L8" s="869"/>
    </row>
    <row r="9" spans="1:13" ht="13.5" thickBot="1">
      <c r="A9" s="121" t="s">
        <v>117</v>
      </c>
      <c r="B9" s="870"/>
      <c r="C9" s="871"/>
      <c r="D9" s="871"/>
      <c r="E9" s="871"/>
      <c r="F9" s="871"/>
      <c r="G9" s="871"/>
      <c r="H9" s="871"/>
      <c r="I9" s="871"/>
      <c r="J9" s="871"/>
      <c r="K9" s="871"/>
      <c r="L9" s="872"/>
    </row>
    <row r="10" spans="1:13">
      <c r="A10" s="121"/>
      <c r="B10" s="873" t="str">
        <f>基本情報!C10&amp;""</f>
        <v>兵庫県神戸市○○</v>
      </c>
      <c r="C10" s="874"/>
      <c r="D10" s="874"/>
      <c r="E10" s="874"/>
      <c r="F10" s="874"/>
      <c r="G10" s="874"/>
      <c r="H10" s="874"/>
      <c r="I10" s="874"/>
      <c r="J10" s="874"/>
      <c r="K10" s="874"/>
      <c r="L10" s="875"/>
    </row>
    <row r="11" spans="1:13">
      <c r="A11" s="122" t="s">
        <v>295</v>
      </c>
      <c r="B11" s="876"/>
      <c r="C11" s="877"/>
      <c r="D11" s="877"/>
      <c r="E11" s="877"/>
      <c r="F11" s="877"/>
      <c r="G11" s="877"/>
      <c r="H11" s="877"/>
      <c r="I11" s="877"/>
      <c r="J11" s="877"/>
      <c r="K11" s="877"/>
      <c r="L11" s="878"/>
    </row>
    <row r="12" spans="1:13" ht="13.5" thickBot="1">
      <c r="A12" s="123"/>
      <c r="B12" s="879"/>
      <c r="C12" s="880"/>
      <c r="D12" s="880"/>
      <c r="E12" s="880"/>
      <c r="F12" s="880"/>
      <c r="G12" s="880"/>
      <c r="H12" s="880"/>
      <c r="I12" s="880"/>
      <c r="J12" s="880"/>
      <c r="K12" s="880"/>
      <c r="L12" s="881"/>
    </row>
    <row r="13" spans="1:13" ht="18.75" customHeight="1" thickBot="1">
      <c r="A13" s="121" t="s">
        <v>117</v>
      </c>
      <c r="B13" s="882"/>
      <c r="C13" s="883"/>
      <c r="D13" s="883"/>
      <c r="E13" s="883"/>
      <c r="F13" s="883"/>
      <c r="G13" s="883"/>
      <c r="H13" s="883"/>
      <c r="I13" s="883"/>
      <c r="J13" s="883"/>
      <c r="K13" s="883"/>
      <c r="L13" s="884"/>
    </row>
    <row r="14" spans="1:13" ht="18.75" customHeight="1">
      <c r="A14" s="853" t="s">
        <v>296</v>
      </c>
      <c r="B14" s="796" t="str">
        <f>基本情報!C12&amp;""</f>
        <v>○○法人 ○○会</v>
      </c>
      <c r="C14" s="797"/>
      <c r="D14" s="797"/>
      <c r="E14" s="797"/>
      <c r="F14" s="797"/>
      <c r="G14" s="797"/>
      <c r="H14" s="797"/>
      <c r="I14" s="797"/>
      <c r="J14" s="797"/>
      <c r="K14" s="797"/>
      <c r="L14" s="798"/>
    </row>
    <row r="15" spans="1:13" ht="18.75" customHeight="1" thickBot="1">
      <c r="A15" s="854"/>
      <c r="B15" s="776"/>
      <c r="C15" s="777"/>
      <c r="D15" s="777"/>
      <c r="E15" s="777"/>
      <c r="F15" s="777"/>
      <c r="G15" s="777"/>
      <c r="H15" s="777"/>
      <c r="I15" s="777"/>
      <c r="J15" s="777"/>
      <c r="K15" s="777"/>
      <c r="L15" s="778"/>
    </row>
    <row r="16" spans="1:13" ht="24.75" customHeight="1" thickBot="1">
      <c r="A16" s="124" t="s">
        <v>297</v>
      </c>
      <c r="B16" s="125"/>
      <c r="C16" s="126" t="s">
        <v>244</v>
      </c>
      <c r="D16" s="127"/>
      <c r="E16" s="790" t="s">
        <v>298</v>
      </c>
      <c r="F16" s="792"/>
      <c r="G16" s="850"/>
      <c r="H16" s="851"/>
      <c r="I16" s="851"/>
      <c r="J16" s="851"/>
      <c r="K16" s="851"/>
      <c r="L16" s="852"/>
    </row>
    <row r="17" spans="1:14" ht="24.75" customHeight="1" thickBot="1">
      <c r="A17" s="124" t="s">
        <v>299</v>
      </c>
      <c r="B17" s="790" t="str">
        <f>基本情報!C24&amp;""</f>
        <v>兵庫　太郎</v>
      </c>
      <c r="C17" s="791"/>
      <c r="D17" s="792"/>
      <c r="E17" s="790" t="s">
        <v>300</v>
      </c>
      <c r="F17" s="792"/>
      <c r="G17" s="790" t="str">
        <f>基本情報!C25&amp;""</f>
        <v>0123-456-789</v>
      </c>
      <c r="H17" s="791"/>
      <c r="I17" s="791"/>
      <c r="J17" s="791"/>
      <c r="K17" s="791"/>
      <c r="L17" s="792"/>
    </row>
    <row r="18" spans="1:14" ht="24.75" customHeight="1" thickBot="1">
      <c r="A18" s="844" t="s">
        <v>301</v>
      </c>
      <c r="B18" s="846" t="str">
        <f>基本情報!C24&amp;""</f>
        <v>兵庫　太郎</v>
      </c>
      <c r="C18" s="847"/>
      <c r="D18" s="848"/>
      <c r="E18" s="790" t="s">
        <v>300</v>
      </c>
      <c r="F18" s="792"/>
      <c r="G18" s="790" t="str">
        <f>基本情報!C25&amp;""</f>
        <v>0123-456-789</v>
      </c>
      <c r="H18" s="791"/>
      <c r="I18" s="791"/>
      <c r="J18" s="791"/>
      <c r="K18" s="791"/>
      <c r="L18" s="792"/>
    </row>
    <row r="19" spans="1:14" ht="24.75" customHeight="1" thickBot="1">
      <c r="A19" s="845"/>
      <c r="B19" s="849"/>
      <c r="C19" s="808"/>
      <c r="D19" s="809"/>
      <c r="E19" s="790" t="s">
        <v>302</v>
      </c>
      <c r="F19" s="792"/>
      <c r="G19" s="790" t="str">
        <f>基本情報!C26&amp;""</f>
        <v>sample@pref.hyogo.lg.jp</v>
      </c>
      <c r="H19" s="791"/>
      <c r="I19" s="791"/>
      <c r="J19" s="791"/>
      <c r="K19" s="791"/>
      <c r="L19" s="792"/>
    </row>
    <row r="20" spans="1:14" ht="21.75" customHeight="1">
      <c r="A20" s="121" t="s">
        <v>303</v>
      </c>
      <c r="B20" s="824" t="s">
        <v>304</v>
      </c>
      <c r="C20" s="825"/>
      <c r="D20" s="825"/>
      <c r="E20" s="825"/>
      <c r="F20" s="825"/>
      <c r="G20" s="825"/>
      <c r="H20" s="825"/>
      <c r="I20" s="825"/>
      <c r="J20" s="825"/>
      <c r="K20" s="825"/>
      <c r="L20" s="826"/>
    </row>
    <row r="21" spans="1:14" ht="24.75" customHeight="1" thickBot="1">
      <c r="A21" s="129" t="s">
        <v>305</v>
      </c>
      <c r="B21" s="827"/>
      <c r="C21" s="828"/>
      <c r="D21" s="828"/>
      <c r="E21" s="828"/>
      <c r="F21" s="828"/>
      <c r="G21" s="828"/>
      <c r="H21" s="828"/>
      <c r="I21" s="828"/>
      <c r="J21" s="828"/>
      <c r="K21" s="828"/>
      <c r="L21" s="829"/>
    </row>
    <row r="22" spans="1:14" ht="19.5" customHeight="1" thickBot="1">
      <c r="A22" s="132" t="s">
        <v>117</v>
      </c>
      <c r="B22" s="830"/>
      <c r="C22" s="831"/>
      <c r="D22" s="831"/>
      <c r="E22" s="831"/>
      <c r="F22" s="831"/>
      <c r="G22" s="831"/>
      <c r="H22" s="831"/>
      <c r="I22" s="831"/>
      <c r="J22" s="831"/>
      <c r="K22" s="832"/>
      <c r="L22" s="833" t="s">
        <v>306</v>
      </c>
    </row>
    <row r="23" spans="1:14">
      <c r="A23" s="836" t="s">
        <v>307</v>
      </c>
      <c r="B23" s="837" t="str">
        <f>基本情報!C34&amp;""</f>
        <v>○○銀行</v>
      </c>
      <c r="C23" s="838"/>
      <c r="D23" s="838"/>
      <c r="E23" s="838"/>
      <c r="F23" s="841"/>
      <c r="G23" s="838" t="str">
        <f>基本情報!C35&amp;""</f>
        <v>○○支店</v>
      </c>
      <c r="H23" s="838"/>
      <c r="I23" s="838"/>
      <c r="J23" s="841"/>
      <c r="K23" s="842"/>
      <c r="L23" s="834"/>
      <c r="N23" s="117"/>
    </row>
    <row r="24" spans="1:14" ht="15" customHeight="1" thickBot="1">
      <c r="A24" s="836"/>
      <c r="B24" s="839"/>
      <c r="C24" s="840"/>
      <c r="D24" s="840"/>
      <c r="E24" s="840"/>
      <c r="F24" s="840"/>
      <c r="G24" s="840"/>
      <c r="H24" s="840"/>
      <c r="I24" s="840"/>
      <c r="J24" s="840"/>
      <c r="K24" s="843"/>
      <c r="L24" s="835"/>
    </row>
    <row r="25" spans="1:14" ht="15.75" customHeight="1">
      <c r="A25" s="121" t="s">
        <v>308</v>
      </c>
      <c r="B25" s="818" t="str">
        <f>基本情報!C36&amp;""</f>
        <v>普通預金</v>
      </c>
      <c r="C25" s="819"/>
      <c r="D25" s="819"/>
      <c r="E25" s="819"/>
      <c r="F25" s="819"/>
      <c r="G25" s="819"/>
      <c r="H25" s="819"/>
      <c r="I25" s="819"/>
      <c r="J25" s="819"/>
      <c r="K25" s="820"/>
      <c r="L25" s="787" t="s">
        <v>309</v>
      </c>
    </row>
    <row r="26" spans="1:14" ht="13.5" thickBot="1">
      <c r="A26" s="129" t="s">
        <v>305</v>
      </c>
      <c r="B26" s="821"/>
      <c r="C26" s="822"/>
      <c r="D26" s="822"/>
      <c r="E26" s="822"/>
      <c r="F26" s="822"/>
      <c r="G26" s="822"/>
      <c r="H26" s="822"/>
      <c r="I26" s="822"/>
      <c r="J26" s="822"/>
      <c r="K26" s="823"/>
      <c r="L26" s="788"/>
    </row>
    <row r="27" spans="1:14" ht="22.5" customHeight="1" thickBot="1">
      <c r="A27" s="133" t="s">
        <v>310</v>
      </c>
      <c r="B27" s="130"/>
      <c r="C27" s="128" t="s">
        <v>311</v>
      </c>
      <c r="D27" s="131"/>
      <c r="E27" s="134" t="s">
        <v>312</v>
      </c>
      <c r="F27" s="790" t="str">
        <f>基本情報!C37&amp;""</f>
        <v>12345678</v>
      </c>
      <c r="G27" s="791"/>
      <c r="H27" s="791"/>
      <c r="I27" s="791"/>
      <c r="J27" s="791"/>
      <c r="K27" s="792"/>
      <c r="L27" s="788"/>
    </row>
    <row r="28" spans="1:14" ht="16.5" customHeight="1" thickBot="1">
      <c r="A28" s="121" t="s">
        <v>117</v>
      </c>
      <c r="B28" s="793" t="str">
        <f>基本情報!C38&amp;""</f>
        <v>○○ホウジン　○○カイ</v>
      </c>
      <c r="C28" s="794"/>
      <c r="D28" s="794"/>
      <c r="E28" s="794"/>
      <c r="F28" s="794"/>
      <c r="G28" s="794"/>
      <c r="H28" s="794"/>
      <c r="I28" s="794"/>
      <c r="J28" s="794"/>
      <c r="K28" s="795"/>
      <c r="L28" s="788"/>
    </row>
    <row r="29" spans="1:14" ht="16.5" customHeight="1">
      <c r="A29" s="121" t="s">
        <v>313</v>
      </c>
      <c r="B29" s="796" t="str">
        <f>基本情報!C39&amp;""</f>
        <v>○○法人　○○会</v>
      </c>
      <c r="C29" s="797"/>
      <c r="D29" s="797"/>
      <c r="E29" s="797"/>
      <c r="F29" s="797"/>
      <c r="G29" s="797"/>
      <c r="H29" s="797"/>
      <c r="I29" s="797"/>
      <c r="J29" s="797"/>
      <c r="K29" s="798"/>
      <c r="L29" s="788"/>
    </row>
    <row r="30" spans="1:14" ht="16.5" customHeight="1" thickBot="1">
      <c r="A30" s="123"/>
      <c r="B30" s="784"/>
      <c r="C30" s="785"/>
      <c r="D30" s="785"/>
      <c r="E30" s="785"/>
      <c r="F30" s="785"/>
      <c r="G30" s="785"/>
      <c r="H30" s="785"/>
      <c r="I30" s="785"/>
      <c r="J30" s="785"/>
      <c r="K30" s="786"/>
      <c r="L30" s="789"/>
    </row>
    <row r="31" spans="1:14" s="135" customFormat="1" ht="23.25" customHeight="1" thickBot="1">
      <c r="A31" s="815" t="s">
        <v>314</v>
      </c>
      <c r="B31" s="816"/>
      <c r="C31" s="816"/>
      <c r="D31" s="816"/>
      <c r="E31" s="816"/>
      <c r="F31" s="816"/>
      <c r="G31" s="816"/>
      <c r="H31" s="816"/>
      <c r="I31" s="816"/>
      <c r="J31" s="816"/>
      <c r="K31" s="816"/>
      <c r="L31" s="817"/>
    </row>
    <row r="32" spans="1:14" ht="20.25" customHeight="1" thickBot="1">
      <c r="A32" s="121" t="s">
        <v>117</v>
      </c>
      <c r="B32" s="799"/>
      <c r="C32" s="800"/>
      <c r="D32" s="800"/>
      <c r="E32" s="800"/>
      <c r="F32" s="800"/>
      <c r="G32" s="800"/>
      <c r="H32" s="800"/>
      <c r="I32" s="800"/>
      <c r="J32" s="800"/>
      <c r="K32" s="801"/>
      <c r="L32" s="787" t="s">
        <v>315</v>
      </c>
    </row>
    <row r="33" spans="1:12" ht="24" customHeight="1">
      <c r="A33" s="121" t="s">
        <v>316</v>
      </c>
      <c r="B33" s="802"/>
      <c r="C33" s="803"/>
      <c r="D33" s="803"/>
      <c r="E33" s="803"/>
      <c r="F33" s="182" t="s">
        <v>317</v>
      </c>
      <c r="G33" s="803"/>
      <c r="H33" s="803"/>
      <c r="I33" s="803"/>
      <c r="J33" s="806" t="s">
        <v>318</v>
      </c>
      <c r="K33" s="807"/>
      <c r="L33" s="788"/>
    </row>
    <row r="34" spans="1:12" ht="24" customHeight="1" thickBot="1">
      <c r="A34" s="123"/>
      <c r="B34" s="804"/>
      <c r="C34" s="805"/>
      <c r="D34" s="805"/>
      <c r="E34" s="805"/>
      <c r="F34" s="185" t="s">
        <v>319</v>
      </c>
      <c r="G34" s="805"/>
      <c r="H34" s="805"/>
      <c r="I34" s="805"/>
      <c r="J34" s="808"/>
      <c r="K34" s="809"/>
      <c r="L34" s="788"/>
    </row>
    <row r="35" spans="1:12" ht="18.75" customHeight="1" thickBot="1">
      <c r="A35" s="133" t="s">
        <v>310</v>
      </c>
      <c r="B35" s="183"/>
      <c r="C35" s="128" t="s">
        <v>311</v>
      </c>
      <c r="D35" s="184"/>
      <c r="E35" s="134" t="s">
        <v>312</v>
      </c>
      <c r="F35" s="321" t="s">
        <v>320</v>
      </c>
      <c r="G35" s="810"/>
      <c r="H35" s="810"/>
      <c r="I35" s="810"/>
      <c r="J35" s="810"/>
      <c r="K35" s="811"/>
      <c r="L35" s="788"/>
    </row>
    <row r="36" spans="1:12" ht="20.25" customHeight="1" thickBot="1">
      <c r="A36" s="121" t="s">
        <v>117</v>
      </c>
      <c r="B36" s="799"/>
      <c r="C36" s="800"/>
      <c r="D36" s="800"/>
      <c r="E36" s="800"/>
      <c r="F36" s="800"/>
      <c r="G36" s="800"/>
      <c r="H36" s="800"/>
      <c r="I36" s="800"/>
      <c r="J36" s="800"/>
      <c r="K36" s="801"/>
      <c r="L36" s="788"/>
    </row>
    <row r="37" spans="1:12" ht="40.5" customHeight="1" thickBot="1">
      <c r="A37" s="129" t="s">
        <v>313</v>
      </c>
      <c r="B37" s="812"/>
      <c r="C37" s="813"/>
      <c r="D37" s="813"/>
      <c r="E37" s="813"/>
      <c r="F37" s="813"/>
      <c r="G37" s="813"/>
      <c r="H37" s="813"/>
      <c r="I37" s="813"/>
      <c r="J37" s="813"/>
      <c r="K37" s="814"/>
      <c r="L37" s="789"/>
    </row>
    <row r="38" spans="1:12" ht="21.75" customHeight="1" thickBot="1">
      <c r="A38" s="129" t="s">
        <v>321</v>
      </c>
      <c r="B38" s="770"/>
      <c r="C38" s="771"/>
      <c r="D38" s="771"/>
      <c r="E38" s="771"/>
      <c r="F38" s="771"/>
      <c r="G38" s="771"/>
      <c r="H38" s="771"/>
      <c r="I38" s="771"/>
      <c r="J38" s="771"/>
      <c r="K38" s="771"/>
      <c r="L38" s="772"/>
    </row>
    <row r="39" spans="1:12">
      <c r="A39" s="773" t="s">
        <v>322</v>
      </c>
      <c r="B39" s="774"/>
      <c r="C39" s="774"/>
      <c r="D39" s="774"/>
      <c r="E39" s="774"/>
      <c r="F39" s="774"/>
      <c r="G39" s="774"/>
      <c r="H39" s="774"/>
      <c r="I39" s="774"/>
      <c r="J39" s="774"/>
      <c r="K39" s="774"/>
      <c r="L39" s="775"/>
    </row>
    <row r="40" spans="1:12">
      <c r="A40" s="776"/>
      <c r="B40" s="777"/>
      <c r="C40" s="777"/>
      <c r="D40" s="777"/>
      <c r="E40" s="777"/>
      <c r="F40" s="777"/>
      <c r="G40" s="777"/>
      <c r="H40" s="777"/>
      <c r="I40" s="777"/>
      <c r="J40" s="777"/>
      <c r="K40" s="777"/>
      <c r="L40" s="778"/>
    </row>
    <row r="41" spans="1:12" ht="27" customHeight="1">
      <c r="A41" s="779">
        <f>基本情報!C8</f>
        <v>46113</v>
      </c>
      <c r="B41" s="780"/>
      <c r="C41" s="136"/>
      <c r="D41" s="136"/>
      <c r="E41" s="136"/>
      <c r="F41" s="136"/>
      <c r="G41" s="136"/>
      <c r="H41" s="136"/>
      <c r="I41" s="136"/>
      <c r="J41" s="136"/>
      <c r="K41" s="136"/>
      <c r="L41" s="137"/>
    </row>
    <row r="42" spans="1:12">
      <c r="A42" s="776" t="s">
        <v>323</v>
      </c>
      <c r="B42" s="777"/>
      <c r="C42" s="777"/>
      <c r="D42" s="777"/>
      <c r="E42" s="777"/>
      <c r="F42" s="777"/>
      <c r="G42" s="777"/>
      <c r="H42" s="777"/>
      <c r="I42" s="777"/>
      <c r="J42" s="777"/>
      <c r="K42" s="777"/>
      <c r="L42" s="778"/>
    </row>
    <row r="43" spans="1:12" ht="18.75" customHeight="1">
      <c r="A43" s="138"/>
      <c r="B43" s="781" t="s">
        <v>295</v>
      </c>
      <c r="C43" s="781"/>
      <c r="D43" s="781"/>
      <c r="E43" s="782" t="str">
        <f>基本情報!C10</f>
        <v>兵庫県神戸市○○</v>
      </c>
      <c r="F43" s="782"/>
      <c r="G43" s="782"/>
      <c r="H43" s="782"/>
      <c r="I43" s="782"/>
      <c r="J43" s="782"/>
      <c r="K43" s="136"/>
      <c r="L43" s="137"/>
    </row>
    <row r="44" spans="1:12" ht="18.75" customHeight="1">
      <c r="A44" s="138"/>
      <c r="B44" s="781" t="s">
        <v>324</v>
      </c>
      <c r="C44" s="781"/>
      <c r="D44" s="781"/>
      <c r="E44" s="783" t="str">
        <f>基本情報!C12</f>
        <v>○○法人 ○○会</v>
      </c>
      <c r="F44" s="783"/>
      <c r="G44" s="783"/>
      <c r="H44" s="783"/>
      <c r="I44" s="783"/>
      <c r="J44" s="783"/>
      <c r="K44" s="136"/>
      <c r="L44" s="137"/>
    </row>
    <row r="45" spans="1:12" ht="18.75" customHeight="1">
      <c r="A45" s="138"/>
      <c r="B45" s="781" t="s">
        <v>325</v>
      </c>
      <c r="C45" s="781"/>
      <c r="D45" s="781"/>
      <c r="E45" s="782" t="str">
        <f>基本情報!C13</f>
        <v>理事長　○○○○</v>
      </c>
      <c r="F45" s="782"/>
      <c r="G45" s="782"/>
      <c r="H45" s="782"/>
      <c r="I45" s="782"/>
      <c r="J45" s="139"/>
      <c r="K45" s="136"/>
      <c r="L45" s="137"/>
    </row>
    <row r="46" spans="1:12" ht="13.5" thickBot="1">
      <c r="A46" s="784" t="s">
        <v>326</v>
      </c>
      <c r="B46" s="785"/>
      <c r="C46" s="785"/>
      <c r="D46" s="785"/>
      <c r="E46" s="785"/>
      <c r="F46" s="785"/>
      <c r="G46" s="785"/>
      <c r="H46" s="785"/>
      <c r="I46" s="785"/>
      <c r="J46" s="785"/>
      <c r="K46" s="785"/>
      <c r="L46" s="786"/>
    </row>
    <row r="47" spans="1:12" ht="18.75" customHeight="1">
      <c r="A47" s="140"/>
      <c r="B47" s="140"/>
      <c r="C47" s="140"/>
      <c r="D47" s="140"/>
      <c r="E47" s="140"/>
      <c r="F47" s="140"/>
      <c r="G47" s="140"/>
      <c r="H47" s="140"/>
      <c r="I47" s="140"/>
      <c r="J47" s="140"/>
      <c r="K47" s="140"/>
      <c r="L47" s="140"/>
    </row>
    <row r="48" spans="1:12" ht="90" customHeight="1">
      <c r="A48" s="140"/>
      <c r="B48" s="140"/>
      <c r="C48" s="140"/>
      <c r="D48" s="140"/>
      <c r="E48" s="140"/>
      <c r="F48" s="140"/>
      <c r="G48" s="140"/>
      <c r="H48" s="140"/>
      <c r="I48" s="140"/>
      <c r="J48" s="140"/>
      <c r="K48" s="140"/>
      <c r="L48" s="140"/>
    </row>
    <row r="49" spans="1:13" ht="35.25" customHeight="1">
      <c r="A49" s="767" t="s">
        <v>327</v>
      </c>
      <c r="B49" s="767"/>
      <c r="C49" s="767"/>
      <c r="D49" s="767"/>
      <c r="E49" s="767"/>
      <c r="F49" s="767"/>
      <c r="G49" s="767"/>
      <c r="H49" s="767"/>
      <c r="I49" s="767"/>
      <c r="J49" s="767"/>
      <c r="K49" s="767"/>
      <c r="L49" s="767"/>
      <c r="M49" s="767"/>
    </row>
    <row r="50" spans="1:13" ht="35.25" customHeight="1">
      <c r="A50" s="767" t="s">
        <v>328</v>
      </c>
      <c r="B50" s="767"/>
      <c r="C50" s="767"/>
      <c r="D50" s="767"/>
      <c r="E50" s="767"/>
      <c r="F50" s="767"/>
      <c r="G50" s="767"/>
      <c r="H50" s="767"/>
      <c r="I50" s="767"/>
      <c r="J50" s="767"/>
      <c r="K50" s="767"/>
      <c r="L50" s="767"/>
      <c r="M50" s="337"/>
    </row>
    <row r="51" spans="1:13" ht="35.25" customHeight="1">
      <c r="A51" s="767" t="s">
        <v>329</v>
      </c>
      <c r="B51" s="767"/>
      <c r="C51" s="767"/>
      <c r="D51" s="767"/>
      <c r="E51" s="767"/>
      <c r="F51" s="767"/>
      <c r="G51" s="767"/>
      <c r="H51" s="767"/>
      <c r="I51" s="767"/>
      <c r="J51" s="767"/>
      <c r="K51" s="767"/>
      <c r="L51" s="767"/>
      <c r="M51" s="337"/>
    </row>
    <row r="52" spans="1:13" ht="35.25" customHeight="1">
      <c r="A52" s="767" t="s">
        <v>330</v>
      </c>
      <c r="B52" s="767"/>
      <c r="C52" s="767"/>
      <c r="D52" s="767"/>
      <c r="E52" s="767"/>
      <c r="F52" s="767"/>
      <c r="G52" s="767"/>
      <c r="H52" s="767"/>
      <c r="I52" s="767"/>
      <c r="J52" s="767"/>
      <c r="K52" s="767"/>
      <c r="L52" s="767"/>
      <c r="M52" s="337"/>
    </row>
    <row r="53" spans="1:13" ht="35.25" customHeight="1">
      <c r="A53" s="767" t="s">
        <v>331</v>
      </c>
      <c r="B53" s="767"/>
      <c r="C53" s="767"/>
      <c r="D53" s="767"/>
      <c r="E53" s="767"/>
      <c r="F53" s="767"/>
      <c r="G53" s="767"/>
      <c r="H53" s="767"/>
      <c r="I53" s="767"/>
      <c r="J53" s="767"/>
      <c r="K53" s="767"/>
      <c r="L53" s="767"/>
      <c r="M53" s="337"/>
    </row>
    <row r="54" spans="1:13" ht="35.25" customHeight="1">
      <c r="A54" s="767" t="s">
        <v>332</v>
      </c>
      <c r="B54" s="768"/>
      <c r="C54" s="768"/>
      <c r="D54" s="768"/>
      <c r="E54" s="768"/>
      <c r="F54" s="768"/>
      <c r="G54" s="768"/>
      <c r="H54" s="768"/>
      <c r="I54" s="768"/>
      <c r="J54" s="768"/>
      <c r="K54" s="768"/>
      <c r="L54" s="768"/>
      <c r="M54" s="337"/>
    </row>
    <row r="55" spans="1:13" ht="35.25" customHeight="1">
      <c r="A55" s="767" t="s">
        <v>333</v>
      </c>
      <c r="B55" s="768"/>
      <c r="C55" s="768"/>
      <c r="D55" s="768"/>
      <c r="E55" s="768"/>
      <c r="F55" s="768"/>
      <c r="G55" s="768"/>
      <c r="H55" s="768"/>
      <c r="I55" s="768"/>
      <c r="J55" s="768"/>
      <c r="K55" s="768"/>
      <c r="L55" s="768"/>
      <c r="M55" s="337"/>
    </row>
    <row r="56" spans="1:13" ht="35.25" customHeight="1">
      <c r="A56" s="767" t="s">
        <v>334</v>
      </c>
      <c r="B56" s="768"/>
      <c r="C56" s="768"/>
      <c r="D56" s="768"/>
      <c r="E56" s="768"/>
      <c r="F56" s="768"/>
      <c r="G56" s="768"/>
      <c r="H56" s="768"/>
      <c r="I56" s="768"/>
      <c r="J56" s="768"/>
      <c r="K56" s="768"/>
      <c r="L56" s="768"/>
      <c r="M56" s="337"/>
    </row>
    <row r="57" spans="1:13" ht="35.25" customHeight="1">
      <c r="A57" s="767" t="s">
        <v>335</v>
      </c>
      <c r="B57" s="768"/>
      <c r="C57" s="768"/>
      <c r="D57" s="768"/>
      <c r="E57" s="768"/>
      <c r="F57" s="768"/>
      <c r="G57" s="768"/>
      <c r="H57" s="768"/>
      <c r="I57" s="768"/>
      <c r="J57" s="768"/>
      <c r="K57" s="768"/>
      <c r="L57" s="768"/>
      <c r="M57" s="337"/>
    </row>
    <row r="58" spans="1:13" ht="35.25" customHeight="1">
      <c r="A58" s="767" t="s">
        <v>336</v>
      </c>
      <c r="B58" s="768"/>
      <c r="C58" s="768"/>
      <c r="D58" s="768"/>
      <c r="E58" s="768"/>
      <c r="F58" s="768"/>
      <c r="G58" s="768"/>
      <c r="H58" s="768"/>
      <c r="I58" s="768"/>
      <c r="J58" s="768"/>
      <c r="K58" s="768"/>
      <c r="L58" s="768"/>
      <c r="M58" s="337"/>
    </row>
    <row r="59" spans="1:13" ht="35.25" customHeight="1">
      <c r="A59" s="769" t="s">
        <v>337</v>
      </c>
      <c r="B59" s="768"/>
      <c r="C59" s="768"/>
      <c r="D59" s="768"/>
      <c r="E59" s="768"/>
      <c r="F59" s="768"/>
      <c r="G59" s="768"/>
      <c r="H59" s="768"/>
      <c r="I59" s="768"/>
      <c r="J59" s="768"/>
      <c r="K59" s="768"/>
      <c r="L59" s="768"/>
      <c r="M59" s="338"/>
    </row>
  </sheetData>
  <sheetProtection sheet="1" objects="1" scenarios="1" selectLockedCells="1"/>
  <mergeCells count="69">
    <mergeCell ref="A14:A15"/>
    <mergeCell ref="B14:L15"/>
    <mergeCell ref="A1:L1"/>
    <mergeCell ref="B3:I3"/>
    <mergeCell ref="B4:I4"/>
    <mergeCell ref="J4:L4"/>
    <mergeCell ref="B5:L5"/>
    <mergeCell ref="B6:L6"/>
    <mergeCell ref="B7:L7"/>
    <mergeCell ref="B8:L8"/>
    <mergeCell ref="B9:L9"/>
    <mergeCell ref="B10:L12"/>
    <mergeCell ref="B13:L13"/>
    <mergeCell ref="E16:F16"/>
    <mergeCell ref="G16:L16"/>
    <mergeCell ref="B17:D17"/>
    <mergeCell ref="E17:F17"/>
    <mergeCell ref="G17:L17"/>
    <mergeCell ref="G19:L19"/>
    <mergeCell ref="B20:L21"/>
    <mergeCell ref="B22:K22"/>
    <mergeCell ref="L22:L24"/>
    <mergeCell ref="A23:A24"/>
    <mergeCell ref="B23:E24"/>
    <mergeCell ref="F23:F24"/>
    <mergeCell ref="G23:I24"/>
    <mergeCell ref="J23:K24"/>
    <mergeCell ref="A18:A19"/>
    <mergeCell ref="B18:D19"/>
    <mergeCell ref="E18:F18"/>
    <mergeCell ref="G18:L18"/>
    <mergeCell ref="E19:F19"/>
    <mergeCell ref="L25:L30"/>
    <mergeCell ref="F27:K27"/>
    <mergeCell ref="B28:K28"/>
    <mergeCell ref="B29:K30"/>
    <mergeCell ref="B32:K32"/>
    <mergeCell ref="L32:L37"/>
    <mergeCell ref="B33:E34"/>
    <mergeCell ref="G33:I34"/>
    <mergeCell ref="J33:K34"/>
    <mergeCell ref="G35:K35"/>
    <mergeCell ref="B36:K36"/>
    <mergeCell ref="B37:K37"/>
    <mergeCell ref="A31:L31"/>
    <mergeCell ref="B25:K26"/>
    <mergeCell ref="A49:M49"/>
    <mergeCell ref="B38:L38"/>
    <mergeCell ref="A39:L39"/>
    <mergeCell ref="A40:L40"/>
    <mergeCell ref="A41:B41"/>
    <mergeCell ref="A42:L42"/>
    <mergeCell ref="B43:D43"/>
    <mergeCell ref="E43:J43"/>
    <mergeCell ref="B44:D44"/>
    <mergeCell ref="E44:J44"/>
    <mergeCell ref="B45:D45"/>
    <mergeCell ref="E45:I45"/>
    <mergeCell ref="A46:L46"/>
    <mergeCell ref="A56:L56"/>
    <mergeCell ref="A57:L57"/>
    <mergeCell ref="A58:L58"/>
    <mergeCell ref="A59:L59"/>
    <mergeCell ref="A50:L50"/>
    <mergeCell ref="A51:L51"/>
    <mergeCell ref="A52:L52"/>
    <mergeCell ref="A53:L53"/>
    <mergeCell ref="A54:L54"/>
    <mergeCell ref="A55:L55"/>
  </mergeCells>
  <phoneticPr fontId="2"/>
  <printOptions horizontalCentered="1" verticalCentered="1"/>
  <pageMargins left="0.62992125984251968" right="0.43307086614173229" top="0.98425196850393704" bottom="0.98425196850393704" header="0.51181102362204722" footer="0.51181102362204722"/>
  <pageSetup paperSize="9" scale="88" orientation="portrait" blackAndWhite="1"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16</vt:i4>
      </vt:variant>
    </vt:vector>
  </HeadingPairs>
  <TitlesOfParts>
    <vt:vector size="33" baseType="lpstr">
      <vt:lpstr>基本情報</vt:lpstr>
      <vt:lpstr>交付申請書</vt:lpstr>
      <vt:lpstr>収支予算書</vt:lpstr>
      <vt:lpstr>様式1</vt:lpstr>
      <vt:lpstr>様式2-1-①</vt:lpstr>
      <vt:lpstr>様式2-2</vt:lpstr>
      <vt:lpstr>様式2-3</vt:lpstr>
      <vt:lpstr>誓約書</vt:lpstr>
      <vt:lpstr>債権者登録書</vt:lpstr>
      <vt:lpstr>実績報告書</vt:lpstr>
      <vt:lpstr>収支決算書</vt:lpstr>
      <vt:lpstr>様式3</vt:lpstr>
      <vt:lpstr>様式4-1-①</vt:lpstr>
      <vt:lpstr>様式4-2</vt:lpstr>
      <vt:lpstr>様式4-3</vt:lpstr>
      <vt:lpstr>基準額</vt:lpstr>
      <vt:lpstr>記入上の注意</vt:lpstr>
      <vt:lpstr>基準額!Print_Area</vt:lpstr>
      <vt:lpstr>基本情報!Print_Area</vt:lpstr>
      <vt:lpstr>交付申請書!Print_Area</vt:lpstr>
      <vt:lpstr>債権者登録書!Print_Area</vt:lpstr>
      <vt:lpstr>実績報告書!Print_Area</vt:lpstr>
      <vt:lpstr>収支決算書!Print_Area</vt:lpstr>
      <vt:lpstr>収支予算書!Print_Area</vt:lpstr>
      <vt:lpstr>誓約書!Print_Area</vt:lpstr>
      <vt:lpstr>様式1!Print_Area</vt:lpstr>
      <vt:lpstr>'様式2-1-①'!Print_Area</vt:lpstr>
      <vt:lpstr>'様式2-2'!Print_Area</vt:lpstr>
      <vt:lpstr>'様式2-3'!Print_Area</vt:lpstr>
      <vt:lpstr>様式3!Print_Area</vt:lpstr>
      <vt:lpstr>'様式4-1-①'!Print_Area</vt:lpstr>
      <vt:lpstr>'様式4-2'!Print_Area</vt:lpstr>
      <vt:lpstr>'様式4-3'!Print_Area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谷頭　良典</cp:lastModifiedBy>
  <cp:lastPrinted>2025-06-06T07:00:42Z</cp:lastPrinted>
  <dcterms:created xsi:type="dcterms:W3CDTF">2009-06-03T02:25:20Z</dcterms:created>
  <dcterms:modified xsi:type="dcterms:W3CDTF">2026-06-08T06:03:57Z</dcterms:modified>
</cp:coreProperties>
</file>