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2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5900-020環境衛生班衛生指導担当\23予算\R7当初・補正・決算（公浴補助有、重点支援金あり）\★物価高騰対策（２月補正）\50_ホームページ\アップロード用ファイル名に変換\"/>
    </mc:Choice>
  </mc:AlternateContent>
  <xr:revisionPtr revIDLastSave="0" documentId="13_ncr:1_{D02886C1-88C1-4D83-A001-CD042207EA98}" xr6:coauthVersionLast="47" xr6:coauthVersionMax="47" xr10:uidLastSave="{00000000-0000-0000-0000-000000000000}"/>
  <bookViews>
    <workbookView xWindow="-2004" yWindow="-12324" windowWidth="18624" windowHeight="10896" activeTab="3" xr2:uid="{7081E00F-0702-4586-BA0C-AA663BC1B374}"/>
  </bookViews>
  <sheets>
    <sheet name="様式1" sheetId="7" r:id="rId1"/>
    <sheet name="様式２" sheetId="12" r:id="rId2"/>
    <sheet name="様式3" sheetId="13" r:id="rId3"/>
    <sheet name="様式４" sheetId="14" r:id="rId4"/>
  </sheets>
  <definedNames>
    <definedName name="_Key1" localSheetId="2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様式1!$A$1:$I$16</definedName>
    <definedName name="_xlnm.Print_Area" localSheetId="1">様式２!$A$1:$G$23</definedName>
    <definedName name="_xlnm.Print_Area" localSheetId="2">様式3!$A$1:$K$16</definedName>
    <definedName name="_xlnm.Print_Area" localSheetId="3">様式４!$A$1:$G$38</definedName>
    <definedName name="様式4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 l="1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E17" i="14"/>
  <c r="E18" i="14"/>
  <c r="E19" i="14"/>
  <c r="E20" i="14"/>
  <c r="E21" i="14"/>
  <c r="E22" i="14"/>
  <c r="E23" i="14"/>
  <c r="E24" i="14"/>
  <c r="E25" i="14"/>
  <c r="E14" i="14"/>
  <c r="E15" i="14"/>
  <c r="E16" i="14"/>
  <c r="E26" i="14"/>
  <c r="E27" i="14"/>
  <c r="E28" i="14"/>
  <c r="E13" i="14"/>
  <c r="F13" i="14" s="1"/>
  <c r="E29" i="14"/>
  <c r="F29" i="14"/>
  <c r="E30" i="14"/>
  <c r="F30" i="14"/>
  <c r="E31" i="14"/>
  <c r="F31" i="14" s="1"/>
  <c r="E32" i="14"/>
  <c r="F32" i="14"/>
  <c r="E33" i="14"/>
  <c r="F33" i="14"/>
  <c r="E34" i="14"/>
  <c r="F34" i="14" s="1"/>
  <c r="E35" i="14"/>
  <c r="F35" i="14"/>
  <c r="E36" i="14"/>
  <c r="F36" i="14"/>
  <c r="E37" i="14"/>
  <c r="F37" i="14" s="1"/>
  <c r="A10" i="13"/>
  <c r="E38" i="14" l="1"/>
  <c r="B10" i="13" s="1"/>
  <c r="D10" i="13" s="1"/>
  <c r="E10" i="13" s="1"/>
  <c r="G10" i="13" s="1"/>
  <c r="H10" i="13" l="1"/>
  <c r="K10" i="13" s="1"/>
  <c r="A10" i="7"/>
  <c r="G10" i="7"/>
  <c r="D10" i="7"/>
  <c r="B10" i="7"/>
  <c r="E13" i="12"/>
  <c r="F13" i="12" s="1"/>
  <c r="E14" i="12"/>
  <c r="F14" i="12" s="1"/>
  <c r="E15" i="12"/>
  <c r="F15" i="12" s="1"/>
  <c r="E16" i="12"/>
  <c r="F16" i="12" s="1"/>
  <c r="E17" i="12"/>
  <c r="F17" i="12" s="1"/>
  <c r="E18" i="12"/>
  <c r="F18" i="12" s="1"/>
  <c r="E19" i="12"/>
  <c r="F19" i="12" s="1"/>
  <c r="E20" i="12"/>
  <c r="F20" i="12" s="1"/>
  <c r="E21" i="12"/>
  <c r="F21" i="12" s="1"/>
  <c r="E22" i="12"/>
  <c r="F22" i="12" s="1"/>
  <c r="E23" i="12" l="1"/>
  <c r="E10" i="7"/>
  <c r="H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C10" authorId="0" shapeId="0" xr:uid="{516679C5-806A-40D3-8BA8-EF0CE343EAFF}">
      <text>
        <r>
          <rPr>
            <sz val="11"/>
            <color indexed="81"/>
            <rFont val="MS P ゴシック"/>
            <family val="3"/>
            <charset val="128"/>
          </rPr>
          <t>寄付金なしの場合０円</t>
        </r>
      </text>
    </comment>
    <comment ref="F10" authorId="1" shapeId="0" xr:uid="{2C90F6CC-2F52-427D-9653-D6CD9CC5FEAA}">
      <text>
        <r>
          <rPr>
            <b/>
            <sz val="9"/>
            <color indexed="81"/>
            <rFont val="MS P ゴシック"/>
            <family val="3"/>
            <charset val="128"/>
          </rPr>
          <t>200万円で固定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  <author>宝塚</author>
  </authors>
  <commentList>
    <comment ref="A6" authorId="0" shapeId="0" xr:uid="{D0AB0DAA-FE73-4D2A-8257-B1AA5FC795F2}">
      <text>
        <r>
          <rPr>
            <sz val="11"/>
            <color indexed="81"/>
            <rFont val="MS P ゴシック"/>
            <family val="3"/>
            <charset val="128"/>
          </rPr>
          <t>施設の名称を入力</t>
        </r>
      </text>
    </comment>
    <comment ref="B6" authorId="0" shapeId="0" xr:uid="{BBDD998E-BFCE-4D10-858F-265B980BD03A}">
      <text>
        <r>
          <rPr>
            <sz val="11"/>
            <color indexed="81"/>
            <rFont val="MS P ゴシック"/>
            <family val="3"/>
            <charset val="128"/>
          </rPr>
          <t>住所を入力</t>
        </r>
      </text>
    </comment>
    <comment ref="E13" authorId="0" shapeId="0" xr:uid="{9A1F3EE9-FBB2-406C-BF96-0059F6D844A5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  <comment ref="E23" authorId="1" shapeId="0" xr:uid="{A2C00818-C08E-4DD7-B286-E39088A70F26}">
      <text>
        <r>
          <rPr>
            <sz val="11"/>
            <color indexed="81"/>
            <rFont val="MS P ゴシック"/>
            <family val="3"/>
            <charset val="128"/>
          </rPr>
          <t>自動計算あり
実際の金額と合わない場合は手入力で修正する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C10" authorId="0" shapeId="0" xr:uid="{D85C49AD-546F-462A-9C28-57EF601924AB}">
      <text>
        <r>
          <rPr>
            <b/>
            <sz val="9"/>
            <color indexed="81"/>
            <rFont val="MS P ゴシック"/>
            <family val="3"/>
            <charset val="128"/>
          </rPr>
          <t>寄付金等ない場合０円と記載</t>
        </r>
      </text>
    </comment>
    <comment ref="I10" authorId="0" shapeId="0" xr:uid="{0B449A17-7AF1-47CF-A052-722E4049AF58}">
      <text>
        <r>
          <rPr>
            <b/>
            <sz val="9"/>
            <color indexed="81"/>
            <rFont val="MS P ゴシック"/>
            <family val="3"/>
            <charset val="128"/>
          </rPr>
          <t>県から受けた交付決定通知の金額を記載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宝塚</author>
  </authors>
  <commentList>
    <comment ref="A6" authorId="0" shapeId="0" xr:uid="{6D042F17-68AB-4740-B8C4-0E131938EEC5}">
      <text>
        <r>
          <rPr>
            <b/>
            <sz val="9"/>
            <color indexed="81"/>
            <rFont val="MS P ゴシック"/>
            <family val="3"/>
            <charset val="128"/>
          </rPr>
          <t>施設名称</t>
        </r>
      </text>
    </comment>
    <comment ref="B6" authorId="0" shapeId="0" xr:uid="{10344FAA-1A3D-4172-BEC1-0B868CF87C2A}">
      <text>
        <r>
          <rPr>
            <b/>
            <sz val="9"/>
            <color indexed="81"/>
            <rFont val="MS P ゴシック"/>
            <family val="3"/>
            <charset val="128"/>
          </rPr>
          <t>施設所在地</t>
        </r>
      </text>
    </comment>
    <comment ref="E13" authorId="0" shapeId="0" xr:uid="{65FFD7D1-9A90-4C72-BAFA-9E11C9D7CF4F}">
      <text>
        <r>
          <rPr>
            <b/>
            <sz val="9"/>
            <color indexed="81"/>
            <rFont val="MS P ゴシック"/>
            <family val="3"/>
            <charset val="128"/>
          </rPr>
          <t>自動計算の金額と合わない場合は手入力で修正する</t>
        </r>
      </text>
    </comment>
  </commentList>
</comments>
</file>

<file path=xl/sharedStrings.xml><?xml version="1.0" encoding="utf-8"?>
<sst xmlns="http://schemas.openxmlformats.org/spreadsheetml/2006/main" count="119" uniqueCount="84">
  <si>
    <t>様式１</t>
    <rPh sb="0" eb="2">
      <t>ヨウシキ</t>
    </rPh>
    <phoneticPr fontId="2"/>
  </si>
  <si>
    <t>経　　費　　所　　要　　額　　調</t>
    <phoneticPr fontId="2"/>
  </si>
  <si>
    <t xml:space="preserve">         (A)</t>
  </si>
  <si>
    <t>　       (B)</t>
  </si>
  <si>
    <t xml:space="preserve">         (C)</t>
  </si>
  <si>
    <t xml:space="preserve">         (D)</t>
  </si>
  <si>
    <t xml:space="preserve">         (E)</t>
  </si>
  <si>
    <t xml:space="preserve">         (F)</t>
  </si>
  <si>
    <t xml:space="preserve">         (G)</t>
  </si>
  <si>
    <t>区　　　　分</t>
    <phoneticPr fontId="2"/>
  </si>
  <si>
    <t>総事業費</t>
  </si>
  <si>
    <t>寄付金その他</t>
    <rPh sb="1" eb="2">
      <t>フ</t>
    </rPh>
    <phoneticPr fontId="2"/>
  </si>
  <si>
    <t>差引額</t>
  </si>
  <si>
    <t>対象経費の</t>
  </si>
  <si>
    <t>基 準 額</t>
  </si>
  <si>
    <t>選 定 額</t>
  </si>
  <si>
    <t>県 補 助</t>
  </si>
  <si>
    <t>備　　　考</t>
  </si>
  <si>
    <t>の収入額</t>
  </si>
  <si>
    <t>　 (A)－(B)</t>
  </si>
  <si>
    <t>支出予定額</t>
  </si>
  <si>
    <t>所 要 額</t>
  </si>
  <si>
    <t>公衆浴場設備整備・修繕支援事業</t>
    <phoneticPr fontId="2"/>
  </si>
  <si>
    <t>　　　　　円</t>
  </si>
  <si>
    <t xml:space="preserve">  　　　　円</t>
  </si>
  <si>
    <t>　（注）１　「区分」欄には、交付の対象となる事業の名称及び施設名を記載すること。</t>
  </si>
  <si>
    <t>　　　　２　「選定額」欄には、(D)と(E)を比較して少ない方の額を記入すること。</t>
    <phoneticPr fontId="2"/>
  </si>
  <si>
    <r>
      <t>　　　　３　「県補助所要額」欄には、(C)と(F)を比較して少ない方の額に</t>
    </r>
    <r>
      <rPr>
        <sz val="10.5"/>
        <color rgb="FFFF0000"/>
        <rFont val="ＭＳ 明朝"/>
        <family val="1"/>
        <charset val="128"/>
      </rPr>
      <t>1/2</t>
    </r>
    <r>
      <rPr>
        <sz val="10.5"/>
        <rFont val="ＭＳ 明朝"/>
        <family val="1"/>
        <charset val="128"/>
      </rPr>
      <t>を乗じて得た額を記入すること。ただし、算出された額に</t>
    </r>
    <phoneticPr fontId="2"/>
  </si>
  <si>
    <t>　　　　　　1,000円未満の端数が生じた場合にはこれを切り捨てるものとする。</t>
    <phoneticPr fontId="2"/>
  </si>
  <si>
    <t>様式２</t>
    <phoneticPr fontId="2"/>
  </si>
  <si>
    <t>事　　　　　業　　　　　計　　　　　画　　　　　書</t>
    <rPh sb="0" eb="1">
      <t>ツトム</t>
    </rPh>
    <phoneticPr fontId="2"/>
  </si>
  <si>
    <t>１　公衆浴場施設の名称及び所在地</t>
    <rPh sb="2" eb="6">
      <t>コウシュウヨクジョウ</t>
    </rPh>
    <phoneticPr fontId="2"/>
  </si>
  <si>
    <t>２　事業の種類</t>
    <phoneticPr fontId="2"/>
  </si>
  <si>
    <t>　　公衆浴場設備整備・修繕支援事業</t>
    <phoneticPr fontId="2"/>
  </si>
  <si>
    <t>３　設備整備の内容</t>
    <phoneticPr fontId="2"/>
  </si>
  <si>
    <t>品　　　　名</t>
    <phoneticPr fontId="2"/>
  </si>
  <si>
    <t>規　格</t>
    <rPh sb="0" eb="1">
      <t>タダシ</t>
    </rPh>
    <rPh sb="2" eb="3">
      <t>カク</t>
    </rPh>
    <phoneticPr fontId="1"/>
  </si>
  <si>
    <t>数　量</t>
    <rPh sb="0" eb="1">
      <t>カズ</t>
    </rPh>
    <rPh sb="2" eb="3">
      <t>リョウ</t>
    </rPh>
    <phoneticPr fontId="1"/>
  </si>
  <si>
    <t>単　価 （ 税 抜 ）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</si>
  <si>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</si>
  <si>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備　考</t>
    <rPh sb="0" eb="1">
      <t>ソナエ</t>
    </rPh>
    <rPh sb="2" eb="3">
      <t>コウ</t>
    </rPh>
    <phoneticPr fontId="2"/>
  </si>
  <si>
    <t>円</t>
    <rPh sb="0" eb="1">
      <t>エン</t>
    </rPh>
    <phoneticPr fontId="2"/>
  </si>
  <si>
    <t>税抜額（対象経費）　　　円</t>
    <rPh sb="0" eb="2">
      <t>ゼイヌ</t>
    </rPh>
    <rPh sb="2" eb="3">
      <t>ガク</t>
    </rPh>
    <rPh sb="4" eb="6">
      <t>タイショウ</t>
    </rPh>
    <rPh sb="6" eb="8">
      <t>ケイヒ</t>
    </rPh>
    <rPh sb="12" eb="13">
      <t>エン</t>
    </rPh>
    <phoneticPr fontId="2"/>
  </si>
  <si>
    <t>税込額（参考）　　円</t>
    <phoneticPr fontId="2"/>
  </si>
  <si>
    <t>小計</t>
    <rPh sb="0" eb="2">
      <t>ショウケイ</t>
    </rPh>
    <phoneticPr fontId="2"/>
  </si>
  <si>
    <t>―</t>
    <phoneticPr fontId="2"/>
  </si>
  <si>
    <t>　　　　　円</t>
    <phoneticPr fontId="2"/>
  </si>
  <si>
    <t xml:space="preserve">        ４　「差引過不足額」欄には、(G)-(I)と(H)-(I)を比較して少ない方の額を記入すること。</t>
    <phoneticPr fontId="2"/>
  </si>
  <si>
    <t>　　　　２　「選定額」欄には、(D)と(E)を比較して少ない方の額を記入すること。</t>
  </si>
  <si>
    <t>　　　　円</t>
  </si>
  <si>
    <t xml:space="preserve">  　　　円</t>
  </si>
  <si>
    <t>公衆浴場設備整備・修繕支援事業</t>
  </si>
  <si>
    <t>受入済額</t>
  </si>
  <si>
    <t>交付決定額</t>
  </si>
  <si>
    <t>所要額</t>
  </si>
  <si>
    <t>実支出額</t>
  </si>
  <si>
    <t xml:space="preserve"> (A)－(B)</t>
  </si>
  <si>
    <t>他の収入額</t>
  </si>
  <si>
    <t>差引過不足額</t>
    <phoneticPr fontId="2"/>
  </si>
  <si>
    <t>県  補  助</t>
  </si>
  <si>
    <t>県補助</t>
  </si>
  <si>
    <t>選定額</t>
  </si>
  <si>
    <t>基準額</t>
  </si>
  <si>
    <t>寄付金その</t>
    <rPh sb="1" eb="2">
      <t>フ</t>
    </rPh>
    <phoneticPr fontId="2"/>
  </si>
  <si>
    <t>区　　　分</t>
  </si>
  <si>
    <t xml:space="preserve">         (J)</t>
  </si>
  <si>
    <t xml:space="preserve">       (I)</t>
  </si>
  <si>
    <t xml:space="preserve">       (H)</t>
  </si>
  <si>
    <t xml:space="preserve">       (G)</t>
  </si>
  <si>
    <t xml:space="preserve">       (F)</t>
  </si>
  <si>
    <t xml:space="preserve">       (E)</t>
  </si>
  <si>
    <t xml:space="preserve">       (D)</t>
  </si>
  <si>
    <t xml:space="preserve">       (C)</t>
  </si>
  <si>
    <t xml:space="preserve">       (B)</t>
  </si>
  <si>
    <t xml:space="preserve">       (A)</t>
  </si>
  <si>
    <t>経　　費　　所　　要　　額　　精    算    書</t>
    <phoneticPr fontId="2"/>
  </si>
  <si>
    <t>様式３</t>
    <phoneticPr fontId="2"/>
  </si>
  <si>
    <t>－</t>
    <phoneticPr fontId="2"/>
  </si>
  <si>
    <t>小　　計</t>
    <rPh sb="0" eb="1">
      <t>ショウ</t>
    </rPh>
    <rPh sb="3" eb="4">
      <t>ケイ</t>
    </rPh>
    <phoneticPr fontId="2"/>
  </si>
  <si>
    <t>税込額（参考）　　円</t>
    <rPh sb="0" eb="2">
      <t>ゼイコミ</t>
    </rPh>
    <rPh sb="2" eb="3">
      <t>ガク</t>
    </rPh>
    <rPh sb="4" eb="6">
      <t>サンコウ</t>
    </rPh>
    <rPh sb="9" eb="10">
      <t>エン</t>
    </rPh>
    <phoneticPr fontId="2"/>
  </si>
  <si>
    <t>　公衆浴場設備整備・修繕支援事業</t>
    <phoneticPr fontId="2"/>
  </si>
  <si>
    <t>１　施設の名称及び所在地</t>
    <phoneticPr fontId="2"/>
  </si>
  <si>
    <t>実　　　　　績　　　　　報　　　　　告　　　　　書</t>
    <rPh sb="0" eb="1">
      <t>ジツ</t>
    </rPh>
    <rPh sb="6" eb="7">
      <t>イサオ</t>
    </rPh>
    <rPh sb="12" eb="13">
      <t>ホウ</t>
    </rPh>
    <rPh sb="18" eb="19">
      <t>コク</t>
    </rPh>
    <phoneticPr fontId="2"/>
  </si>
  <si>
    <t>様式４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</si>
</sst>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ajor"/>
    </font>
    <font>
      <sz val="10.5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double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1">
    <xf numFmtId="0" fontId="0" fillId="0" borderId="0" xfId="0">
      <alignment vertical="center"/>
    </xf>
    <xf numFmtId="38" fontId="4" fillId="0" borderId="11" xfId="1" applyFont="1" applyFill="1" applyBorder="1" applyAlignment="1" applyProtection="1">
      <alignment horizontal="right" vertical="center" wrapText="1"/>
    </xf>
    <xf numFmtId="38" fontId="4" fillId="2" borderId="11" xfId="1" applyFont="1" applyFill="1" applyBorder="1" applyAlignment="1" applyProtection="1">
      <alignment horizontal="right" vertical="center" wrapText="1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38" fontId="4" fillId="0" borderId="12" xfId="1" applyFont="1" applyFill="1" applyBorder="1" applyAlignment="1" applyProtection="1">
      <alignment horizontal="right" vertical="center" wrapText="1"/>
      <protection locked="0"/>
    </xf>
    <xf numFmtId="38" fontId="0" fillId="0" borderId="0" xfId="1" applyFont="1" applyFill="1" applyProtection="1">
      <alignment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20" xfId="0" applyFont="1" applyBorder="1" applyProtection="1">
      <alignment vertical="center"/>
      <protection locked="0"/>
    </xf>
    <xf numFmtId="38" fontId="11" fillId="0" borderId="20" xfId="1" applyFont="1" applyFill="1" applyBorder="1" applyAlignment="1" applyProtection="1">
      <alignment horizontal="right"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38" fontId="16" fillId="0" borderId="17" xfId="1" applyFont="1" applyFill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center" wrapText="1"/>
      <protection locked="0"/>
    </xf>
    <xf numFmtId="0" fontId="11" fillId="0" borderId="24" xfId="0" applyFont="1" applyBorder="1" applyProtection="1">
      <alignment vertical="center"/>
      <protection locked="0"/>
    </xf>
    <xf numFmtId="38" fontId="11" fillId="0" borderId="24" xfId="1" applyFont="1" applyFill="1" applyBorder="1" applyAlignment="1" applyProtection="1">
      <alignment horizontal="right" vertical="center"/>
      <protection locked="0"/>
    </xf>
    <xf numFmtId="0" fontId="11" fillId="0" borderId="25" xfId="0" applyFont="1" applyBorder="1" applyProtection="1">
      <alignment vertical="center"/>
      <protection locked="0"/>
    </xf>
    <xf numFmtId="38" fontId="4" fillId="0" borderId="10" xfId="1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38" fontId="11" fillId="0" borderId="26" xfId="1" applyFont="1" applyFill="1" applyBorder="1" applyAlignment="1" applyProtection="1">
      <alignment horizontal="right" vertical="center"/>
      <protection locked="0"/>
    </xf>
    <xf numFmtId="38" fontId="11" fillId="0" borderId="27" xfId="1" applyFont="1" applyFill="1" applyBorder="1" applyAlignment="1" applyProtection="1">
      <alignment horizontal="right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38" fontId="11" fillId="0" borderId="31" xfId="0" applyNumberFormat="1" applyFont="1" applyBorder="1" applyAlignment="1">
      <alignment horizontal="right" vertical="center"/>
    </xf>
    <xf numFmtId="38" fontId="11" fillId="0" borderId="30" xfId="0" applyNumberFormat="1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applyFont="1" applyFill="1" applyAlignment="1" applyProtection="1">
      <alignment horizontal="justify" vertical="center"/>
      <protection locked="0"/>
    </xf>
    <xf numFmtId="38" fontId="0" fillId="3" borderId="0" xfId="1" applyFont="1" applyFill="1" applyProtection="1">
      <alignment vertical="center"/>
      <protection locked="0"/>
    </xf>
    <xf numFmtId="38" fontId="4" fillId="2" borderId="12" xfId="1" applyFont="1" applyFill="1" applyBorder="1" applyAlignment="1" applyProtection="1">
      <alignment horizontal="right" vertical="center" wrapText="1"/>
    </xf>
    <xf numFmtId="38" fontId="4" fillId="3" borderId="11" xfId="1" applyFont="1" applyFill="1" applyBorder="1" applyAlignment="1" applyProtection="1">
      <alignment horizontal="right" vertical="center" wrapText="1"/>
      <protection locked="0"/>
    </xf>
    <xf numFmtId="38" fontId="4" fillId="3" borderId="10" xfId="1" applyFont="1" applyFill="1" applyBorder="1" applyAlignment="1" applyProtection="1">
      <alignment horizontal="justify" vertical="center" wrapText="1"/>
      <protection locked="0"/>
    </xf>
    <xf numFmtId="0" fontId="0" fillId="3" borderId="6" xfId="0" applyFill="1" applyBorder="1" applyAlignment="1" applyProtection="1">
      <alignment horizontal="right" vertical="top" wrapText="1"/>
      <protection locked="0"/>
    </xf>
    <xf numFmtId="0" fontId="4" fillId="3" borderId="5" xfId="0" applyFont="1" applyFill="1" applyBorder="1" applyAlignment="1" applyProtection="1">
      <alignment horizontal="right" vertical="top" wrapText="1"/>
      <protection locked="0"/>
    </xf>
    <xf numFmtId="0" fontId="0" fillId="3" borderId="5" xfId="0" applyFill="1" applyBorder="1" applyAlignment="1" applyProtection="1">
      <alignment horizontal="right" vertical="top" wrapText="1"/>
      <protection locked="0"/>
    </xf>
    <xf numFmtId="0" fontId="14" fillId="3" borderId="4" xfId="0" applyFont="1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38" fontId="0" fillId="0" borderId="0" xfId="1" applyFont="1" applyFill="1">
      <alignment vertical="center"/>
    </xf>
    <xf numFmtId="0" fontId="0" fillId="0" borderId="35" xfId="0" applyBorder="1">
      <alignment vertical="center"/>
    </xf>
    <xf numFmtId="38" fontId="0" fillId="0" borderId="36" xfId="1" applyFont="1" applyFill="1" applyBorder="1" applyAlignment="1">
      <alignment horizontal="center" vertical="center"/>
    </xf>
    <xf numFmtId="38" fontId="5" fillId="0" borderId="37" xfId="0" applyNumberFormat="1" applyFont="1" applyBorder="1" applyAlignment="1">
      <alignment horizontal="right" vertical="center"/>
    </xf>
    <xf numFmtId="38" fontId="0" fillId="0" borderId="38" xfId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41" xfId="0" applyFont="1" applyBorder="1" applyProtection="1">
      <alignment vertical="center"/>
      <protection locked="0"/>
    </xf>
    <xf numFmtId="38" fontId="5" fillId="0" borderId="42" xfId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38" fontId="5" fillId="0" borderId="44" xfId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38" fontId="5" fillId="0" borderId="34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48" xfId="1" applyFont="1" applyFill="1" applyBorder="1" applyAlignment="1" applyProtection="1">
      <alignment horizontal="right"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5" fillId="0" borderId="49" xfId="0" applyFont="1" applyBorder="1" applyProtection="1">
      <alignment vertical="center"/>
      <protection locked="0"/>
    </xf>
    <xf numFmtId="0" fontId="0" fillId="0" borderId="50" xfId="0" applyBorder="1">
      <alignment vertical="center"/>
    </xf>
    <xf numFmtId="38" fontId="0" fillId="0" borderId="29" xfId="1" applyFont="1" applyFill="1" applyBorder="1" applyAlignment="1">
      <alignment horizontal="center" vertical="center" shrinkToFit="1"/>
    </xf>
    <xf numFmtId="38" fontId="0" fillId="0" borderId="51" xfId="1" applyFont="1" applyFill="1" applyBorder="1" applyAlignment="1">
      <alignment horizontal="center" vertical="center" shrinkToFit="1"/>
    </xf>
    <xf numFmtId="38" fontId="0" fillId="0" borderId="52" xfId="1" applyFont="1" applyFill="1" applyBorder="1" applyAlignment="1">
      <alignment horizontal="righ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5" fillId="0" borderId="47" xfId="1" applyNumberFormat="1" applyFont="1" applyFill="1" applyBorder="1" applyAlignment="1">
      <alignment horizontal="right" vertical="center"/>
    </xf>
  </cellXfs>
  <cellStyles count="5">
    <cellStyle name="ハイパーリンク 2" xfId="2" xr:uid="{E95D87F2-2F96-4035-A698-FD0066866613}"/>
    <cellStyle name="桁区切り" xfId="1" builtinId="6"/>
    <cellStyle name="標準" xfId="0" builtinId="0"/>
    <cellStyle name="標準 3" xfId="3" xr:uid="{9ED647D4-980F-4CDC-AFC6-BA98DE64A2D8}"/>
    <cellStyle name="標準 3 2" xfId="4" xr:uid="{24B9F132-C04C-4798-849E-66F5D479B1DE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border>
        <top style="thin">
          <color indexed="64"/>
        </top>
      </border>
    </dxf>
    <dxf>
      <border outline="0">
        <left style="thin">
          <color indexed="64"/>
        </lef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  <protection locked="0" hidden="0"/>
    </dxf>
    <dxf>
      <border>
        <top style="double">
          <color indexed="64"/>
        </top>
      </border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double">
          <color theme="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71F4B3-4803-4212-88C2-54A5F7345CC4}" name="テーブル1" displayName="テーブル1" ref="E12:F23" totalsRowCount="1" headerRowDxfId="14" dataDxfId="13" totalsRowDxfId="11" tableBorderDxfId="12" totalsRowBorderDxfId="10">
  <autoFilter ref="E12:F22" xr:uid="{5B71F4B3-4803-4212-88C2-54A5F7345CC4}"/>
  <tableColumns count="2">
    <tableColumn id="1" xr3:uid="{C96ABAB6-5D02-4A82-9806-66675CE9782D}" name="税抜額（対象経費）　　　円" totalsRowFunction="sum" dataDxfId="9" totalsRowDxfId="8" dataCellStyle="桁区切り">
      <calculatedColumnFormula>ROUNDDOWN(C13*D13,0)</calculatedColumnFormula>
    </tableColumn>
    <tableColumn id="2" xr3:uid="{87AB6E58-0CAB-4045-BC34-62E407A9B04E}" name="税込額（参考）　　円" totalsRowLabel="―" dataDxfId="7" totalsRowDxfId="6" dataCellStyle="桁区切り">
      <calculatedColumnFormula>ROUNDDOWN(E13*1.1,0)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6B2AAF-4D93-4157-970B-682B35DF1B02}" name="テーブル2" displayName="テーブル2" ref="E12:E38" totalsRowCount="1" headerRowDxfId="5" dataDxfId="4" tableBorderDxfId="3" totalsRowBorderDxfId="2" headerRowCellStyle="桁区切り" dataCellStyle="桁区切り">
  <autoFilter ref="E12:E37" xr:uid="{9DC39050-4A1B-4ACA-A548-592ABB366D2D}"/>
  <tableColumns count="1">
    <tableColumn id="1" xr3:uid="{77804642-42AE-4A90-80E0-8F4E4DBAC72B}" name="税抜額（対象経費）　　　円" totalsRowFunction="sum" dataDxfId="1" totalsRowDxfId="0" dataCellStyle="桁区切り">
      <calculatedColumnFormula>ROUNDDOWN(C13*D13,0)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FC0F-6313-4C6F-ACA9-FE66E500B671}">
  <dimension ref="A1:J15"/>
  <sheetViews>
    <sheetView view="pageBreakPreview" topLeftCell="A7" zoomScaleNormal="100" zoomScaleSheetLayoutView="100" workbookViewId="0">
      <selection activeCell="I10" sqref="I10"/>
    </sheetView>
  </sheetViews>
  <sheetFormatPr defaultColWidth="9" defaultRowHeight="13"/>
  <cols>
    <col min="1" max="9" width="14.54296875" style="3" customWidth="1"/>
    <col min="10" max="16384" width="9" style="3"/>
  </cols>
  <sheetData>
    <row r="1" spans="1:10">
      <c r="A1" s="3" t="s">
        <v>0</v>
      </c>
    </row>
    <row r="3" spans="1:10" ht="19.5" customHeight="1">
      <c r="A3" s="106" t="s">
        <v>1</v>
      </c>
      <c r="B3" s="106"/>
      <c r="C3" s="106"/>
      <c r="D3" s="106"/>
      <c r="E3" s="106"/>
      <c r="F3" s="106"/>
      <c r="G3" s="106"/>
      <c r="H3" s="106"/>
      <c r="I3" s="106"/>
    </row>
    <row r="4" spans="1:10" ht="19.5" customHeight="1">
      <c r="A4" s="4"/>
      <c r="B4" s="4"/>
      <c r="C4" s="4"/>
      <c r="D4" s="4"/>
      <c r="E4" s="4"/>
      <c r="F4" s="4"/>
      <c r="G4" s="4"/>
      <c r="H4" s="4"/>
      <c r="I4" s="4"/>
    </row>
    <row r="5" spans="1:10" ht="13.5" thickBot="1">
      <c r="A5" s="107"/>
      <c r="B5" s="107"/>
      <c r="C5" s="107"/>
      <c r="D5" s="107"/>
      <c r="E5" s="107"/>
      <c r="F5" s="107"/>
      <c r="G5" s="107"/>
      <c r="H5" s="107"/>
      <c r="I5" s="107"/>
    </row>
    <row r="6" spans="1:10" ht="26.25" customHeight="1" thickTop="1">
      <c r="A6" s="5"/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/>
      <c r="J6" s="108"/>
    </row>
    <row r="7" spans="1:10" ht="26.25" customHeight="1">
      <c r="A7" s="8" t="s">
        <v>9</v>
      </c>
      <c r="B7" s="9" t="s">
        <v>10</v>
      </c>
      <c r="C7" s="9" t="s">
        <v>11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  <c r="I7" s="10" t="s">
        <v>17</v>
      </c>
      <c r="J7" s="108"/>
    </row>
    <row r="8" spans="1:10" ht="26.25" customHeight="1" thickBot="1">
      <c r="A8" s="11"/>
      <c r="B8" s="12"/>
      <c r="C8" s="13" t="s">
        <v>18</v>
      </c>
      <c r="D8" s="13" t="s">
        <v>19</v>
      </c>
      <c r="E8" s="13" t="s">
        <v>20</v>
      </c>
      <c r="F8" s="12"/>
      <c r="G8" s="12"/>
      <c r="H8" s="13" t="s">
        <v>21</v>
      </c>
      <c r="I8" s="14"/>
      <c r="J8" s="108"/>
    </row>
    <row r="9" spans="1:10" ht="29" customHeight="1">
      <c r="A9" s="34" t="s">
        <v>22</v>
      </c>
      <c r="B9" s="15" t="s">
        <v>23</v>
      </c>
      <c r="C9" s="16" t="s">
        <v>23</v>
      </c>
      <c r="D9" s="16" t="s">
        <v>23</v>
      </c>
      <c r="E9" s="16" t="s">
        <v>23</v>
      </c>
      <c r="F9" s="15" t="s">
        <v>24</v>
      </c>
      <c r="G9" s="15" t="s">
        <v>24</v>
      </c>
      <c r="H9" s="16" t="s">
        <v>46</v>
      </c>
      <c r="I9" s="17"/>
      <c r="J9" s="108"/>
    </row>
    <row r="10" spans="1:10" s="19" customFormat="1" ht="90.75" customHeight="1">
      <c r="A10" s="43" t="str">
        <f>IF(様式２!A6="","",様式２!A6)</f>
        <v/>
      </c>
      <c r="B10" s="2">
        <f>様式２!E23</f>
        <v>0</v>
      </c>
      <c r="C10" s="2">
        <v>0</v>
      </c>
      <c r="D10" s="2">
        <f>IF(OR(B10="", C10=""), "", B10-C10)</f>
        <v>0</v>
      </c>
      <c r="E10" s="2">
        <f>D10</f>
        <v>0</v>
      </c>
      <c r="F10" s="1">
        <v>2000000</v>
      </c>
      <c r="G10" s="2">
        <f>IF(COUNT(E10,F10)=2,MIN(E10,F10),"")</f>
        <v>0</v>
      </c>
      <c r="H10" s="2">
        <f>FLOOR(MIN(D10,G10)/2,1000)</f>
        <v>0</v>
      </c>
      <c r="I10" s="18"/>
      <c r="J10" s="108"/>
    </row>
    <row r="11" spans="1:10" ht="13.5" thickTop="1">
      <c r="A11" s="20"/>
    </row>
    <row r="12" spans="1:10">
      <c r="A12" s="105" t="s">
        <v>25</v>
      </c>
      <c r="B12" s="105"/>
      <c r="C12" s="105"/>
      <c r="D12" s="105"/>
      <c r="E12" s="105"/>
      <c r="F12" s="105"/>
      <c r="G12" s="105"/>
      <c r="H12" s="105"/>
      <c r="I12" s="105"/>
    </row>
    <row r="13" spans="1:10">
      <c r="A13" s="105" t="s">
        <v>26</v>
      </c>
      <c r="B13" s="105"/>
      <c r="C13" s="105"/>
      <c r="D13" s="105"/>
      <c r="E13" s="105"/>
      <c r="F13" s="105"/>
      <c r="G13" s="105"/>
      <c r="H13" s="105"/>
      <c r="I13" s="105"/>
    </row>
    <row r="14" spans="1:10">
      <c r="A14" s="105" t="s">
        <v>27</v>
      </c>
      <c r="B14" s="105"/>
      <c r="C14" s="105"/>
      <c r="D14" s="105"/>
      <c r="E14" s="105"/>
      <c r="F14" s="105"/>
      <c r="G14" s="105"/>
      <c r="H14" s="105"/>
      <c r="I14" s="105"/>
    </row>
    <row r="15" spans="1:10">
      <c r="A15" s="105" t="s">
        <v>28</v>
      </c>
      <c r="B15" s="105"/>
      <c r="C15" s="105"/>
      <c r="D15" s="105"/>
      <c r="E15" s="105"/>
      <c r="F15" s="105"/>
      <c r="G15" s="105"/>
      <c r="H15" s="105"/>
      <c r="I15" s="105"/>
    </row>
  </sheetData>
  <sheetProtection sheet="1" selectLockedCells="1"/>
  <mergeCells count="7">
    <mergeCell ref="A15:I15"/>
    <mergeCell ref="A3:I3"/>
    <mergeCell ref="A5:I5"/>
    <mergeCell ref="J6:J10"/>
    <mergeCell ref="A12:I12"/>
    <mergeCell ref="A13:I13"/>
    <mergeCell ref="A14:I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933E-39B1-4101-897A-C83E9A4E91CB}">
  <sheetPr>
    <pageSetUpPr fitToPage="1"/>
  </sheetPr>
  <dimension ref="A1:G25"/>
  <sheetViews>
    <sheetView view="pageBreakPreview" zoomScale="55" zoomScaleNormal="100" zoomScaleSheetLayoutView="55" workbookViewId="0">
      <selection activeCell="G19" sqref="G19"/>
    </sheetView>
  </sheetViews>
  <sheetFormatPr defaultColWidth="9" defaultRowHeight="13"/>
  <cols>
    <col min="1" max="1" width="35.54296875" style="21" customWidth="1"/>
    <col min="2" max="2" width="25.54296875" style="21" customWidth="1"/>
    <col min="3" max="3" width="15.54296875" style="21" customWidth="1"/>
    <col min="4" max="4" width="22.54296875" style="21" customWidth="1"/>
    <col min="5" max="5" width="24.36328125" style="21" customWidth="1"/>
    <col min="6" max="6" width="22.7265625" style="21" customWidth="1"/>
    <col min="7" max="7" width="15.54296875" style="21" customWidth="1"/>
    <col min="8" max="16384" width="9" style="21"/>
  </cols>
  <sheetData>
    <row r="1" spans="1:7">
      <c r="A1" s="21" t="s">
        <v>29</v>
      </c>
    </row>
    <row r="2" spans="1:7" ht="9" customHeight="1"/>
    <row r="3" spans="1:7" ht="21.75" customHeight="1">
      <c r="A3" s="109" t="s">
        <v>30</v>
      </c>
      <c r="B3" s="109"/>
      <c r="C3" s="109"/>
      <c r="D3" s="109"/>
      <c r="E3" s="109"/>
      <c r="F3" s="109"/>
      <c r="G3" s="109"/>
    </row>
    <row r="5" spans="1:7">
      <c r="A5" s="21" t="s">
        <v>31</v>
      </c>
    </row>
    <row r="6" spans="1:7" ht="27.65" customHeight="1">
      <c r="A6" s="22"/>
      <c r="B6" s="110"/>
      <c r="C6" s="110"/>
      <c r="D6" s="110"/>
      <c r="E6" s="110"/>
    </row>
    <row r="7" spans="1:7">
      <c r="A7" s="21" t="s">
        <v>32</v>
      </c>
      <c r="B7" s="23"/>
    </row>
    <row r="8" spans="1:7">
      <c r="A8" s="21" t="s">
        <v>33</v>
      </c>
    </row>
    <row r="9" spans="1:7">
      <c r="A9" s="21" t="s">
        <v>34</v>
      </c>
    </row>
    <row r="10" spans="1:7" ht="5.25" customHeight="1" thickBot="1"/>
    <row r="11" spans="1:7" s="24" customFormat="1" ht="42" customHeight="1" thickBot="1">
      <c r="A11" s="35" t="s">
        <v>35</v>
      </c>
      <c r="B11" s="35" t="s">
        <v>36</v>
      </c>
      <c r="C11" s="36" t="s">
        <v>37</v>
      </c>
      <c r="D11" s="37" t="s">
        <v>38</v>
      </c>
      <c r="E11" s="111" t="s">
        <v>39</v>
      </c>
      <c r="F11" s="112"/>
      <c r="G11" s="38" t="s">
        <v>40</v>
      </c>
    </row>
    <row r="12" spans="1:7" ht="34.5" customHeight="1">
      <c r="A12" s="25"/>
      <c r="B12" s="26"/>
      <c r="C12" s="27"/>
      <c r="D12" s="28" t="s">
        <v>41</v>
      </c>
      <c r="E12" s="44" t="s">
        <v>42</v>
      </c>
      <c r="F12" s="45" t="s">
        <v>43</v>
      </c>
      <c r="G12" s="29"/>
    </row>
    <row r="13" spans="1:7" ht="34.5" customHeight="1">
      <c r="A13" s="30"/>
      <c r="B13" s="30"/>
      <c r="C13" s="31"/>
      <c r="D13" s="32"/>
      <c r="E13" s="32">
        <f>ROUNDDOWN(C13*D13,0)</f>
        <v>0</v>
      </c>
      <c r="F13" s="46">
        <f>ROUNDDOWN(E13*1.1,0)</f>
        <v>0</v>
      </c>
      <c r="G13" s="33"/>
    </row>
    <row r="14" spans="1:7" ht="34.5" customHeight="1">
      <c r="A14" s="30"/>
      <c r="B14" s="30"/>
      <c r="C14" s="31"/>
      <c r="D14" s="32"/>
      <c r="E14" s="32">
        <f t="shared" ref="E14:E22" si="0">ROUNDDOWN(C14*D14,0)</f>
        <v>0</v>
      </c>
      <c r="F14" s="46">
        <f t="shared" ref="F14:F22" si="1">ROUNDDOWN(E14*1.1,0)</f>
        <v>0</v>
      </c>
      <c r="G14" s="33"/>
    </row>
    <row r="15" spans="1:7" ht="34.5" customHeight="1">
      <c r="A15" s="30"/>
      <c r="B15" s="30"/>
      <c r="C15" s="31"/>
      <c r="D15" s="32"/>
      <c r="E15" s="32">
        <f t="shared" si="0"/>
        <v>0</v>
      </c>
      <c r="F15" s="46">
        <f t="shared" si="1"/>
        <v>0</v>
      </c>
      <c r="G15" s="33"/>
    </row>
    <row r="16" spans="1:7" ht="34.5" customHeight="1">
      <c r="A16" s="30"/>
      <c r="B16" s="30"/>
      <c r="C16" s="31"/>
      <c r="D16" s="32"/>
      <c r="E16" s="32">
        <f t="shared" si="0"/>
        <v>0</v>
      </c>
      <c r="F16" s="46">
        <f t="shared" si="1"/>
        <v>0</v>
      </c>
      <c r="G16" s="33"/>
    </row>
    <row r="17" spans="1:7" ht="34.5" customHeight="1">
      <c r="A17" s="30"/>
      <c r="B17" s="30"/>
      <c r="C17" s="31"/>
      <c r="D17" s="32"/>
      <c r="E17" s="32">
        <f t="shared" si="0"/>
        <v>0</v>
      </c>
      <c r="F17" s="46">
        <f t="shared" si="1"/>
        <v>0</v>
      </c>
      <c r="G17" s="33"/>
    </row>
    <row r="18" spans="1:7" ht="34.5" customHeight="1">
      <c r="A18" s="30"/>
      <c r="B18" s="30"/>
      <c r="C18" s="31"/>
      <c r="D18" s="32"/>
      <c r="E18" s="32">
        <f t="shared" si="0"/>
        <v>0</v>
      </c>
      <c r="F18" s="46">
        <f t="shared" si="1"/>
        <v>0</v>
      </c>
      <c r="G18" s="33"/>
    </row>
    <row r="19" spans="1:7" ht="34.5" customHeight="1">
      <c r="A19" s="30"/>
      <c r="B19" s="30"/>
      <c r="C19" s="31"/>
      <c r="D19" s="32"/>
      <c r="E19" s="32">
        <f t="shared" si="0"/>
        <v>0</v>
      </c>
      <c r="F19" s="46">
        <f t="shared" si="1"/>
        <v>0</v>
      </c>
      <c r="G19" s="33"/>
    </row>
    <row r="20" spans="1:7" ht="34.5" customHeight="1">
      <c r="A20" s="30"/>
      <c r="B20" s="30"/>
      <c r="C20" s="31"/>
      <c r="D20" s="32"/>
      <c r="E20" s="32">
        <f t="shared" si="0"/>
        <v>0</v>
      </c>
      <c r="F20" s="46">
        <f t="shared" si="1"/>
        <v>0</v>
      </c>
      <c r="G20" s="33"/>
    </row>
    <row r="21" spans="1:7" ht="34.5" customHeight="1">
      <c r="A21" s="30"/>
      <c r="B21" s="30"/>
      <c r="C21" s="31"/>
      <c r="D21" s="32"/>
      <c r="E21" s="32">
        <f t="shared" si="0"/>
        <v>0</v>
      </c>
      <c r="F21" s="46">
        <f t="shared" si="1"/>
        <v>0</v>
      </c>
      <c r="G21" s="33"/>
    </row>
    <row r="22" spans="1:7" ht="34.5" customHeight="1" thickBot="1">
      <c r="A22" s="39"/>
      <c r="B22" s="39"/>
      <c r="C22" s="40"/>
      <c r="D22" s="41"/>
      <c r="E22" s="41">
        <f t="shared" si="0"/>
        <v>0</v>
      </c>
      <c r="F22" s="47">
        <f t="shared" si="1"/>
        <v>0</v>
      </c>
      <c r="G22" s="42"/>
    </row>
    <row r="23" spans="1:7" ht="35" customHeight="1" thickTop="1">
      <c r="A23" s="52" t="s">
        <v>44</v>
      </c>
      <c r="B23" s="52" t="s">
        <v>45</v>
      </c>
      <c r="C23" s="48" t="s">
        <v>45</v>
      </c>
      <c r="D23" s="48" t="s">
        <v>45</v>
      </c>
      <c r="E23" s="49">
        <f>SUBTOTAL(109,テーブル1[税抜額（対象経費）　　　円])</f>
        <v>0</v>
      </c>
      <c r="F23" s="50" t="s">
        <v>45</v>
      </c>
      <c r="G23" s="51" t="s">
        <v>45</v>
      </c>
    </row>
    <row r="24" spans="1:7" ht="18.75" customHeight="1"/>
    <row r="25" spans="1:7" ht="18.75" customHeight="1"/>
  </sheetData>
  <sheetProtection insertRows="0" selectLockedCells="1"/>
  <mergeCells count="3">
    <mergeCell ref="A3:G3"/>
    <mergeCell ref="B6:E6"/>
    <mergeCell ref="E11:F11"/>
  </mergeCells>
  <phoneticPr fontId="2"/>
  <dataValidations count="2">
    <dataValidation type="whole" operator="greaterThanOrEqual" allowBlank="1" showInputMessage="1" showErrorMessage="1" sqref="E13:F22 C13:C22" xr:uid="{E56A62DE-ACC5-40A4-85BA-7EB95BF66A36}">
      <formula1>0</formula1>
    </dataValidation>
    <dataValidation type="whole" operator="greaterThanOrEqual" allowBlank="1" showInputMessage="1" showErrorMessage="1" sqref="D13:D22" xr:uid="{19542FA7-D34A-4501-86C9-46E369472313}">
      <formula1>100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blackAndWhite="1" r:id="rId1"/>
  <headerFooter alignWithMargins="0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C11F-929B-4547-858F-85585B88F40D}">
  <dimension ref="A1:K16"/>
  <sheetViews>
    <sheetView view="pageBreakPreview" topLeftCell="A7" zoomScaleNormal="100" zoomScaleSheetLayoutView="100" workbookViewId="0">
      <selection activeCell="I11" sqref="I11"/>
    </sheetView>
  </sheetViews>
  <sheetFormatPr defaultColWidth="9" defaultRowHeight="13"/>
  <cols>
    <col min="1" max="11" width="12.08984375" style="53" customWidth="1"/>
    <col min="12" max="16384" width="9" style="53"/>
  </cols>
  <sheetData>
    <row r="1" spans="1:11">
      <c r="A1" s="53" t="s">
        <v>76</v>
      </c>
    </row>
    <row r="3" spans="1:11" ht="16.5">
      <c r="A3" s="114" t="s">
        <v>75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>
      <c r="A4" s="55"/>
    </row>
    <row r="5" spans="1:11" ht="13.5" thickBot="1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ht="26.25" customHeight="1" thickTop="1">
      <c r="A6" s="73"/>
      <c r="B6" s="72" t="s">
        <v>74</v>
      </c>
      <c r="C6" s="72" t="s">
        <v>73</v>
      </c>
      <c r="D6" s="72" t="s">
        <v>72</v>
      </c>
      <c r="E6" s="72" t="s">
        <v>71</v>
      </c>
      <c r="F6" s="72" t="s">
        <v>70</v>
      </c>
      <c r="G6" s="72" t="s">
        <v>69</v>
      </c>
      <c r="H6" s="72" t="s">
        <v>68</v>
      </c>
      <c r="I6" s="72" t="s">
        <v>67</v>
      </c>
      <c r="J6" s="72" t="s">
        <v>66</v>
      </c>
      <c r="K6" s="71" t="s">
        <v>65</v>
      </c>
    </row>
    <row r="7" spans="1:11" ht="26.25" customHeight="1">
      <c r="A7" s="70" t="s">
        <v>64</v>
      </c>
      <c r="B7" s="69" t="s">
        <v>10</v>
      </c>
      <c r="C7" s="69" t="s">
        <v>63</v>
      </c>
      <c r="D7" s="69" t="s">
        <v>12</v>
      </c>
      <c r="E7" s="69" t="s">
        <v>13</v>
      </c>
      <c r="F7" s="69" t="s">
        <v>62</v>
      </c>
      <c r="G7" s="69" t="s">
        <v>61</v>
      </c>
      <c r="H7" s="69" t="s">
        <v>60</v>
      </c>
      <c r="I7" s="69" t="s">
        <v>59</v>
      </c>
      <c r="J7" s="69" t="s">
        <v>16</v>
      </c>
      <c r="K7" s="68" t="s">
        <v>58</v>
      </c>
    </row>
    <row r="8" spans="1:11" ht="26.25" customHeight="1" thickBot="1">
      <c r="A8" s="67"/>
      <c r="B8" s="66"/>
      <c r="C8" s="65" t="s">
        <v>57</v>
      </c>
      <c r="D8" s="65" t="s">
        <v>56</v>
      </c>
      <c r="E8" s="65" t="s">
        <v>55</v>
      </c>
      <c r="F8" s="66"/>
      <c r="G8" s="66"/>
      <c r="H8" s="65" t="s">
        <v>54</v>
      </c>
      <c r="I8" s="65" t="s">
        <v>53</v>
      </c>
      <c r="J8" s="65" t="s">
        <v>52</v>
      </c>
      <c r="K8" s="64"/>
    </row>
    <row r="9" spans="1:11" ht="30" customHeight="1">
      <c r="A9" s="63" t="s">
        <v>51</v>
      </c>
      <c r="B9" s="62" t="s">
        <v>50</v>
      </c>
      <c r="C9" s="61" t="s">
        <v>49</v>
      </c>
      <c r="D9" s="61" t="s">
        <v>50</v>
      </c>
      <c r="E9" s="61" t="s">
        <v>49</v>
      </c>
      <c r="F9" s="62" t="s">
        <v>50</v>
      </c>
      <c r="G9" s="62" t="s">
        <v>50</v>
      </c>
      <c r="H9" s="61" t="s">
        <v>50</v>
      </c>
      <c r="I9" s="61" t="s">
        <v>50</v>
      </c>
      <c r="J9" s="61" t="s">
        <v>49</v>
      </c>
      <c r="K9" s="60" t="s">
        <v>23</v>
      </c>
    </row>
    <row r="10" spans="1:11" s="56" customFormat="1" ht="90.75" customHeight="1" thickBot="1">
      <c r="A10" s="59" t="str">
        <f>IF(様式４!A6="","",様式４!A6)</f>
        <v/>
      </c>
      <c r="B10" s="2">
        <f>テーブル2[[#Totals],[税抜額（対象経費）　　　円]]</f>
        <v>0</v>
      </c>
      <c r="C10" s="2">
        <v>0</v>
      </c>
      <c r="D10" s="2">
        <f>IF(OR(B10="", C10=""), "", B10-C10)</f>
        <v>0</v>
      </c>
      <c r="E10" s="2">
        <f>D10</f>
        <v>0</v>
      </c>
      <c r="F10" s="2">
        <v>2000000</v>
      </c>
      <c r="G10" s="2">
        <f>IF(COUNT(E10,F10)=2,MIN(E10,F10),"")</f>
        <v>0</v>
      </c>
      <c r="H10" s="2">
        <f>FLOOR(MIN(D10,G10)/2,1000)</f>
        <v>0</v>
      </c>
      <c r="I10" s="58"/>
      <c r="J10" s="2">
        <v>0</v>
      </c>
      <c r="K10" s="57">
        <f>MIN(H10-J10, I10-J10)</f>
        <v>0</v>
      </c>
    </row>
    <row r="11" spans="1:11" ht="13.5" thickTop="1">
      <c r="A11" s="55"/>
    </row>
    <row r="12" spans="1:11">
      <c r="A12" s="113" t="s">
        <v>25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>
      <c r="A13" s="113" t="s">
        <v>48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>
      <c r="A14" s="113" t="s">
        <v>27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spans="1:11">
      <c r="A15" s="113" t="s">
        <v>28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>
      <c r="A16" s="54" t="s">
        <v>47</v>
      </c>
    </row>
  </sheetData>
  <sheetProtection sheet="1" selectLockedCells="1"/>
  <mergeCells count="6">
    <mergeCell ref="A15:K15"/>
    <mergeCell ref="A3:K3"/>
    <mergeCell ref="A5:K5"/>
    <mergeCell ref="A12:K12"/>
    <mergeCell ref="A13:K13"/>
    <mergeCell ref="A14:K1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51D7-C425-4D69-BEC6-4C45F2EC9C1C}">
  <sheetPr>
    <pageSetUpPr fitToPage="1"/>
  </sheetPr>
  <dimension ref="A1:G41"/>
  <sheetViews>
    <sheetView tabSelected="1" view="pageBreakPreview" zoomScale="80" zoomScaleNormal="100" zoomScaleSheetLayoutView="80" workbookViewId="0">
      <selection activeCell="F13" sqref="F13:F28"/>
    </sheetView>
  </sheetViews>
  <sheetFormatPr defaultColWidth="9" defaultRowHeight="13"/>
  <cols>
    <col min="1" max="1" width="35.6328125" customWidth="1"/>
    <col min="2" max="2" width="25.6328125" customWidth="1"/>
    <col min="3" max="3" width="15.6328125" customWidth="1"/>
    <col min="4" max="4" width="22.6328125" style="74" customWidth="1"/>
    <col min="5" max="5" width="25.54296875" style="74" customWidth="1"/>
    <col min="6" max="6" width="22.6328125" style="74" customWidth="1"/>
    <col min="7" max="7" width="15.6328125" customWidth="1"/>
  </cols>
  <sheetData>
    <row r="1" spans="1:7">
      <c r="A1" t="s">
        <v>83</v>
      </c>
    </row>
    <row r="2" spans="1:7" ht="7" customHeight="1"/>
    <row r="3" spans="1:7" ht="22" customHeight="1">
      <c r="A3" s="116" t="s">
        <v>82</v>
      </c>
      <c r="B3" s="116"/>
      <c r="C3" s="116"/>
      <c r="D3" s="116"/>
      <c r="E3" s="116"/>
      <c r="F3" s="116"/>
      <c r="G3" s="116"/>
    </row>
    <row r="5" spans="1:7">
      <c r="A5" t="s">
        <v>81</v>
      </c>
    </row>
    <row r="6" spans="1:7">
      <c r="B6" s="119"/>
      <c r="C6" s="119"/>
      <c r="D6" s="119"/>
    </row>
    <row r="7" spans="1:7">
      <c r="A7" t="s">
        <v>32</v>
      </c>
      <c r="B7" s="104"/>
    </row>
    <row r="8" spans="1:7">
      <c r="A8" t="s">
        <v>80</v>
      </c>
    </row>
    <row r="9" spans="1:7">
      <c r="A9" t="s">
        <v>34</v>
      </c>
    </row>
    <row r="10" spans="1:7" ht="5.25" customHeight="1" thickBot="1"/>
    <row r="11" spans="1:7" s="99" customFormat="1" ht="27.5" customHeight="1">
      <c r="A11" s="103" t="s">
        <v>35</v>
      </c>
      <c r="B11" s="102" t="s">
        <v>36</v>
      </c>
      <c r="C11" s="102" t="s">
        <v>37</v>
      </c>
      <c r="D11" s="101" t="s">
        <v>38</v>
      </c>
      <c r="E11" s="117" t="s">
        <v>39</v>
      </c>
      <c r="F11" s="118"/>
      <c r="G11" s="100" t="s">
        <v>40</v>
      </c>
    </row>
    <row r="12" spans="1:7" ht="19.5" customHeight="1">
      <c r="A12" s="98"/>
      <c r="B12" s="97"/>
      <c r="C12" s="97"/>
      <c r="D12" s="96" t="s">
        <v>41</v>
      </c>
      <c r="E12" s="95" t="s">
        <v>42</v>
      </c>
      <c r="F12" s="94" t="s">
        <v>79</v>
      </c>
      <c r="G12" s="93"/>
    </row>
    <row r="13" spans="1:7" ht="19.5" customHeight="1">
      <c r="A13" s="92"/>
      <c r="B13" s="91"/>
      <c r="C13" s="91"/>
      <c r="D13" s="90"/>
      <c r="E13" s="89">
        <f t="shared" ref="E13:E37" si="0">ROUNDDOWN(C13*D13,0)</f>
        <v>0</v>
      </c>
      <c r="F13" s="88">
        <f t="shared" ref="F13:F37" si="1">ROUNDDOWN(E13*1.1,0)</f>
        <v>0</v>
      </c>
      <c r="G13" s="87"/>
    </row>
    <row r="14" spans="1:7" ht="19.5" customHeight="1">
      <c r="A14" s="92"/>
      <c r="B14" s="91"/>
      <c r="C14" s="91"/>
      <c r="D14" s="90"/>
      <c r="E14" s="120">
        <f t="shared" ref="E14:E28" si="2">ROUNDDOWN(C14*D14,0)</f>
        <v>0</v>
      </c>
      <c r="F14" s="88">
        <f t="shared" si="1"/>
        <v>0</v>
      </c>
      <c r="G14" s="87"/>
    </row>
    <row r="15" spans="1:7" ht="19.5" customHeight="1">
      <c r="A15" s="92"/>
      <c r="B15" s="91"/>
      <c r="C15" s="91"/>
      <c r="D15" s="90"/>
      <c r="E15" s="120">
        <f t="shared" si="2"/>
        <v>0</v>
      </c>
      <c r="F15" s="88">
        <f t="shared" si="1"/>
        <v>0</v>
      </c>
      <c r="G15" s="87"/>
    </row>
    <row r="16" spans="1:7" ht="19.5" customHeight="1">
      <c r="A16" s="92"/>
      <c r="B16" s="91"/>
      <c r="C16" s="91"/>
      <c r="D16" s="90"/>
      <c r="E16" s="120">
        <f t="shared" si="2"/>
        <v>0</v>
      </c>
      <c r="F16" s="88">
        <f t="shared" si="1"/>
        <v>0</v>
      </c>
      <c r="G16" s="87"/>
    </row>
    <row r="17" spans="1:7" ht="19.5" customHeight="1">
      <c r="A17" s="92"/>
      <c r="B17" s="91"/>
      <c r="C17" s="91"/>
      <c r="D17" s="90"/>
      <c r="E17" s="120">
        <f t="shared" ref="E17:E25" si="3">ROUNDDOWN(C17*D17,0)</f>
        <v>0</v>
      </c>
      <c r="F17" s="88">
        <f t="shared" si="1"/>
        <v>0</v>
      </c>
      <c r="G17" s="87"/>
    </row>
    <row r="18" spans="1:7" ht="19.5" customHeight="1">
      <c r="A18" s="92"/>
      <c r="B18" s="91"/>
      <c r="C18" s="91"/>
      <c r="D18" s="90"/>
      <c r="E18" s="120">
        <f t="shared" si="3"/>
        <v>0</v>
      </c>
      <c r="F18" s="88">
        <f t="shared" si="1"/>
        <v>0</v>
      </c>
      <c r="G18" s="87"/>
    </row>
    <row r="19" spans="1:7" ht="19.5" customHeight="1">
      <c r="A19" s="92"/>
      <c r="B19" s="91"/>
      <c r="C19" s="91"/>
      <c r="D19" s="90"/>
      <c r="E19" s="120">
        <f t="shared" si="3"/>
        <v>0</v>
      </c>
      <c r="F19" s="88">
        <f t="shared" si="1"/>
        <v>0</v>
      </c>
      <c r="G19" s="87"/>
    </row>
    <row r="20" spans="1:7" ht="19.5" customHeight="1">
      <c r="A20" s="92"/>
      <c r="B20" s="91"/>
      <c r="C20" s="91"/>
      <c r="D20" s="90"/>
      <c r="E20" s="120">
        <f t="shared" si="3"/>
        <v>0</v>
      </c>
      <c r="F20" s="88">
        <f t="shared" si="1"/>
        <v>0</v>
      </c>
      <c r="G20" s="87"/>
    </row>
    <row r="21" spans="1:7" ht="19.5" customHeight="1">
      <c r="A21" s="92"/>
      <c r="B21" s="91"/>
      <c r="C21" s="91"/>
      <c r="D21" s="90"/>
      <c r="E21" s="120">
        <f t="shared" si="3"/>
        <v>0</v>
      </c>
      <c r="F21" s="88">
        <f t="shared" si="1"/>
        <v>0</v>
      </c>
      <c r="G21" s="87"/>
    </row>
    <row r="22" spans="1:7" ht="19.5" customHeight="1">
      <c r="A22" s="92"/>
      <c r="B22" s="91"/>
      <c r="C22" s="91"/>
      <c r="D22" s="90"/>
      <c r="E22" s="120">
        <f t="shared" si="3"/>
        <v>0</v>
      </c>
      <c r="F22" s="88">
        <f t="shared" si="1"/>
        <v>0</v>
      </c>
      <c r="G22" s="87"/>
    </row>
    <row r="23" spans="1:7" ht="19.5" customHeight="1">
      <c r="A23" s="92"/>
      <c r="B23" s="91"/>
      <c r="C23" s="91"/>
      <c r="D23" s="90"/>
      <c r="E23" s="120">
        <f t="shared" si="3"/>
        <v>0</v>
      </c>
      <c r="F23" s="88">
        <f t="shared" si="1"/>
        <v>0</v>
      </c>
      <c r="G23" s="87"/>
    </row>
    <row r="24" spans="1:7" ht="19.5" customHeight="1">
      <c r="A24" s="92"/>
      <c r="B24" s="91"/>
      <c r="C24" s="91"/>
      <c r="D24" s="90"/>
      <c r="E24" s="120">
        <f t="shared" si="3"/>
        <v>0</v>
      </c>
      <c r="F24" s="88">
        <f t="shared" si="1"/>
        <v>0</v>
      </c>
      <c r="G24" s="87"/>
    </row>
    <row r="25" spans="1:7" ht="19.5" customHeight="1">
      <c r="A25" s="92"/>
      <c r="B25" s="91"/>
      <c r="C25" s="91"/>
      <c r="D25" s="90"/>
      <c r="E25" s="120">
        <f t="shared" si="3"/>
        <v>0</v>
      </c>
      <c r="F25" s="88">
        <f t="shared" si="1"/>
        <v>0</v>
      </c>
      <c r="G25" s="87"/>
    </row>
    <row r="26" spans="1:7" ht="19.5" customHeight="1">
      <c r="A26" s="92"/>
      <c r="B26" s="91"/>
      <c r="C26" s="91"/>
      <c r="D26" s="90"/>
      <c r="E26" s="120">
        <f t="shared" si="2"/>
        <v>0</v>
      </c>
      <c r="F26" s="88">
        <f t="shared" si="1"/>
        <v>0</v>
      </c>
      <c r="G26" s="87"/>
    </row>
    <row r="27" spans="1:7" ht="19.5" customHeight="1">
      <c r="A27" s="92"/>
      <c r="B27" s="91"/>
      <c r="C27" s="91"/>
      <c r="D27" s="90"/>
      <c r="E27" s="120">
        <f t="shared" si="2"/>
        <v>0</v>
      </c>
      <c r="F27" s="88">
        <f t="shared" si="1"/>
        <v>0</v>
      </c>
      <c r="G27" s="87"/>
    </row>
    <row r="28" spans="1:7" ht="19.5" customHeight="1">
      <c r="A28" s="92"/>
      <c r="B28" s="91"/>
      <c r="C28" s="91"/>
      <c r="D28" s="90"/>
      <c r="E28" s="120">
        <f t="shared" si="2"/>
        <v>0</v>
      </c>
      <c r="F28" s="88">
        <f t="shared" si="1"/>
        <v>0</v>
      </c>
      <c r="G28" s="87"/>
    </row>
    <row r="29" spans="1:7" ht="19.5" customHeight="1">
      <c r="A29" s="92"/>
      <c r="B29" s="91"/>
      <c r="C29" s="91"/>
      <c r="D29" s="90"/>
      <c r="E29" s="89">
        <f t="shared" si="0"/>
        <v>0</v>
      </c>
      <c r="F29" s="88">
        <f t="shared" si="1"/>
        <v>0</v>
      </c>
      <c r="G29" s="87"/>
    </row>
    <row r="30" spans="1:7" ht="19.5" customHeight="1">
      <c r="A30" s="92"/>
      <c r="B30" s="91"/>
      <c r="C30" s="91"/>
      <c r="D30" s="90"/>
      <c r="E30" s="89">
        <f t="shared" si="0"/>
        <v>0</v>
      </c>
      <c r="F30" s="88">
        <f t="shared" si="1"/>
        <v>0</v>
      </c>
      <c r="G30" s="87"/>
    </row>
    <row r="31" spans="1:7" ht="19.5" customHeight="1">
      <c r="A31" s="92"/>
      <c r="B31" s="91"/>
      <c r="C31" s="91"/>
      <c r="D31" s="90"/>
      <c r="E31" s="89">
        <f t="shared" si="0"/>
        <v>0</v>
      </c>
      <c r="F31" s="88">
        <f t="shared" si="1"/>
        <v>0</v>
      </c>
      <c r="G31" s="87"/>
    </row>
    <row r="32" spans="1:7" ht="19.5" customHeight="1">
      <c r="A32" s="92"/>
      <c r="B32" s="91"/>
      <c r="C32" s="91"/>
      <c r="D32" s="90"/>
      <c r="E32" s="89">
        <f t="shared" si="0"/>
        <v>0</v>
      </c>
      <c r="F32" s="88">
        <f t="shared" si="1"/>
        <v>0</v>
      </c>
      <c r="G32" s="87"/>
    </row>
    <row r="33" spans="1:7" ht="19.5" customHeight="1">
      <c r="A33" s="92"/>
      <c r="B33" s="91"/>
      <c r="C33" s="91"/>
      <c r="D33" s="90"/>
      <c r="E33" s="89">
        <f t="shared" si="0"/>
        <v>0</v>
      </c>
      <c r="F33" s="88">
        <f t="shared" si="1"/>
        <v>0</v>
      </c>
      <c r="G33" s="87"/>
    </row>
    <row r="34" spans="1:7" ht="19.5" customHeight="1">
      <c r="A34" s="92"/>
      <c r="B34" s="91"/>
      <c r="C34" s="91"/>
      <c r="D34" s="90"/>
      <c r="E34" s="89">
        <f t="shared" si="0"/>
        <v>0</v>
      </c>
      <c r="F34" s="88">
        <f t="shared" si="1"/>
        <v>0</v>
      </c>
      <c r="G34" s="87"/>
    </row>
    <row r="35" spans="1:7" ht="19.5" customHeight="1">
      <c r="A35" s="92"/>
      <c r="B35" s="91"/>
      <c r="C35" s="91"/>
      <c r="D35" s="90"/>
      <c r="E35" s="89">
        <f t="shared" si="0"/>
        <v>0</v>
      </c>
      <c r="F35" s="88">
        <f t="shared" si="1"/>
        <v>0</v>
      </c>
      <c r="G35" s="87"/>
    </row>
    <row r="36" spans="1:7" ht="19.5" customHeight="1">
      <c r="A36" s="92"/>
      <c r="B36" s="91"/>
      <c r="C36" s="91"/>
      <c r="D36" s="90"/>
      <c r="E36" s="89">
        <f t="shared" si="0"/>
        <v>0</v>
      </c>
      <c r="F36" s="88">
        <f t="shared" si="1"/>
        <v>0</v>
      </c>
      <c r="G36" s="87"/>
    </row>
    <row r="37" spans="1:7" ht="19.5" customHeight="1">
      <c r="A37" s="86"/>
      <c r="B37" s="85"/>
      <c r="C37" s="85"/>
      <c r="D37" s="84"/>
      <c r="E37" s="83">
        <f t="shared" si="0"/>
        <v>0</v>
      </c>
      <c r="F37" s="82">
        <f t="shared" si="1"/>
        <v>0</v>
      </c>
      <c r="G37" s="81"/>
    </row>
    <row r="38" spans="1:7" ht="19.5" customHeight="1" thickBot="1">
      <c r="A38" s="80" t="s">
        <v>78</v>
      </c>
      <c r="B38" s="79" t="s">
        <v>77</v>
      </c>
      <c r="C38" s="79" t="s">
        <v>77</v>
      </c>
      <c r="D38" s="78" t="s">
        <v>77</v>
      </c>
      <c r="E38" s="77">
        <f>SUBTOTAL(109,テーブル2[税抜額（対象経費）　　　円])</f>
        <v>0</v>
      </c>
      <c r="F38" s="76"/>
      <c r="G38" s="75"/>
    </row>
    <row r="39" spans="1:7" ht="18.75" customHeight="1"/>
    <row r="40" spans="1:7" ht="18.75" customHeight="1"/>
    <row r="41" spans="1:7" ht="18.75" customHeight="1"/>
  </sheetData>
  <sheetProtection selectLockedCells="1"/>
  <mergeCells count="3">
    <mergeCell ref="A3:G3"/>
    <mergeCell ref="E11:F11"/>
    <mergeCell ref="B6:D6"/>
  </mergeCells>
  <phoneticPr fontId="2"/>
  <dataValidations count="2">
    <dataValidation type="whole" operator="greaterThanOrEqual" allowBlank="1" showInputMessage="1" showErrorMessage="1" sqref="D13:D33" xr:uid="{3F728078-639D-477B-8B91-C236A34DDA20}">
      <formula1>10000</formula1>
    </dataValidation>
    <dataValidation type="whole" operator="greaterThanOrEqual" allowBlank="1" showInputMessage="1" showErrorMessage="1" sqref="C13:C37 D34:D37 E13:F37" xr:uid="{D8E716F3-425B-4058-81DE-BE3602FAA09A}">
      <formula1>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80D954B2A8AE4E8786E11F794C059B" ma:contentTypeVersion="3" ma:contentTypeDescription="新しいドキュメントを作成します。" ma:contentTypeScope="" ma:versionID="fe2aab1cff1d4514e14c3148540da554">
  <xsd:schema xmlns:xsd="http://www.w3.org/2001/XMLSchema" xmlns:xs="http://www.w3.org/2001/XMLSchema" xmlns:p="http://schemas.microsoft.com/office/2006/metadata/properties" xmlns:ns2="6ba4d903-d236-4c8f-af38-09b0beda9c94" targetNamespace="http://schemas.microsoft.com/office/2006/metadata/properties" ma:root="true" ma:fieldsID="62c4d4e0741ecb277dc8a315c101042f" ns2:_="">
    <xsd:import namespace="6ba4d903-d236-4c8f-af38-09b0beda9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4d903-d236-4c8f-af38-09b0beda9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C1B4F6-1164-428B-B7D8-E2B82B6BB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4d903-d236-4c8f-af38-09b0beda9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70ACC-49DF-4AAC-BD92-4713A77BF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B48F78-5773-4930-AE57-526A2EF94A97}">
  <ds:schemaRefs>
    <ds:schemaRef ds:uri="6ba4d903-d236-4c8f-af38-09b0beda9c9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様式２</vt:lpstr>
      <vt:lpstr>様式3</vt:lpstr>
      <vt:lpstr>様式４</vt:lpstr>
      <vt:lpstr>様式1!Print_Area</vt:lpstr>
      <vt:lpstr>様式２!Print_Area</vt:lpstr>
      <vt:lpstr>様式3!Print_Area</vt:lpstr>
      <vt:lpstr>様式４!Print_Area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城古　晃</cp:lastModifiedBy>
  <cp:revision/>
  <cp:lastPrinted>2026-05-26T08:24:44Z</cp:lastPrinted>
  <dcterms:created xsi:type="dcterms:W3CDTF">2009-06-03T02:25:20Z</dcterms:created>
  <dcterms:modified xsi:type="dcterms:W3CDTF">2026-05-26T08:24:55Z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0x0101005580D954B2A8AE4E8786E11F794C059B</vt:lpwstr>
  </property>
</Properties>
</file>