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C:\Users\m023203\Desktop\HP更新\"/>
    </mc:Choice>
  </mc:AlternateContent>
  <xr:revisionPtr revIDLastSave="0" documentId="13_ncr:1_{C646CD96-9D61-4932-8D02-2E88F702797F}" xr6:coauthVersionLast="47" xr6:coauthVersionMax="47" xr10:uidLastSave="{00000000-0000-0000-0000-000000000000}"/>
  <bookViews>
    <workbookView xWindow="28680" yWindow="-120" windowWidth="29040" windowHeight="15720" xr2:uid="{00000000-000D-0000-FFFF-FFFF00000000}"/>
  </bookViews>
  <sheets>
    <sheet name="様式第１号の２" sheetId="5" r:id="rId1"/>
    <sheet name="参考様式１" sheetId="3" r:id="rId2"/>
    <sheet name="参考様式２" sheetId="4" r:id="rId3"/>
    <sheet name="園長経歴" sheetId="8" r:id="rId4"/>
    <sheet name="参考様式３" sheetId="1" r:id="rId5"/>
    <sheet name="学級担任" sheetId="9" r:id="rId6"/>
    <sheet name="Sheet2" sheetId="2" state="hidden" r:id="rId7"/>
    <sheet name="各室別面積表" sheetId="6" r:id="rId8"/>
    <sheet name="各室等の状況" sheetId="10" r:id="rId9"/>
    <sheet name="運営の状況" sheetId="11" r:id="rId10"/>
  </sheets>
  <definedNames>
    <definedName name="_xlnm.Print_Area" localSheetId="9">運営の状況!$A$1:$V$110</definedName>
    <definedName name="_xlnm.Print_Area" localSheetId="3">園長経歴!$A$1:$N$45</definedName>
    <definedName name="_xlnm.Print_Area" localSheetId="7">各室別面積表!$A$1:$J$65</definedName>
    <definedName name="_xlnm.Print_Area" localSheetId="5">学級担任!$A$1:$I$72</definedName>
    <definedName name="_xlnm.Print_Area" localSheetId="1">参考様式１!$A$1:$P$12</definedName>
    <definedName name="_xlnm.Print_Area" localSheetId="2">参考様式２!$A$1:$S$73</definedName>
    <definedName name="_xlnm.Print_Area" localSheetId="4">参考様式３!$A$1:$Q$49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9" l="1"/>
  <c r="K9" i="3"/>
  <c r="K8" i="3"/>
  <c r="L9" i="3"/>
  <c r="L8" i="3"/>
  <c r="L7" i="3"/>
  <c r="H56" i="9" l="1"/>
  <c r="E56" i="9"/>
  <c r="D56" i="9"/>
  <c r="H54" i="10" l="1"/>
  <c r="D47" i="9" l="1"/>
  <c r="E47" i="9"/>
  <c r="G47" i="9" l="1"/>
  <c r="H47" i="9"/>
  <c r="Q43" i="1"/>
  <c r="E48" i="9" l="1"/>
  <c r="G6" i="9"/>
  <c r="C31" i="9" l="1"/>
  <c r="D31" i="9" s="1"/>
  <c r="C30" i="9"/>
  <c r="D30" i="9" s="1"/>
  <c r="C29" i="9"/>
  <c r="D29" i="9" s="1"/>
  <c r="C28" i="9"/>
  <c r="D28" i="9" s="1"/>
  <c r="C27" i="9"/>
  <c r="D27" i="9" s="1"/>
  <c r="C25" i="9"/>
  <c r="D25" i="9" s="1"/>
  <c r="C24" i="9"/>
  <c r="D24" i="9" s="1"/>
  <c r="C23" i="9"/>
  <c r="C22" i="9"/>
  <c r="D22" i="9" s="1"/>
  <c r="C21" i="9"/>
  <c r="D21" i="9" s="1"/>
  <c r="C19" i="9"/>
  <c r="C18" i="9"/>
  <c r="C17" i="9"/>
  <c r="C16" i="9"/>
  <c r="C15" i="9"/>
  <c r="F3" i="10"/>
  <c r="J2" i="11"/>
  <c r="H48" i="10" l="1"/>
  <c r="E41" i="1" s="1"/>
  <c r="H47" i="10"/>
  <c r="H46" i="10"/>
  <c r="E39" i="1" s="1"/>
  <c r="H45" i="10"/>
  <c r="E38" i="1" s="1"/>
  <c r="H44" i="10"/>
  <c r="E37" i="1" s="1"/>
  <c r="H43" i="10"/>
  <c r="E36" i="1" s="1"/>
  <c r="H42" i="10"/>
  <c r="E35" i="1" s="1"/>
  <c r="H41" i="10"/>
  <c r="E34" i="1" s="1"/>
  <c r="H40" i="10"/>
  <c r="E33" i="1" s="1"/>
  <c r="H39" i="10"/>
  <c r="E32" i="1" s="1"/>
  <c r="H38" i="10"/>
  <c r="E31" i="1" s="1"/>
  <c r="H37" i="10"/>
  <c r="E30" i="1" s="1"/>
  <c r="H36" i="10"/>
  <c r="E29" i="1" s="1"/>
  <c r="I18" i="10"/>
  <c r="G6" i="10"/>
  <c r="F32" i="9"/>
  <c r="E32" i="9"/>
  <c r="L31" i="9"/>
  <c r="K31" i="9"/>
  <c r="L30" i="9"/>
  <c r="K30" i="9"/>
  <c r="L29" i="9"/>
  <c r="K29" i="9"/>
  <c r="L28" i="9"/>
  <c r="K28" i="9"/>
  <c r="L27" i="9"/>
  <c r="D32" i="9"/>
  <c r="F26" i="9"/>
  <c r="E26" i="9"/>
  <c r="L25" i="9"/>
  <c r="K25" i="9"/>
  <c r="L24" i="9"/>
  <c r="K24" i="9"/>
  <c r="L23" i="9"/>
  <c r="K23" i="9"/>
  <c r="L22" i="9"/>
  <c r="K22" i="9"/>
  <c r="L21" i="9"/>
  <c r="F20" i="9"/>
  <c r="E20" i="9"/>
  <c r="L19" i="9"/>
  <c r="D19" i="9"/>
  <c r="K19" i="9" s="1"/>
  <c r="L18" i="9"/>
  <c r="D18" i="9"/>
  <c r="K18" i="9" s="1"/>
  <c r="L17" i="9"/>
  <c r="D17" i="9"/>
  <c r="K17" i="9" s="1"/>
  <c r="L16" i="9"/>
  <c r="D16" i="9"/>
  <c r="K16" i="9" s="1"/>
  <c r="L15" i="9"/>
  <c r="D15" i="9"/>
  <c r="B40" i="9"/>
  <c r="A40" i="9"/>
  <c r="E33" i="9" l="1"/>
  <c r="D20" i="9"/>
  <c r="L26" i="9"/>
  <c r="L32" i="9"/>
  <c r="L20" i="9"/>
  <c r="K32" i="9"/>
  <c r="K21" i="9"/>
  <c r="D26" i="9"/>
  <c r="D33" i="9" s="1"/>
  <c r="K20" i="9"/>
  <c r="K15" i="9"/>
  <c r="K27" i="9"/>
  <c r="F33" i="9"/>
  <c r="L33" i="9" s="1"/>
  <c r="K33" i="9" l="1"/>
  <c r="K26" i="9"/>
  <c r="P36" i="1" l="1"/>
  <c r="M38" i="6"/>
  <c r="M37" i="6"/>
  <c r="M36" i="6"/>
  <c r="M35" i="6"/>
  <c r="M34" i="6"/>
  <c r="M32" i="6"/>
  <c r="M31" i="6"/>
  <c r="M30" i="6"/>
  <c r="M29" i="6"/>
  <c r="M28" i="6"/>
  <c r="M26" i="6"/>
  <c r="M25" i="6"/>
  <c r="M24" i="6"/>
  <c r="M23" i="6"/>
  <c r="M22" i="6"/>
  <c r="M17" i="6"/>
  <c r="M16" i="6"/>
  <c r="M14" i="6"/>
  <c r="M13" i="6"/>
  <c r="M11" i="6"/>
  <c r="M10" i="6"/>
  <c r="E22" i="1"/>
  <c r="E21" i="1"/>
  <c r="E19" i="1"/>
  <c r="N10" i="3"/>
  <c r="I10" i="3"/>
  <c r="F10" i="3"/>
  <c r="C10" i="3"/>
  <c r="R9" i="3"/>
  <c r="O9" i="3"/>
  <c r="R8" i="3"/>
  <c r="O8" i="3"/>
  <c r="R7" i="3"/>
  <c r="K7" i="3"/>
  <c r="R6" i="3"/>
  <c r="L6" i="3"/>
  <c r="O6" i="3" s="1"/>
  <c r="R5" i="3"/>
  <c r="L5" i="3"/>
  <c r="O5" i="3" s="1"/>
  <c r="R4" i="3"/>
  <c r="L4" i="3"/>
  <c r="L10" i="3" l="1"/>
  <c r="O4" i="3"/>
  <c r="K10" i="3"/>
  <c r="M27" i="6"/>
  <c r="M39" i="6"/>
  <c r="M12" i="6"/>
  <c r="M15" i="6"/>
  <c r="M18" i="6"/>
  <c r="M33" i="6"/>
  <c r="O10" i="3"/>
  <c r="B6" i="9" s="1"/>
  <c r="H38" i="6"/>
  <c r="H37" i="6"/>
  <c r="H36" i="6"/>
  <c r="H35" i="6"/>
  <c r="H34" i="6"/>
  <c r="H32" i="6"/>
  <c r="H31" i="6"/>
  <c r="H30" i="6"/>
  <c r="H29" i="6"/>
  <c r="H28" i="6"/>
  <c r="H26" i="6"/>
  <c r="H25" i="6"/>
  <c r="H24" i="6"/>
  <c r="H23" i="6"/>
  <c r="H22" i="6"/>
  <c r="M46" i="6" l="1"/>
  <c r="M47" i="6" s="1"/>
  <c r="E53" i="6" s="1"/>
  <c r="G36" i="1" s="1"/>
  <c r="F3" i="6"/>
  <c r="T34" i="5" l="1"/>
  <c r="Z36" i="5"/>
  <c r="Z34" i="5"/>
  <c r="G38" i="1" l="1"/>
  <c r="F33" i="1"/>
  <c r="F32" i="1"/>
  <c r="L26" i="6"/>
  <c r="L25" i="6"/>
  <c r="L24" i="6"/>
  <c r="L23" i="6"/>
  <c r="L22" i="6"/>
  <c r="L32" i="6"/>
  <c r="L31" i="6"/>
  <c r="L30" i="6"/>
  <c r="L29" i="6"/>
  <c r="L28" i="6"/>
  <c r="L38" i="6"/>
  <c r="L37" i="6"/>
  <c r="L36" i="6"/>
  <c r="L35" i="6"/>
  <c r="L34" i="6"/>
  <c r="L17" i="6"/>
  <c r="L16" i="6"/>
  <c r="L14" i="6"/>
  <c r="L13" i="6"/>
  <c r="L11" i="6"/>
  <c r="L10" i="6"/>
  <c r="L40" i="6"/>
  <c r="F34" i="1"/>
  <c r="G41" i="1"/>
  <c r="G40" i="1"/>
  <c r="G37" i="1"/>
  <c r="G39" i="1"/>
  <c r="H17" i="6"/>
  <c r="H16" i="6"/>
  <c r="H14" i="6"/>
  <c r="H13" i="6"/>
  <c r="H11" i="6"/>
  <c r="H10" i="6"/>
  <c r="I38" i="6"/>
  <c r="I37" i="6"/>
  <c r="I36" i="6"/>
  <c r="I35" i="6"/>
  <c r="I34" i="6"/>
  <c r="I32" i="6"/>
  <c r="I31" i="6"/>
  <c r="I30" i="6"/>
  <c r="I29" i="6"/>
  <c r="I28" i="6"/>
  <c r="I26" i="6"/>
  <c r="I25" i="6"/>
  <c r="I24" i="6"/>
  <c r="I23" i="6"/>
  <c r="I17" i="6"/>
  <c r="I16" i="6"/>
  <c r="I14" i="6"/>
  <c r="I13" i="6"/>
  <c r="I11" i="6"/>
  <c r="I10" i="6"/>
  <c r="I22" i="6"/>
  <c r="G27" i="6"/>
  <c r="C20" i="9" s="1"/>
  <c r="E27" i="6"/>
  <c r="D27" i="6"/>
  <c r="G39" i="6"/>
  <c r="C32" i="9" s="1"/>
  <c r="E39" i="6"/>
  <c r="D39" i="6"/>
  <c r="G33" i="6"/>
  <c r="C26" i="9" s="1"/>
  <c r="E33" i="6"/>
  <c r="D33" i="6"/>
  <c r="G18" i="6"/>
  <c r="E18" i="6"/>
  <c r="P31" i="1" s="1"/>
  <c r="D18" i="6"/>
  <c r="G15" i="6"/>
  <c r="E15" i="6"/>
  <c r="L30" i="1" s="1"/>
  <c r="D15" i="6"/>
  <c r="G12" i="6"/>
  <c r="E12" i="6"/>
  <c r="H29" i="1" s="1"/>
  <c r="D12" i="6"/>
  <c r="C33" i="9" l="1"/>
  <c r="G35" i="1"/>
  <c r="L39" i="6"/>
  <c r="L33" i="6"/>
  <c r="L27" i="6"/>
  <c r="L18" i="6"/>
  <c r="D47" i="6"/>
  <c r="I17" i="10" s="1"/>
  <c r="L15" i="6"/>
  <c r="L12" i="6"/>
  <c r="AE41" i="5"/>
  <c r="C22" i="1"/>
  <c r="C21" i="1"/>
  <c r="C19" i="1"/>
  <c r="C17" i="1"/>
  <c r="D18" i="1" s="1"/>
  <c r="C15" i="1"/>
  <c r="C13" i="1"/>
  <c r="AE42" i="5"/>
  <c r="AA42" i="5"/>
  <c r="L42" i="5"/>
  <c r="AA41" i="5"/>
  <c r="N34" i="5"/>
  <c r="L46" i="6" l="1"/>
  <c r="L47" i="6"/>
  <c r="G42" i="1" s="1"/>
  <c r="AF36" i="5"/>
  <c r="AF34" i="5"/>
  <c r="AL33" i="5" l="1"/>
  <c r="B9" i="4"/>
  <c r="B11" i="4" s="1"/>
  <c r="B13" i="4" s="1"/>
  <c r="B15" i="4" s="1"/>
  <c r="B17" i="4" s="1"/>
  <c r="B19" i="4" s="1"/>
  <c r="B21" i="4" s="1"/>
  <c r="B23" i="4" s="1"/>
  <c r="B25" i="4" s="1"/>
  <c r="B27" i="4" s="1"/>
  <c r="B29" i="4" s="1"/>
  <c r="B31" i="4" s="1"/>
  <c r="B33" i="4" s="1"/>
  <c r="B35" i="4" s="1"/>
  <c r="B37" i="4" s="1"/>
  <c r="B39" i="4" s="1"/>
  <c r="B41" i="4" s="1"/>
  <c r="B43" i="4" s="1"/>
  <c r="B45" i="4" s="1"/>
  <c r="P35" i="1" l="1"/>
  <c r="F43" i="1"/>
  <c r="L41" i="5" s="1"/>
  <c r="L43" i="1" l="1"/>
  <c r="H43" i="1"/>
  <c r="P43" i="1"/>
  <c r="L16" i="1" l="1"/>
  <c r="L23" i="1" s="1"/>
  <c r="L44" i="1" s="1"/>
  <c r="L45" i="1" s="1"/>
  <c r="L46" i="1" s="1"/>
  <c r="H16" i="1"/>
  <c r="H23" i="1" s="1"/>
  <c r="H44" i="1" s="1"/>
  <c r="H45" i="1" s="1"/>
  <c r="H46" i="1" s="1"/>
  <c r="D20" i="1"/>
  <c r="P20" i="1" s="1"/>
  <c r="E23" i="1"/>
  <c r="P21" i="2" s="1"/>
  <c r="C23" i="1"/>
  <c r="D14" i="1"/>
  <c r="S16" i="1" s="1"/>
  <c r="P18" i="1" l="1"/>
  <c r="P23" i="1" s="1"/>
  <c r="P44" i="1" s="1"/>
  <c r="P45" i="1" s="1"/>
  <c r="P46" i="1" s="1"/>
  <c r="P20" i="2"/>
  <c r="P22" i="2" s="1"/>
  <c r="P19" i="2"/>
  <c r="F20" i="1"/>
  <c r="F23" i="1" s="1"/>
  <c r="F44" i="1" s="1"/>
  <c r="F45" i="1" s="1"/>
  <c r="F46" i="1" s="1"/>
  <c r="D23" i="1"/>
  <c r="P23" i="2" l="1"/>
  <c r="Q23" i="1" s="1"/>
  <c r="Q44" i="1" s="1"/>
  <c r="Q45" i="1" s="1"/>
  <c r="Q46" i="1" s="1"/>
</calcChain>
</file>

<file path=xl/sharedStrings.xml><?xml version="1.0" encoding="utf-8"?>
<sst xmlns="http://schemas.openxmlformats.org/spreadsheetml/2006/main" count="759" uniqueCount="485">
  <si>
    <t>（参考様式３）</t>
    <rPh sb="1" eb="3">
      <t>サンコウ</t>
    </rPh>
    <rPh sb="3" eb="5">
      <t>ヨウシキ</t>
    </rPh>
    <phoneticPr fontId="2"/>
  </si>
  <si>
    <t>１　園舎及び保育室等の必要面積</t>
    <rPh sb="2" eb="4">
      <t>エンシャ</t>
    </rPh>
    <rPh sb="4" eb="5">
      <t>オヨ</t>
    </rPh>
    <rPh sb="6" eb="8">
      <t>ホイク</t>
    </rPh>
    <rPh sb="8" eb="9">
      <t>シツ</t>
    </rPh>
    <rPh sb="9" eb="10">
      <t>トウ</t>
    </rPh>
    <rPh sb="11" eb="13">
      <t>ヒツヨウ</t>
    </rPh>
    <rPh sb="13" eb="15">
      <t>メンセキ</t>
    </rPh>
    <phoneticPr fontId="2"/>
  </si>
  <si>
    <t>児童の定員</t>
    <rPh sb="0" eb="2">
      <t>ジドウ</t>
    </rPh>
    <rPh sb="3" eb="5">
      <t>テイイン</t>
    </rPh>
    <phoneticPr fontId="2"/>
  </si>
  <si>
    <t>年齢別</t>
    <rPh sb="0" eb="3">
      <t>ネンレイベツ</t>
    </rPh>
    <phoneticPr fontId="2"/>
  </si>
  <si>
    <t>区分別</t>
    <rPh sb="0" eb="2">
      <t>クブン</t>
    </rPh>
    <rPh sb="2" eb="3">
      <t>ベツ</t>
    </rPh>
    <phoneticPr fontId="2"/>
  </si>
  <si>
    <t>学級数</t>
    <rPh sb="0" eb="3">
      <t>ガッキュウスウ</t>
    </rPh>
    <phoneticPr fontId="2"/>
  </si>
  <si>
    <t>児童の
年齢</t>
    <rPh sb="0" eb="2">
      <t>ジドウ</t>
    </rPh>
    <rPh sb="4" eb="6">
      <t>ネンレイ</t>
    </rPh>
    <phoneticPr fontId="2"/>
  </si>
  <si>
    <t>０歳</t>
    <rPh sb="1" eb="2">
      <t>サイ</t>
    </rPh>
    <phoneticPr fontId="2"/>
  </si>
  <si>
    <t>満１歳</t>
    <rPh sb="0" eb="1">
      <t>マン</t>
    </rPh>
    <rPh sb="2" eb="3">
      <t>サイ</t>
    </rPh>
    <phoneticPr fontId="2"/>
  </si>
  <si>
    <t>満２歳</t>
    <rPh sb="0" eb="1">
      <t>マン</t>
    </rPh>
    <rPh sb="2" eb="3">
      <t>サイ</t>
    </rPh>
    <phoneticPr fontId="2"/>
  </si>
  <si>
    <t>満３歳</t>
    <rPh sb="0" eb="1">
      <t>マン</t>
    </rPh>
    <rPh sb="2" eb="3">
      <t>サイ</t>
    </rPh>
    <phoneticPr fontId="2"/>
  </si>
  <si>
    <t>満４歳</t>
    <rPh sb="0" eb="1">
      <t>マン</t>
    </rPh>
    <rPh sb="2" eb="3">
      <t>サイ</t>
    </rPh>
    <phoneticPr fontId="2"/>
  </si>
  <si>
    <t>満５歳</t>
    <rPh sb="0" eb="1">
      <t>マン</t>
    </rPh>
    <rPh sb="2" eb="3">
      <t>サイ</t>
    </rPh>
    <phoneticPr fontId="2"/>
  </si>
  <si>
    <t>計</t>
    <rPh sb="0" eb="1">
      <t>ケイ</t>
    </rPh>
    <phoneticPr fontId="2"/>
  </si>
  <si>
    <t>①</t>
    <phoneticPr fontId="2"/>
  </si>
  <si>
    <t>②</t>
    <phoneticPr fontId="2"/>
  </si>
  <si>
    <t>③</t>
    <phoneticPr fontId="2"/>
  </si>
  <si>
    <t>乳児室又はほふく室</t>
    <rPh sb="0" eb="2">
      <t>ニュウジ</t>
    </rPh>
    <rPh sb="2" eb="3">
      <t>シツ</t>
    </rPh>
    <rPh sb="3" eb="4">
      <t>マタ</t>
    </rPh>
    <rPh sb="8" eb="9">
      <t>シツ</t>
    </rPh>
    <phoneticPr fontId="2"/>
  </si>
  <si>
    <t>乳児室</t>
    <rPh sb="0" eb="2">
      <t>ニュウジ</t>
    </rPh>
    <rPh sb="2" eb="3">
      <t>シツ</t>
    </rPh>
    <phoneticPr fontId="2"/>
  </si>
  <si>
    <t>ほふく室</t>
    <rPh sb="3" eb="4">
      <t>シツ</t>
    </rPh>
    <phoneticPr fontId="2"/>
  </si>
  <si>
    <t>1.65㎡/人</t>
    <rPh sb="6" eb="7">
      <t>ニン</t>
    </rPh>
    <phoneticPr fontId="2"/>
  </si>
  <si>
    <t>3.3㎡/人</t>
    <rPh sb="5" eb="6">
      <t>ニン</t>
    </rPh>
    <phoneticPr fontId="2"/>
  </si>
  <si>
    <t>保育室又は遊戯室</t>
    <rPh sb="0" eb="3">
      <t>ホイクシツ</t>
    </rPh>
    <rPh sb="3" eb="4">
      <t>マタ</t>
    </rPh>
    <rPh sb="5" eb="8">
      <t>ユウギシツ</t>
    </rPh>
    <phoneticPr fontId="2"/>
  </si>
  <si>
    <t>1.98㎡/人</t>
    <rPh sb="6" eb="7">
      <t>ニン</t>
    </rPh>
    <phoneticPr fontId="2"/>
  </si>
  <si>
    <t>面　積　等　の　総　括　表</t>
    <rPh sb="0" eb="1">
      <t>メン</t>
    </rPh>
    <rPh sb="2" eb="3">
      <t>セキ</t>
    </rPh>
    <rPh sb="4" eb="5">
      <t>トウ</t>
    </rPh>
    <rPh sb="8" eb="9">
      <t>ソウ</t>
    </rPh>
    <rPh sb="10" eb="11">
      <t>カツ</t>
    </rPh>
    <rPh sb="12" eb="13">
      <t>ヒョウ</t>
    </rPh>
    <phoneticPr fontId="2"/>
  </si>
  <si>
    <t>③×1.98㎡</t>
    <phoneticPr fontId="2"/>
  </si>
  <si>
    <t>必　　　　　要　　　　　面　　　　　積</t>
    <rPh sb="0" eb="1">
      <t>ヒツ</t>
    </rPh>
    <rPh sb="6" eb="7">
      <t>ヨウ</t>
    </rPh>
    <rPh sb="12" eb="13">
      <t>メン</t>
    </rPh>
    <rPh sb="18" eb="19">
      <t>セキ</t>
    </rPh>
    <phoneticPr fontId="2"/>
  </si>
  <si>
    <t>人数</t>
    <rPh sb="0" eb="2">
      <t>ニンズウ</t>
    </rPh>
    <phoneticPr fontId="2"/>
  </si>
  <si>
    <t>２歳未満の
ほふくしない子ども</t>
    <rPh sb="1" eb="2">
      <t>サイ</t>
    </rPh>
    <rPh sb="2" eb="4">
      <t>ミマン</t>
    </rPh>
    <rPh sb="12" eb="13">
      <t>コ</t>
    </rPh>
    <phoneticPr fontId="2"/>
  </si>
  <si>
    <t>２歳未満の
ほふくする子ども</t>
    <rPh sb="1" eb="2">
      <t>サイ</t>
    </rPh>
    <rPh sb="2" eb="4">
      <t>ミマン</t>
    </rPh>
    <rPh sb="11" eb="12">
      <t>コ</t>
    </rPh>
    <phoneticPr fontId="2"/>
  </si>
  <si>
    <t>（単位：人、㎡）</t>
    <rPh sb="1" eb="3">
      <t>タンイ</t>
    </rPh>
    <rPh sb="4" eb="5">
      <t>ニン</t>
    </rPh>
    <phoneticPr fontId="2"/>
  </si>
  <si>
    <t>チェック</t>
    <phoneticPr fontId="2"/>
  </si>
  <si>
    <t>１学級</t>
    <rPh sb="1" eb="3">
      <t>ガッキュウ</t>
    </rPh>
    <phoneticPr fontId="2"/>
  </si>
  <si>
    <t>180㎡</t>
    <phoneticPr fontId="2"/>
  </si>
  <si>
    <t>320＋100×(学級数－２) ㎡</t>
    <rPh sb="9" eb="12">
      <t>ガッキュウスウ</t>
    </rPh>
    <phoneticPr fontId="2"/>
  </si>
  <si>
    <t>２学級
以上</t>
    <rPh sb="1" eb="3">
      <t>ガッキュウ</t>
    </rPh>
    <rPh sb="4" eb="6">
      <t>イジョウ</t>
    </rPh>
    <phoneticPr fontId="2"/>
  </si>
  <si>
    <t>園　　　　　舎</t>
    <rPh sb="0" eb="1">
      <t>エン</t>
    </rPh>
    <rPh sb="6" eb="7">
      <t>シャ</t>
    </rPh>
    <phoneticPr fontId="2"/>
  </si>
  <si>
    <t>２学級以下</t>
    <rPh sb="1" eb="3">
      <t>ガッキュウ</t>
    </rPh>
    <rPh sb="3" eb="5">
      <t>イカ</t>
    </rPh>
    <phoneticPr fontId="2"/>
  </si>
  <si>
    <t>３学級以上</t>
    <rPh sb="1" eb="3">
      <t>ガッキュウ</t>
    </rPh>
    <rPh sb="3" eb="5">
      <t>イジョウ</t>
    </rPh>
    <phoneticPr fontId="2"/>
  </si>
  <si>
    <t>400＋80×(学級数－３) ㎡</t>
    <phoneticPr fontId="2"/>
  </si>
  <si>
    <t>330＋30×(学級数－１) ㎡</t>
    <phoneticPr fontId="2"/>
  </si>
  <si>
    <t>園　　　　　庭</t>
    <rPh sb="0" eb="1">
      <t>エン</t>
    </rPh>
    <rPh sb="6" eb="7">
      <t>ニワ</t>
    </rPh>
    <phoneticPr fontId="2"/>
  </si>
  <si>
    <t>２　園舎及び保育室等の保有面積</t>
    <rPh sb="2" eb="4">
      <t>エンシャ</t>
    </rPh>
    <rPh sb="4" eb="5">
      <t>オヨ</t>
    </rPh>
    <rPh sb="6" eb="9">
      <t>ホイクシツ</t>
    </rPh>
    <rPh sb="9" eb="10">
      <t>トウ</t>
    </rPh>
    <rPh sb="11" eb="13">
      <t>ホユウ</t>
    </rPh>
    <rPh sb="13" eb="15">
      <t>メンセキ</t>
    </rPh>
    <phoneticPr fontId="2"/>
  </si>
  <si>
    <t>区　　　分</t>
    <rPh sb="0" eb="1">
      <t>ク</t>
    </rPh>
    <rPh sb="4" eb="5">
      <t>ブン</t>
    </rPh>
    <phoneticPr fontId="2"/>
  </si>
  <si>
    <t>室数</t>
    <rPh sb="0" eb="2">
      <t>シツスウ</t>
    </rPh>
    <phoneticPr fontId="2"/>
  </si>
  <si>
    <t>（単位：㎡）</t>
    <rPh sb="1" eb="3">
      <t>タンイ</t>
    </rPh>
    <phoneticPr fontId="2"/>
  </si>
  <si>
    <t>保　　　　　有　　　　　面　　　　　積</t>
    <rPh sb="0" eb="1">
      <t>タモツ</t>
    </rPh>
    <rPh sb="6" eb="7">
      <t>ユウ</t>
    </rPh>
    <rPh sb="12" eb="13">
      <t>メン</t>
    </rPh>
    <rPh sb="18" eb="19">
      <t>セキ</t>
    </rPh>
    <phoneticPr fontId="2"/>
  </si>
  <si>
    <t>　Ａ　保有面積</t>
    <rPh sb="3" eb="5">
      <t>ホユウ</t>
    </rPh>
    <rPh sb="5" eb="7">
      <t>メンセキ</t>
    </rPh>
    <phoneticPr fontId="2"/>
  </si>
  <si>
    <t>　Ｂ　必要面積</t>
    <rPh sb="3" eb="5">
      <t>ヒツヨウ</t>
    </rPh>
    <rPh sb="5" eb="7">
      <t>メンセキ</t>
    </rPh>
    <phoneticPr fontId="2"/>
  </si>
  <si>
    <t>　Ｃ　差　　引（＝Ａ－Ｂ）</t>
    <rPh sb="3" eb="4">
      <t>サ</t>
    </rPh>
    <rPh sb="6" eb="7">
      <t>ヒ</t>
    </rPh>
    <phoneticPr fontId="2"/>
  </si>
  <si>
    <t>適　　　否</t>
    <rPh sb="0" eb="1">
      <t>テキ</t>
    </rPh>
    <rPh sb="4" eb="5">
      <t>イナ</t>
    </rPh>
    <phoneticPr fontId="2"/>
  </si>
  <si>
    <t>乳児室</t>
    <rPh sb="0" eb="2">
      <t>ニュウジ</t>
    </rPh>
    <rPh sb="2" eb="3">
      <t>シツ</t>
    </rPh>
    <phoneticPr fontId="2"/>
  </si>
  <si>
    <t>ほふく室</t>
    <rPh sb="3" eb="4">
      <t>シツ</t>
    </rPh>
    <phoneticPr fontId="2"/>
  </si>
  <si>
    <t>保育室（２歳児）</t>
    <rPh sb="0" eb="3">
      <t>ホイクシツ</t>
    </rPh>
    <rPh sb="5" eb="7">
      <t>サイジ</t>
    </rPh>
    <phoneticPr fontId="2"/>
  </si>
  <si>
    <t>沐浴室</t>
    <rPh sb="0" eb="2">
      <t>モクヨク</t>
    </rPh>
    <rPh sb="2" eb="3">
      <t>シツ</t>
    </rPh>
    <phoneticPr fontId="2"/>
  </si>
  <si>
    <t>調乳室</t>
    <rPh sb="0" eb="2">
      <t>チョウニュウ</t>
    </rPh>
    <rPh sb="2" eb="3">
      <t>シツ</t>
    </rPh>
    <phoneticPr fontId="2"/>
  </si>
  <si>
    <t>保育室（３歳以上児）</t>
    <rPh sb="0" eb="3">
      <t>ホイクシツ</t>
    </rPh>
    <rPh sb="5" eb="6">
      <t>サイ</t>
    </rPh>
    <rPh sb="6" eb="8">
      <t>イジョウ</t>
    </rPh>
    <phoneticPr fontId="2"/>
  </si>
  <si>
    <t>遊戯室</t>
    <rPh sb="0" eb="3">
      <t>ユウギシツ</t>
    </rPh>
    <phoneticPr fontId="2"/>
  </si>
  <si>
    <t>職員室</t>
    <rPh sb="0" eb="3">
      <t>ショクインシツ</t>
    </rPh>
    <phoneticPr fontId="2"/>
  </si>
  <si>
    <t>調理室</t>
    <rPh sb="0" eb="3">
      <t>チョウリシツ</t>
    </rPh>
    <phoneticPr fontId="2"/>
  </si>
  <si>
    <t>廊下</t>
    <rPh sb="0" eb="2">
      <t>ロウカ</t>
    </rPh>
    <phoneticPr fontId="2"/>
  </si>
  <si>
    <t>便所</t>
    <rPh sb="0" eb="2">
      <t>ベンジョ</t>
    </rPh>
    <phoneticPr fontId="2"/>
  </si>
  <si>
    <t>その他</t>
    <rPh sb="2" eb="3">
      <t>タ</t>
    </rPh>
    <phoneticPr fontId="2"/>
  </si>
  <si>
    <t>　※　既存施設のまま認定こども園に移行する場合、「否」が出た項目については、既存施設特例が適用される場合がある。</t>
    <rPh sb="3" eb="5">
      <t>キソン</t>
    </rPh>
    <rPh sb="5" eb="7">
      <t>シセツ</t>
    </rPh>
    <rPh sb="10" eb="12">
      <t>ニンテイ</t>
    </rPh>
    <rPh sb="15" eb="16">
      <t>エン</t>
    </rPh>
    <rPh sb="17" eb="19">
      <t>イコウ</t>
    </rPh>
    <rPh sb="21" eb="23">
      <t>バアイ</t>
    </rPh>
    <rPh sb="25" eb="26">
      <t>イナ</t>
    </rPh>
    <rPh sb="28" eb="29">
      <t>デ</t>
    </rPh>
    <rPh sb="30" eb="32">
      <t>コウモク</t>
    </rPh>
    <rPh sb="38" eb="40">
      <t>キソン</t>
    </rPh>
    <rPh sb="40" eb="42">
      <t>シセツ</t>
    </rPh>
    <rPh sb="42" eb="44">
      <t>トクレイ</t>
    </rPh>
    <rPh sb="45" eb="47">
      <t>テキヨウ</t>
    </rPh>
    <rPh sb="50" eb="52">
      <t>バアイ</t>
    </rPh>
    <phoneticPr fontId="2"/>
  </si>
  <si>
    <r>
      <rPr>
        <sz val="10"/>
        <color theme="1"/>
        <rFont val="ＭＳ ゴシック"/>
        <family val="3"/>
        <charset val="128"/>
      </rPr>
      <t>上記のほか３歳未満児の保育の用に供する施設及び設備</t>
    </r>
    <r>
      <rPr>
        <sz val="11"/>
        <color theme="1"/>
        <rFont val="ＭＳ ゴシック"/>
        <family val="3"/>
        <charset val="128"/>
      </rPr>
      <t xml:space="preserve">
（　　　　　　　　　　）</t>
    </r>
    <rPh sb="0" eb="2">
      <t>ジョウキ</t>
    </rPh>
    <rPh sb="6" eb="7">
      <t>サイ</t>
    </rPh>
    <rPh sb="7" eb="9">
      <t>ミマン</t>
    </rPh>
    <rPh sb="9" eb="10">
      <t>ジ</t>
    </rPh>
    <rPh sb="11" eb="13">
      <t>ホイク</t>
    </rPh>
    <rPh sb="14" eb="15">
      <t>ヨウ</t>
    </rPh>
    <rPh sb="16" eb="17">
      <t>キョウ</t>
    </rPh>
    <rPh sb="19" eb="21">
      <t>シセツ</t>
    </rPh>
    <rPh sb="21" eb="22">
      <t>オヨ</t>
    </rPh>
    <rPh sb="23" eb="25">
      <t>セツビ</t>
    </rPh>
    <phoneticPr fontId="2"/>
  </si>
  <si>
    <t>④学級数に応じた面積</t>
    <rPh sb="1" eb="4">
      <t>ガッキュウスウ</t>
    </rPh>
    <rPh sb="5" eb="6">
      <t>オウ</t>
    </rPh>
    <rPh sb="8" eb="10">
      <t>メンセキ</t>
    </rPh>
    <phoneticPr fontId="2"/>
  </si>
  <si>
    <t>④３～５歳児</t>
    <rPh sb="4" eb="6">
      <t>サイジ</t>
    </rPh>
    <phoneticPr fontId="2"/>
  </si>
  <si>
    <t>⑤（＝人数×1.65㎡）</t>
    <rPh sb="3" eb="5">
      <t>ニンズウ</t>
    </rPh>
    <phoneticPr fontId="2"/>
  </si>
  <si>
    <t>⑥（＝人数×3.3㎡）</t>
    <rPh sb="3" eb="5">
      <t>ニンズウ</t>
    </rPh>
    <phoneticPr fontId="2"/>
  </si>
  <si>
    <t>⑦（＝②×1.98㎡）</t>
    <phoneticPr fontId="2"/>
  </si>
  <si>
    <t>⑨</t>
    <phoneticPr fontId="2"/>
  </si>
  <si>
    <t>次の⑧又は⑨の大きい方の面積</t>
    <rPh sb="0" eb="1">
      <t>ツギ</t>
    </rPh>
    <rPh sb="3" eb="4">
      <t>マタ</t>
    </rPh>
    <rPh sb="7" eb="8">
      <t>オオ</t>
    </rPh>
    <rPh sb="10" eb="11">
      <t>ホウ</t>
    </rPh>
    <rPh sb="12" eb="14">
      <t>メンセキ</t>
    </rPh>
    <phoneticPr fontId="2"/>
  </si>
  <si>
    <t>⑧</t>
    <phoneticPr fontId="2"/>
  </si>
  <si>
    <t>２歳以上児１人につき3.3㎡</t>
    <rPh sb="1" eb="4">
      <t>サイイジョウ</t>
    </rPh>
    <rPh sb="4" eb="5">
      <t>ジ</t>
    </rPh>
    <rPh sb="6" eb="7">
      <t>ニン</t>
    </rPh>
    <phoneticPr fontId="2"/>
  </si>
  <si>
    <t>⑨</t>
    <phoneticPr fontId="2"/>
  </si>
  <si>
    <t>次の(a)と(b)の面積の合計</t>
    <rPh sb="0" eb="1">
      <t>ツギ</t>
    </rPh>
    <rPh sb="10" eb="12">
      <t>メンセキ</t>
    </rPh>
    <rPh sb="13" eb="15">
      <t>ゴウケイ</t>
    </rPh>
    <phoneticPr fontId="2"/>
  </si>
  <si>
    <t>(a)</t>
    <phoneticPr fontId="2"/>
  </si>
  <si>
    <t>(b)</t>
    <phoneticPr fontId="2"/>
  </si>
  <si>
    <t>２歳児１人につき3.3㎡</t>
    <phoneticPr fontId="2"/>
  </si>
  <si>
    <t>⑧又は⑨の
大きい方</t>
    <rPh sb="1" eb="2">
      <t>マタ</t>
    </rPh>
    <rPh sb="6" eb="7">
      <t>オオ</t>
    </rPh>
    <rPh sb="9" eb="10">
      <t>ホウ</t>
    </rPh>
    <phoneticPr fontId="2"/>
  </si>
  <si>
    <t>計</t>
    <rPh sb="0" eb="1">
      <t>ケイ</t>
    </rPh>
    <phoneticPr fontId="2"/>
  </si>
  <si>
    <t>園 舎 規 定 該 当 項 目</t>
    <rPh sb="0" eb="1">
      <t>エン</t>
    </rPh>
    <rPh sb="2" eb="3">
      <t>シャ</t>
    </rPh>
    <rPh sb="4" eb="5">
      <t>タダシ</t>
    </rPh>
    <rPh sb="6" eb="7">
      <t>サダム</t>
    </rPh>
    <rPh sb="8" eb="9">
      <t>ガイ</t>
    </rPh>
    <rPh sb="10" eb="11">
      <t>トウ</t>
    </rPh>
    <rPh sb="12" eb="13">
      <t>コウ</t>
    </rPh>
    <rPh sb="14" eb="15">
      <t>メ</t>
    </rPh>
    <phoneticPr fontId="2"/>
  </si>
  <si>
    <r>
      <t>【幼保連携型認定こども園以外の認定こども園用</t>
    </r>
    <r>
      <rPr>
        <sz val="9"/>
        <color theme="1"/>
        <rFont val="ＭＳ ゴシック"/>
        <family val="3"/>
        <charset val="128"/>
      </rPr>
      <t>（幼稚園型、保育所型又は特定認可外保育施設型）</t>
    </r>
    <r>
      <rPr>
        <sz val="11"/>
        <color theme="1"/>
        <rFont val="ＭＳ ゴシック"/>
        <family val="3"/>
        <charset val="128"/>
      </rPr>
      <t>】</t>
    </r>
    <rPh sb="1" eb="3">
      <t>ヨウホ</t>
    </rPh>
    <rPh sb="3" eb="5">
      <t>レンケイ</t>
    </rPh>
    <rPh sb="5" eb="6">
      <t>ガタ</t>
    </rPh>
    <rPh sb="6" eb="8">
      <t>ニンテイ</t>
    </rPh>
    <rPh sb="11" eb="12">
      <t>エン</t>
    </rPh>
    <rPh sb="12" eb="14">
      <t>イガイ</t>
    </rPh>
    <rPh sb="15" eb="17">
      <t>ニンテイ</t>
    </rPh>
    <rPh sb="20" eb="21">
      <t>エン</t>
    </rPh>
    <rPh sb="21" eb="22">
      <t>ヨウ</t>
    </rPh>
    <rPh sb="23" eb="26">
      <t>ヨウチエン</t>
    </rPh>
    <rPh sb="26" eb="27">
      <t>ガタ</t>
    </rPh>
    <rPh sb="28" eb="31">
      <t>ホイクショ</t>
    </rPh>
    <rPh sb="31" eb="32">
      <t>ガタ</t>
    </rPh>
    <rPh sb="32" eb="33">
      <t>マタ</t>
    </rPh>
    <rPh sb="34" eb="36">
      <t>トクテイ</t>
    </rPh>
    <rPh sb="36" eb="39">
      <t>ニンカガイ</t>
    </rPh>
    <rPh sb="39" eb="41">
      <t>ホイク</t>
    </rPh>
    <rPh sb="41" eb="43">
      <t>シセツ</t>
    </rPh>
    <rPh sb="43" eb="44">
      <t>ガタ</t>
    </rPh>
    <phoneticPr fontId="2"/>
  </si>
  <si>
    <t>（参考様式１：職員配置計算表）</t>
    <rPh sb="1" eb="3">
      <t>サンコウ</t>
    </rPh>
    <rPh sb="3" eb="5">
      <t>ヨウシキ</t>
    </rPh>
    <rPh sb="7" eb="9">
      <t>ショクイン</t>
    </rPh>
    <rPh sb="9" eb="11">
      <t>ハイチ</t>
    </rPh>
    <rPh sb="11" eb="14">
      <t>ケイサンヒョウ</t>
    </rPh>
    <phoneticPr fontId="12"/>
  </si>
  <si>
    <t>子どもの数</t>
    <rPh sb="0" eb="1">
      <t>コ</t>
    </rPh>
    <rPh sb="4" eb="5">
      <t>カズ</t>
    </rPh>
    <phoneticPr fontId="12"/>
  </si>
  <si>
    <t>子どもの数の内訳</t>
    <rPh sb="0" eb="1">
      <t>コ</t>
    </rPh>
    <rPh sb="4" eb="5">
      <t>カズ</t>
    </rPh>
    <rPh sb="6" eb="8">
      <t>ウチワケ</t>
    </rPh>
    <phoneticPr fontId="12"/>
  </si>
  <si>
    <r>
      <rPr>
        <sz val="10"/>
        <rFont val="ＭＳ ゴシック"/>
        <family val="3"/>
        <charset val="128"/>
      </rPr>
      <t>保育認定</t>
    </r>
    <r>
      <rPr>
        <sz val="12"/>
        <rFont val="ＭＳ ゴシック"/>
        <family val="3"/>
        <charset val="128"/>
      </rPr>
      <t xml:space="preserve">
</t>
    </r>
    <r>
      <rPr>
        <sz val="10"/>
        <rFont val="ＭＳ ゴシック"/>
        <family val="3"/>
        <charset val="128"/>
      </rPr>
      <t>（２号・３号）</t>
    </r>
    <rPh sb="0" eb="2">
      <t>ホイク</t>
    </rPh>
    <rPh sb="2" eb="4">
      <t>ニンテイ</t>
    </rPh>
    <rPh sb="7" eb="8">
      <t>ゴウ</t>
    </rPh>
    <rPh sb="10" eb="11">
      <t>ゴウ</t>
    </rPh>
    <phoneticPr fontId="12"/>
  </si>
  <si>
    <t>教育標準時間認定（１号）</t>
    <rPh sb="0" eb="2">
      <t>キョウイク</t>
    </rPh>
    <rPh sb="2" eb="4">
      <t>ヒョウジュン</t>
    </rPh>
    <rPh sb="4" eb="6">
      <t>ジカン</t>
    </rPh>
    <rPh sb="6" eb="8">
      <t>ニンテイ</t>
    </rPh>
    <rPh sb="10" eb="11">
      <t>ゴウ</t>
    </rPh>
    <phoneticPr fontId="12"/>
  </si>
  <si>
    <t>０歳児</t>
    <rPh sb="1" eb="3">
      <t>サイジ</t>
    </rPh>
    <phoneticPr fontId="12"/>
  </si>
  <si>
    <t>人</t>
    <rPh sb="0" eb="1">
      <t>ニン</t>
    </rPh>
    <phoneticPr fontId="2"/>
  </si>
  <si>
    <t>人</t>
    <rPh sb="0" eb="1">
      <t>ニン</t>
    </rPh>
    <phoneticPr fontId="12"/>
  </si>
  <si>
    <t>３号認定</t>
    <rPh sb="1" eb="2">
      <t>ゴウ</t>
    </rPh>
    <rPh sb="2" eb="4">
      <t>ニンテイ</t>
    </rPh>
    <phoneticPr fontId="12"/>
  </si>
  <si>
    <t>１歳児</t>
    <rPh sb="1" eb="3">
      <t>サイジ</t>
    </rPh>
    <phoneticPr fontId="12"/>
  </si>
  <si>
    <t>２歳児</t>
    <rPh sb="1" eb="3">
      <t>サイジ</t>
    </rPh>
    <phoneticPr fontId="12"/>
  </si>
  <si>
    <t>３歳児</t>
    <rPh sb="1" eb="3">
      <t>サイジ</t>
    </rPh>
    <phoneticPr fontId="12"/>
  </si>
  <si>
    <t>２号認定</t>
    <rPh sb="1" eb="2">
      <t>ゴウ</t>
    </rPh>
    <rPh sb="2" eb="4">
      <t>ニンテイ</t>
    </rPh>
    <phoneticPr fontId="12"/>
  </si>
  <si>
    <t>１号認定</t>
    <rPh sb="1" eb="2">
      <t>ゴウ</t>
    </rPh>
    <rPh sb="2" eb="4">
      <t>ニンテイ</t>
    </rPh>
    <phoneticPr fontId="12"/>
  </si>
  <si>
    <t>４歳児</t>
    <rPh sb="1" eb="3">
      <t>サイジ</t>
    </rPh>
    <phoneticPr fontId="12"/>
  </si>
  <si>
    <t>５歳児</t>
    <rPh sb="1" eb="3">
      <t>サイジ</t>
    </rPh>
    <phoneticPr fontId="12"/>
  </si>
  <si>
    <t>計</t>
    <rPh sb="0" eb="1">
      <t>ケイ</t>
    </rPh>
    <phoneticPr fontId="12"/>
  </si>
  <si>
    <t>（参考様式２：職員名簿）</t>
    <rPh sb="1" eb="3">
      <t>サンコウ</t>
    </rPh>
    <rPh sb="3" eb="5">
      <t>ヨウシキ</t>
    </rPh>
    <rPh sb="7" eb="9">
      <t>ショクイン</t>
    </rPh>
    <rPh sb="9" eb="11">
      <t>メイボ</t>
    </rPh>
    <phoneticPr fontId="2"/>
  </si>
  <si>
    <t>番号</t>
    <rPh sb="0" eb="2">
      <t>バンゴウ</t>
    </rPh>
    <phoneticPr fontId="2"/>
  </si>
  <si>
    <t>職　名</t>
    <rPh sb="0" eb="1">
      <t>ショク</t>
    </rPh>
    <rPh sb="2" eb="3">
      <t>メイ</t>
    </rPh>
    <phoneticPr fontId="2"/>
  </si>
  <si>
    <t>氏　　名</t>
    <rPh sb="0" eb="1">
      <t>シ</t>
    </rPh>
    <rPh sb="3" eb="4">
      <t>メイ</t>
    </rPh>
    <phoneticPr fontId="2"/>
  </si>
  <si>
    <t>従事内容</t>
    <rPh sb="0" eb="2">
      <t>ジュウジ</t>
    </rPh>
    <rPh sb="2" eb="4">
      <t>ナイヨウ</t>
    </rPh>
    <phoneticPr fontId="2"/>
  </si>
  <si>
    <t>勤務
形態</t>
    <rPh sb="0" eb="2">
      <t>キンム</t>
    </rPh>
    <rPh sb="3" eb="5">
      <t>ケイタイ</t>
    </rPh>
    <phoneticPr fontId="2"/>
  </si>
  <si>
    <t>資　　　　格</t>
    <rPh sb="0" eb="1">
      <t>シ</t>
    </rPh>
    <rPh sb="5" eb="6">
      <t>カク</t>
    </rPh>
    <phoneticPr fontId="2"/>
  </si>
  <si>
    <t>備考</t>
    <rPh sb="0" eb="2">
      <t>ビコウ</t>
    </rPh>
    <phoneticPr fontId="2"/>
  </si>
  <si>
    <t>学級
担任</t>
    <rPh sb="0" eb="2">
      <t>ガッキュウ</t>
    </rPh>
    <rPh sb="3" eb="5">
      <t>タンニン</t>
    </rPh>
    <phoneticPr fontId="2"/>
  </si>
  <si>
    <t>保育
認定
２号
３号</t>
    <rPh sb="0" eb="2">
      <t>ホイク</t>
    </rPh>
    <rPh sb="3" eb="5">
      <t>ニンテイ</t>
    </rPh>
    <rPh sb="7" eb="8">
      <t>ゴウ</t>
    </rPh>
    <rPh sb="10" eb="11">
      <t>ゴウ</t>
    </rPh>
    <phoneticPr fontId="2"/>
  </si>
  <si>
    <t>教育標準
時間認定
（１号）</t>
    <rPh sb="0" eb="2">
      <t>キョウイク</t>
    </rPh>
    <rPh sb="2" eb="4">
      <t>ヒョウジュン</t>
    </rPh>
    <rPh sb="5" eb="7">
      <t>ジカン</t>
    </rPh>
    <rPh sb="7" eb="9">
      <t>ニンテイ</t>
    </rPh>
    <rPh sb="12" eb="13">
      <t>ゴウ</t>
    </rPh>
    <phoneticPr fontId="2"/>
  </si>
  <si>
    <t>保育士</t>
    <rPh sb="0" eb="3">
      <t>ホイクシ</t>
    </rPh>
    <phoneticPr fontId="2"/>
  </si>
  <si>
    <t>調理師
免許</t>
    <rPh sb="0" eb="3">
      <t>チョウリシ</t>
    </rPh>
    <rPh sb="4" eb="6">
      <t>メンキョ</t>
    </rPh>
    <phoneticPr fontId="2"/>
  </si>
  <si>
    <t>(</t>
    <phoneticPr fontId="2"/>
  </si>
  <si>
    <t>)</t>
    <phoneticPr fontId="2"/>
  </si>
  <si>
    <t>　←　「資格」欄の上段：所有する資格・免許に○</t>
    <rPh sb="4" eb="6">
      <t>シカク</t>
    </rPh>
    <rPh sb="7" eb="8">
      <t>ラン</t>
    </rPh>
    <rPh sb="9" eb="11">
      <t>ジョウダン</t>
    </rPh>
    <rPh sb="12" eb="14">
      <t>ショユウ</t>
    </rPh>
    <rPh sb="16" eb="18">
      <t>シカク</t>
    </rPh>
    <rPh sb="19" eb="21">
      <t>メンキョ</t>
    </rPh>
    <phoneticPr fontId="2"/>
  </si>
  <si>
    <t>　←　「資格」欄の下段：資格取得年月日を記入</t>
    <rPh sb="4" eb="6">
      <t>シカク</t>
    </rPh>
    <rPh sb="7" eb="8">
      <t>ラン</t>
    </rPh>
    <rPh sb="9" eb="11">
      <t>ゲダン</t>
    </rPh>
    <rPh sb="12" eb="14">
      <t>シカク</t>
    </rPh>
    <rPh sb="14" eb="16">
      <t>シュトク</t>
    </rPh>
    <rPh sb="16" eb="19">
      <t>ネンガッピ</t>
    </rPh>
    <rPh sb="20" eb="22">
      <t>キニュウ</t>
    </rPh>
    <phoneticPr fontId="2"/>
  </si>
  <si>
    <t>　　（学級担任は、担任する学級名及び学齢を「備考」欄に記入すること。）</t>
    <rPh sb="3" eb="5">
      <t>ガッキュウ</t>
    </rPh>
    <rPh sb="5" eb="7">
      <t>タンニン</t>
    </rPh>
    <rPh sb="9" eb="11">
      <t>タンニン</t>
    </rPh>
    <rPh sb="13" eb="15">
      <t>ガッキュウ</t>
    </rPh>
    <rPh sb="15" eb="16">
      <t>メイ</t>
    </rPh>
    <rPh sb="16" eb="17">
      <t>オヨ</t>
    </rPh>
    <rPh sb="18" eb="19">
      <t>ガク</t>
    </rPh>
    <rPh sb="22" eb="24">
      <t>ビコウ</t>
    </rPh>
    <rPh sb="25" eb="26">
      <t>ラン</t>
    </rPh>
    <rPh sb="27" eb="29">
      <t>キニュウ</t>
    </rPh>
    <phoneticPr fontId="2"/>
  </si>
  <si>
    <t>　２　「従事内容」欄には、該当するすべての箇所に○印を記入すること。</t>
    <rPh sb="4" eb="6">
      <t>ジュウジ</t>
    </rPh>
    <rPh sb="6" eb="8">
      <t>ナイヨウ</t>
    </rPh>
    <rPh sb="9" eb="10">
      <t>ラン</t>
    </rPh>
    <rPh sb="13" eb="15">
      <t>ガイトウ</t>
    </rPh>
    <rPh sb="21" eb="23">
      <t>カショ</t>
    </rPh>
    <rPh sb="25" eb="26">
      <t>シルシ</t>
    </rPh>
    <rPh sb="27" eb="29">
      <t>キニュウ</t>
    </rPh>
    <phoneticPr fontId="2"/>
  </si>
  <si>
    <t>【例】</t>
    <rPh sb="1" eb="2">
      <t>レイ</t>
    </rPh>
    <phoneticPr fontId="2"/>
  </si>
  <si>
    <t>　午前は学級担任として教育、午後は保育認定を受けた子ども（２号・３号認定子ども）の保育に従事する場合</t>
    <rPh sb="1" eb="3">
      <t>ゴゼン</t>
    </rPh>
    <rPh sb="4" eb="6">
      <t>ガッキュウ</t>
    </rPh>
    <rPh sb="6" eb="8">
      <t>タンニン</t>
    </rPh>
    <rPh sb="11" eb="13">
      <t>キョウイク</t>
    </rPh>
    <rPh sb="14" eb="16">
      <t>ゴゴ</t>
    </rPh>
    <rPh sb="17" eb="19">
      <t>ホイク</t>
    </rPh>
    <rPh sb="19" eb="21">
      <t>ニンテイ</t>
    </rPh>
    <rPh sb="22" eb="23">
      <t>ウ</t>
    </rPh>
    <rPh sb="25" eb="26">
      <t>コ</t>
    </rPh>
    <rPh sb="30" eb="31">
      <t>ゴウ</t>
    </rPh>
    <rPh sb="33" eb="34">
      <t>ゴウ</t>
    </rPh>
    <rPh sb="34" eb="36">
      <t>ニンテイ</t>
    </rPh>
    <rPh sb="36" eb="37">
      <t>コ</t>
    </rPh>
    <rPh sb="41" eb="43">
      <t>ホイク</t>
    </rPh>
    <rPh sb="44" eb="46">
      <t>ジュウジ</t>
    </rPh>
    <rPh sb="48" eb="50">
      <t>バアイ</t>
    </rPh>
    <phoneticPr fontId="2"/>
  </si>
  <si>
    <t>　フリーの職員として、保育認定を受けた子ども（２号・３号認定子ども）の保育にも、教育標準時間認定を受けた子ども</t>
    <rPh sb="5" eb="7">
      <t>ショクイン</t>
    </rPh>
    <rPh sb="11" eb="13">
      <t>ホイク</t>
    </rPh>
    <rPh sb="13" eb="15">
      <t>ニンテイ</t>
    </rPh>
    <rPh sb="16" eb="17">
      <t>ウ</t>
    </rPh>
    <rPh sb="19" eb="20">
      <t>コ</t>
    </rPh>
    <rPh sb="24" eb="25">
      <t>ゴウ</t>
    </rPh>
    <rPh sb="27" eb="28">
      <t>ゴウ</t>
    </rPh>
    <rPh sb="28" eb="30">
      <t>ニンテイ</t>
    </rPh>
    <rPh sb="30" eb="31">
      <t>コ</t>
    </rPh>
    <rPh sb="35" eb="37">
      <t>ホイク</t>
    </rPh>
    <rPh sb="40" eb="42">
      <t>キョウイク</t>
    </rPh>
    <rPh sb="42" eb="44">
      <t>ヒョウジュン</t>
    </rPh>
    <rPh sb="44" eb="46">
      <t>ジカン</t>
    </rPh>
    <rPh sb="46" eb="48">
      <t>ニンテイ</t>
    </rPh>
    <rPh sb="49" eb="50">
      <t>ウ</t>
    </rPh>
    <rPh sb="52" eb="53">
      <t>コ</t>
    </rPh>
    <phoneticPr fontId="2"/>
  </si>
  <si>
    <t>（１号認定子ども）の保育にも従事する場合</t>
    <rPh sb="2" eb="3">
      <t>ゴウ</t>
    </rPh>
    <rPh sb="3" eb="5">
      <t>ニンテイ</t>
    </rPh>
    <rPh sb="5" eb="6">
      <t>コ</t>
    </rPh>
    <rPh sb="10" eb="12">
      <t>ホイク</t>
    </rPh>
    <rPh sb="14" eb="16">
      <t>ジュウジ</t>
    </rPh>
    <rPh sb="18" eb="20">
      <t>バアイ</t>
    </rPh>
    <phoneticPr fontId="2"/>
  </si>
  <si>
    <t>　３　「勤務形態」欄には、常勤・非常勤の別を記入すること。</t>
    <rPh sb="4" eb="6">
      <t>キンム</t>
    </rPh>
    <rPh sb="6" eb="8">
      <t>ケイタイ</t>
    </rPh>
    <rPh sb="9" eb="10">
      <t>ラン</t>
    </rPh>
    <rPh sb="13" eb="15">
      <t>ジョウキン</t>
    </rPh>
    <rPh sb="16" eb="19">
      <t>ヒジョウキン</t>
    </rPh>
    <rPh sb="20" eb="21">
      <t>ベツ</t>
    </rPh>
    <rPh sb="22" eb="24">
      <t>キニュウ</t>
    </rPh>
    <phoneticPr fontId="2"/>
  </si>
  <si>
    <t>　４　「資格名」欄の上段には、所有するすべての資格・免許について○印を記入すること。</t>
    <rPh sb="4" eb="6">
      <t>シカク</t>
    </rPh>
    <rPh sb="6" eb="7">
      <t>メイ</t>
    </rPh>
    <rPh sb="8" eb="9">
      <t>ラン</t>
    </rPh>
    <rPh sb="10" eb="12">
      <t>ジョウダン</t>
    </rPh>
    <rPh sb="15" eb="17">
      <t>ショユウ</t>
    </rPh>
    <rPh sb="23" eb="25">
      <t>シカク</t>
    </rPh>
    <rPh sb="26" eb="28">
      <t>メンキョ</t>
    </rPh>
    <rPh sb="33" eb="34">
      <t>シルシ</t>
    </rPh>
    <rPh sb="35" eb="37">
      <t>キニュウ</t>
    </rPh>
    <phoneticPr fontId="2"/>
  </si>
  <si>
    <t>　　　また、「その他」欄の（　　　）には、資格・免許名を記入すること。</t>
    <rPh sb="9" eb="10">
      <t>タ</t>
    </rPh>
    <rPh sb="11" eb="12">
      <t>ラン</t>
    </rPh>
    <rPh sb="21" eb="23">
      <t>シカク</t>
    </rPh>
    <rPh sb="24" eb="26">
      <t>メンキョ</t>
    </rPh>
    <rPh sb="26" eb="27">
      <t>メイ</t>
    </rPh>
    <rPh sb="28" eb="30">
      <t>キニュウ</t>
    </rPh>
    <phoneticPr fontId="2"/>
  </si>
  <si>
    <t>　　　なお、下段には資格取得年月日を記入すること。</t>
    <rPh sb="6" eb="8">
      <t>ゲダン</t>
    </rPh>
    <rPh sb="10" eb="12">
      <t>シカク</t>
    </rPh>
    <rPh sb="12" eb="14">
      <t>シュトク</t>
    </rPh>
    <rPh sb="14" eb="17">
      <t>ネンガッピ</t>
    </rPh>
    <rPh sb="18" eb="20">
      <t>キニュウ</t>
    </rPh>
    <phoneticPr fontId="2"/>
  </si>
  <si>
    <t>　　　（幼稚園教諭免許の場合は取得年月日を、保育士資格の場合は登録年月日を記入すること。）</t>
    <rPh sb="4" eb="7">
      <t>ヨウチエン</t>
    </rPh>
    <rPh sb="7" eb="9">
      <t>キョウユ</t>
    </rPh>
    <rPh sb="9" eb="11">
      <t>メンキョ</t>
    </rPh>
    <rPh sb="12" eb="14">
      <t>バアイ</t>
    </rPh>
    <rPh sb="15" eb="17">
      <t>シュトク</t>
    </rPh>
    <rPh sb="17" eb="20">
      <t>ネンガッピ</t>
    </rPh>
    <rPh sb="22" eb="25">
      <t>ホイクシ</t>
    </rPh>
    <rPh sb="25" eb="27">
      <t>シカク</t>
    </rPh>
    <rPh sb="28" eb="30">
      <t>バアイ</t>
    </rPh>
    <rPh sb="31" eb="33">
      <t>トウロク</t>
    </rPh>
    <rPh sb="33" eb="36">
      <t>ネンガッピ</t>
    </rPh>
    <rPh sb="37" eb="39">
      <t>キニュウ</t>
    </rPh>
    <phoneticPr fontId="2"/>
  </si>
  <si>
    <t>様式第１号の２（第３条関係）</t>
    <rPh sb="0" eb="2">
      <t>ヨウシキ</t>
    </rPh>
    <rPh sb="2" eb="3">
      <t>ダイ</t>
    </rPh>
    <rPh sb="4" eb="5">
      <t>ゴウ</t>
    </rPh>
    <rPh sb="8" eb="9">
      <t>ダイ</t>
    </rPh>
    <rPh sb="10" eb="11">
      <t>ジョウ</t>
    </rPh>
    <rPh sb="11" eb="13">
      <t>カンケイ</t>
    </rPh>
    <phoneticPr fontId="2"/>
  </si>
  <si>
    <t>認定こども園認定申請書</t>
    <rPh sb="0" eb="2">
      <t>ニンテイ</t>
    </rPh>
    <rPh sb="5" eb="6">
      <t>エン</t>
    </rPh>
    <rPh sb="6" eb="8">
      <t>ニンテイ</t>
    </rPh>
    <rPh sb="8" eb="11">
      <t>シンセイショ</t>
    </rPh>
    <phoneticPr fontId="2"/>
  </si>
  <si>
    <t>年</t>
    <rPh sb="0" eb="1">
      <t>ネン</t>
    </rPh>
    <phoneticPr fontId="2"/>
  </si>
  <si>
    <t>月</t>
    <rPh sb="0" eb="1">
      <t>ガツ</t>
    </rPh>
    <phoneticPr fontId="2"/>
  </si>
  <si>
    <t>日</t>
    <rPh sb="0" eb="1">
      <t>ニチ</t>
    </rPh>
    <phoneticPr fontId="2"/>
  </si>
  <si>
    <t>　　　兵庫県知事　様</t>
    <rPh sb="3" eb="6">
      <t>ヒョウゴケン</t>
    </rPh>
    <rPh sb="6" eb="8">
      <t>チジ</t>
    </rPh>
    <rPh sb="9" eb="10">
      <t>サマ</t>
    </rPh>
    <phoneticPr fontId="2"/>
  </si>
  <si>
    <t>　　　　　申請者　住所（法人にあっては、主たる事務所の所在地）</t>
    <rPh sb="9" eb="11">
      <t>ジュウショ</t>
    </rPh>
    <rPh sb="12" eb="14">
      <t>ホウジン</t>
    </rPh>
    <phoneticPr fontId="2"/>
  </si>
  <si>
    <t>　　　　    　　　氏名（法人にあっては、名称及び代表者の氏名）</t>
    <rPh sb="11" eb="13">
      <t>シメイ</t>
    </rPh>
    <rPh sb="14" eb="16">
      <t>ホウジン</t>
    </rPh>
    <phoneticPr fontId="2"/>
  </si>
  <si>
    <t>電話</t>
    <rPh sb="0" eb="2">
      <t>デンワ</t>
    </rPh>
    <phoneticPr fontId="2"/>
  </si>
  <si>
    <t>（</t>
    <phoneticPr fontId="2"/>
  </si>
  <si>
    <t>）</t>
    <phoneticPr fontId="2"/>
  </si>
  <si>
    <t>－</t>
    <phoneticPr fontId="2"/>
  </si>
  <si>
    <t>番</t>
    <rPh sb="0" eb="1">
      <t>バン</t>
    </rPh>
    <phoneticPr fontId="2"/>
  </si>
  <si>
    <t>１　認定を受けようとする施設の現況</t>
    <rPh sb="2" eb="4">
      <t>ニンテイ</t>
    </rPh>
    <rPh sb="5" eb="6">
      <t>ウ</t>
    </rPh>
    <rPh sb="12" eb="14">
      <t>シセツ</t>
    </rPh>
    <rPh sb="15" eb="17">
      <t>ゲンキョウ</t>
    </rPh>
    <phoneticPr fontId="2"/>
  </si>
  <si>
    <t>種別</t>
    <rPh sb="0" eb="1">
      <t>タネ</t>
    </rPh>
    <rPh sb="1" eb="2">
      <t>ベツ</t>
    </rPh>
    <phoneticPr fontId="2"/>
  </si>
  <si>
    <t>幼稚園</t>
    <rPh sb="0" eb="3">
      <t>ヨウチエン</t>
    </rPh>
    <phoneticPr fontId="2"/>
  </si>
  <si>
    <t>保育所</t>
    <rPh sb="0" eb="3">
      <t>ホイクショ</t>
    </rPh>
    <phoneticPr fontId="2"/>
  </si>
  <si>
    <t>認可外保育施設</t>
    <rPh sb="0" eb="3">
      <t>ニンカガイ</t>
    </rPh>
    <rPh sb="3" eb="5">
      <t>ホイク</t>
    </rPh>
    <rPh sb="5" eb="7">
      <t>シセツ</t>
    </rPh>
    <phoneticPr fontId="2"/>
  </si>
  <si>
    <t>名称</t>
    <rPh sb="0" eb="1">
      <t>ナ</t>
    </rPh>
    <rPh sb="1" eb="2">
      <t>ショウ</t>
    </rPh>
    <phoneticPr fontId="2"/>
  </si>
  <si>
    <t>所在地</t>
    <rPh sb="0" eb="1">
      <t>ショ</t>
    </rPh>
    <rPh sb="1" eb="2">
      <t>ザイ</t>
    </rPh>
    <rPh sb="2" eb="3">
      <t>チ</t>
    </rPh>
    <phoneticPr fontId="2"/>
  </si>
  <si>
    <t>設置者</t>
    <rPh sb="0" eb="1">
      <t>セツ</t>
    </rPh>
    <rPh sb="1" eb="2">
      <t>チ</t>
    </rPh>
    <rPh sb="2" eb="3">
      <t>シャ</t>
    </rPh>
    <phoneticPr fontId="2"/>
  </si>
  <si>
    <t>設置年月日</t>
    <rPh sb="0" eb="2">
      <t>セッチ</t>
    </rPh>
    <rPh sb="2" eb="5">
      <t>ネンガッピ</t>
    </rPh>
    <phoneticPr fontId="2"/>
  </si>
  <si>
    <t>月</t>
    <rPh sb="0" eb="1">
      <t>ゲツ</t>
    </rPh>
    <phoneticPr fontId="2"/>
  </si>
  <si>
    <t>定員</t>
    <rPh sb="0" eb="1">
      <t>サダム</t>
    </rPh>
    <rPh sb="1" eb="2">
      <t>イン</t>
    </rPh>
    <phoneticPr fontId="2"/>
  </si>
  <si>
    <t>２　認定を受けようとする認定こども園</t>
    <rPh sb="2" eb="4">
      <t>ニンテイ</t>
    </rPh>
    <rPh sb="5" eb="6">
      <t>ウ</t>
    </rPh>
    <rPh sb="12" eb="14">
      <t>ニンテイ</t>
    </rPh>
    <rPh sb="17" eb="18">
      <t>エン</t>
    </rPh>
    <phoneticPr fontId="2"/>
  </si>
  <si>
    <t>概要</t>
    <rPh sb="0" eb="2">
      <t>ガイヨウ</t>
    </rPh>
    <phoneticPr fontId="2"/>
  </si>
  <si>
    <t>類　　　型</t>
    <rPh sb="0" eb="1">
      <t>タグイ</t>
    </rPh>
    <rPh sb="4" eb="5">
      <t>カタ</t>
    </rPh>
    <phoneticPr fontId="2"/>
  </si>
  <si>
    <t>幼稚園型</t>
    <rPh sb="0" eb="3">
      <t>ヨウチエン</t>
    </rPh>
    <rPh sb="3" eb="4">
      <t>ガタ</t>
    </rPh>
    <phoneticPr fontId="2"/>
  </si>
  <si>
    <t>保育所型</t>
    <rPh sb="0" eb="3">
      <t>ホイクショ</t>
    </rPh>
    <rPh sb="3" eb="4">
      <t>ガタ</t>
    </rPh>
    <phoneticPr fontId="2"/>
  </si>
  <si>
    <t>特定認可外保育施設型</t>
    <rPh sb="0" eb="2">
      <t>トクテイ</t>
    </rPh>
    <rPh sb="2" eb="5">
      <t>ニンカガイ</t>
    </rPh>
    <rPh sb="5" eb="7">
      <t>ホイク</t>
    </rPh>
    <rPh sb="7" eb="9">
      <t>シセツ</t>
    </rPh>
    <rPh sb="9" eb="10">
      <t>ガタ</t>
    </rPh>
    <phoneticPr fontId="2"/>
  </si>
  <si>
    <t>名　　　称</t>
    <rPh sb="0" eb="1">
      <t>ナ</t>
    </rPh>
    <rPh sb="4" eb="5">
      <t>ショウ</t>
    </rPh>
    <phoneticPr fontId="2"/>
  </si>
  <si>
    <t>所　在　地</t>
    <rPh sb="0" eb="1">
      <t>ショ</t>
    </rPh>
    <rPh sb="2" eb="3">
      <t>ザイ</t>
    </rPh>
    <rPh sb="4" eb="5">
      <t>チ</t>
    </rPh>
    <phoneticPr fontId="2"/>
  </si>
  <si>
    <t>認定こども園の長となるべき者の氏名</t>
    <rPh sb="0" eb="2">
      <t>ニンテイ</t>
    </rPh>
    <rPh sb="5" eb="6">
      <t>エン</t>
    </rPh>
    <rPh sb="7" eb="8">
      <t>オサ</t>
    </rPh>
    <rPh sb="13" eb="14">
      <t>シャ</t>
    </rPh>
    <rPh sb="15" eb="17">
      <t>シメイ</t>
    </rPh>
    <phoneticPr fontId="2"/>
  </si>
  <si>
    <t>開園予定年月日</t>
    <rPh sb="0" eb="2">
      <t>カイエン</t>
    </rPh>
    <rPh sb="2" eb="4">
      <t>ヨテイ</t>
    </rPh>
    <rPh sb="4" eb="7">
      <t>ネンガッピ</t>
    </rPh>
    <phoneticPr fontId="2"/>
  </si>
  <si>
    <t>保育
する
子ど
もの
数</t>
    <rPh sb="0" eb="2">
      <t>ホイク</t>
    </rPh>
    <rPh sb="6" eb="7">
      <t>コ</t>
    </rPh>
    <rPh sb="12" eb="13">
      <t>カズ</t>
    </rPh>
    <phoneticPr fontId="2"/>
  </si>
  <si>
    <t>１・２歳</t>
    <rPh sb="3" eb="4">
      <t>サイ</t>
    </rPh>
    <phoneticPr fontId="2"/>
  </si>
  <si>
    <t>３～５歳</t>
    <rPh sb="3" eb="4">
      <t>サイ</t>
    </rPh>
    <phoneticPr fontId="2"/>
  </si>
  <si>
    <t>合計</t>
    <rPh sb="0" eb="2">
      <t>ゴウケイ</t>
    </rPh>
    <phoneticPr fontId="2"/>
  </si>
  <si>
    <t>保　 育 　認 　定</t>
    <rPh sb="0" eb="1">
      <t>タモツ</t>
    </rPh>
    <rPh sb="3" eb="4">
      <t>イク</t>
    </rPh>
    <rPh sb="6" eb="7">
      <t>シノブ</t>
    </rPh>
    <rPh sb="9" eb="10">
      <t>サダム</t>
    </rPh>
    <phoneticPr fontId="2"/>
  </si>
  <si>
    <t>（３号認定）</t>
    <rPh sb="2" eb="3">
      <t>ゴウ</t>
    </rPh>
    <rPh sb="3" eb="5">
      <t>ニンテイ</t>
    </rPh>
    <phoneticPr fontId="2"/>
  </si>
  <si>
    <t>（２号認定）</t>
    <rPh sb="2" eb="3">
      <t>ゴウ</t>
    </rPh>
    <rPh sb="3" eb="5">
      <t>ニンテイ</t>
    </rPh>
    <phoneticPr fontId="2"/>
  </si>
  <si>
    <t>教育標準時間認定</t>
    <rPh sb="0" eb="2">
      <t>キョウイク</t>
    </rPh>
    <rPh sb="2" eb="4">
      <t>ヒョウジュン</t>
    </rPh>
    <rPh sb="4" eb="6">
      <t>ジカン</t>
    </rPh>
    <rPh sb="6" eb="8">
      <t>ニンテイ</t>
    </rPh>
    <phoneticPr fontId="2"/>
  </si>
  <si>
    <t>（１号認定）</t>
    <rPh sb="2" eb="3">
      <t>ゴウ</t>
    </rPh>
    <rPh sb="3" eb="5">
      <t>ニンテイ</t>
    </rPh>
    <phoneticPr fontId="2"/>
  </si>
  <si>
    <t>定員の弾力化の有無</t>
    <rPh sb="0" eb="2">
      <t>テイイン</t>
    </rPh>
    <rPh sb="3" eb="6">
      <t>ダンリョクカ</t>
    </rPh>
    <rPh sb="7" eb="9">
      <t>ウム</t>
    </rPh>
    <phoneticPr fontId="2"/>
  </si>
  <si>
    <t>有</t>
    <rPh sb="0" eb="1">
      <t>ア</t>
    </rPh>
    <phoneticPr fontId="2"/>
  </si>
  <si>
    <t>無</t>
    <rPh sb="0" eb="1">
      <t>ム</t>
    </rPh>
    <phoneticPr fontId="2"/>
  </si>
  <si>
    <t>施設
設備</t>
    <rPh sb="0" eb="2">
      <t>シセツ</t>
    </rPh>
    <rPh sb="3" eb="5">
      <t>セツビ</t>
    </rPh>
    <phoneticPr fontId="2"/>
  </si>
  <si>
    <t>区　　分</t>
    <rPh sb="0" eb="1">
      <t>ク</t>
    </rPh>
    <rPh sb="3" eb="4">
      <t>ブン</t>
    </rPh>
    <phoneticPr fontId="2"/>
  </si>
  <si>
    <t>面　　積</t>
    <rPh sb="0" eb="1">
      <t>メン</t>
    </rPh>
    <rPh sb="3" eb="4">
      <t>セキ</t>
    </rPh>
    <phoneticPr fontId="2"/>
  </si>
  <si>
    <t>区　分</t>
    <rPh sb="0" eb="1">
      <t>ク</t>
    </rPh>
    <rPh sb="2" eb="3">
      <t>ブン</t>
    </rPh>
    <phoneticPr fontId="2"/>
  </si>
  <si>
    <t>室数</t>
    <rPh sb="0" eb="1">
      <t>シツ</t>
    </rPh>
    <rPh sb="1" eb="2">
      <t>カズ</t>
    </rPh>
    <phoneticPr fontId="2"/>
  </si>
  <si>
    <t>園舎の面積</t>
    <rPh sb="0" eb="1">
      <t>エン</t>
    </rPh>
    <rPh sb="1" eb="2">
      <t>シャ</t>
    </rPh>
    <rPh sb="3" eb="4">
      <t>メン</t>
    </rPh>
    <rPh sb="4" eb="5">
      <t>セキ</t>
    </rPh>
    <phoneticPr fontId="2"/>
  </si>
  <si>
    <t>平方メートル</t>
    <phoneticPr fontId="2"/>
  </si>
  <si>
    <t>平方メートル</t>
    <phoneticPr fontId="2"/>
  </si>
  <si>
    <t>保育室又は遊戯室の面積</t>
    <rPh sb="0" eb="3">
      <t>ホイクシツ</t>
    </rPh>
    <rPh sb="3" eb="4">
      <t>マタ</t>
    </rPh>
    <rPh sb="5" eb="8">
      <t>ユウギシツ</t>
    </rPh>
    <rPh sb="9" eb="10">
      <t>メン</t>
    </rPh>
    <rPh sb="10" eb="11">
      <t>ツモル</t>
    </rPh>
    <phoneticPr fontId="2"/>
  </si>
  <si>
    <t>屋外遊戯場
の面積</t>
    <rPh sb="0" eb="2">
      <t>オクガイ</t>
    </rPh>
    <rPh sb="2" eb="4">
      <t>ユウギ</t>
    </rPh>
    <rPh sb="4" eb="5">
      <t>バ</t>
    </rPh>
    <rPh sb="7" eb="8">
      <t>メン</t>
    </rPh>
    <rPh sb="8" eb="9">
      <t>セキ</t>
    </rPh>
    <phoneticPr fontId="2"/>
  </si>
  <si>
    <t>うち乳児室及びほふく室</t>
    <phoneticPr fontId="2"/>
  </si>
  <si>
    <t>その他設備の
概要</t>
    <rPh sb="2" eb="3">
      <t>タ</t>
    </rPh>
    <rPh sb="3" eb="5">
      <t>セツビ</t>
    </rPh>
    <rPh sb="7" eb="9">
      <t>ガイヨウ</t>
    </rPh>
    <phoneticPr fontId="2"/>
  </si>
  <si>
    <t>教育及び保育の主
な内容</t>
    <rPh sb="0" eb="2">
      <t>キョウイク</t>
    </rPh>
    <rPh sb="2" eb="3">
      <t>オヨ</t>
    </rPh>
    <rPh sb="4" eb="6">
      <t>ホイク</t>
    </rPh>
    <rPh sb="7" eb="8">
      <t>オモ</t>
    </rPh>
    <rPh sb="10" eb="12">
      <t>ナイヨウ</t>
    </rPh>
    <phoneticPr fontId="2"/>
  </si>
  <si>
    <t>（教育及び保育の目標及び理念）</t>
    <rPh sb="1" eb="3">
      <t>キョウイク</t>
    </rPh>
    <rPh sb="3" eb="4">
      <t>オヨ</t>
    </rPh>
    <rPh sb="5" eb="7">
      <t>ホイク</t>
    </rPh>
    <rPh sb="8" eb="10">
      <t>モクヒョウ</t>
    </rPh>
    <rPh sb="10" eb="11">
      <t>オヨ</t>
    </rPh>
    <rPh sb="12" eb="14">
      <t>リネン</t>
    </rPh>
    <phoneticPr fontId="2"/>
  </si>
  <si>
    <t>（教育及び保育のねらい及び概要）</t>
    <rPh sb="1" eb="3">
      <t>キョウイク</t>
    </rPh>
    <rPh sb="3" eb="4">
      <t>オヨ</t>
    </rPh>
    <rPh sb="5" eb="7">
      <t>ホイク</t>
    </rPh>
    <rPh sb="11" eb="12">
      <t>オヨ</t>
    </rPh>
    <rPh sb="13" eb="15">
      <t>ガイヨウ</t>
    </rPh>
    <phoneticPr fontId="2"/>
  </si>
  <si>
    <t>年間開園日数</t>
    <rPh sb="0" eb="2">
      <t>ネンカン</t>
    </rPh>
    <rPh sb="2" eb="4">
      <t>カイエン</t>
    </rPh>
    <rPh sb="4" eb="6">
      <t>ニッスウ</t>
    </rPh>
    <phoneticPr fontId="2"/>
  </si>
  <si>
    <t>開 園 時 間</t>
    <rPh sb="0" eb="1">
      <t>カイ</t>
    </rPh>
    <rPh sb="2" eb="3">
      <t>エン</t>
    </rPh>
    <rPh sb="4" eb="5">
      <t>トキ</t>
    </rPh>
    <rPh sb="6" eb="7">
      <t>アイダ</t>
    </rPh>
    <phoneticPr fontId="2"/>
  </si>
  <si>
    <t>平　　　　日</t>
    <rPh sb="0" eb="1">
      <t>ヒラ</t>
    </rPh>
    <rPh sb="5" eb="6">
      <t>ヒ</t>
    </rPh>
    <phoneticPr fontId="2"/>
  </si>
  <si>
    <t>土　 曜 　日</t>
    <rPh sb="0" eb="1">
      <t>ツチ</t>
    </rPh>
    <rPh sb="3" eb="4">
      <t>ヒカリ</t>
    </rPh>
    <rPh sb="6" eb="7">
      <t>ヒ</t>
    </rPh>
    <phoneticPr fontId="2"/>
  </si>
  <si>
    <t>日曜日・祝日</t>
    <rPh sb="0" eb="3">
      <t>ニチヨウビ</t>
    </rPh>
    <rPh sb="4" eb="6">
      <t>シュクジツ</t>
    </rPh>
    <phoneticPr fontId="2"/>
  </si>
  <si>
    <t>子育て支援事業のうち認定こども園が実施するもの</t>
    <rPh sb="0" eb="2">
      <t>コソダ</t>
    </rPh>
    <rPh sb="3" eb="5">
      <t>シエン</t>
    </rPh>
    <rPh sb="5" eb="7">
      <t>ジギョウ</t>
    </rPh>
    <rPh sb="10" eb="12">
      <t>ニンテイ</t>
    </rPh>
    <rPh sb="15" eb="16">
      <t>エン</t>
    </rPh>
    <rPh sb="17" eb="19">
      <t>ジッシ</t>
    </rPh>
    <phoneticPr fontId="2"/>
  </si>
  <si>
    <t>実施する事業
の概要</t>
    <rPh sb="0" eb="2">
      <t>ジッシ</t>
    </rPh>
    <rPh sb="4" eb="6">
      <t>ジギョウ</t>
    </rPh>
    <rPh sb="8" eb="10">
      <t>ガイヨウ</t>
    </rPh>
    <phoneticPr fontId="2"/>
  </si>
  <si>
    <t>（事業内容及び実施体制）</t>
    <rPh sb="1" eb="3">
      <t>ジギョウ</t>
    </rPh>
    <rPh sb="3" eb="5">
      <t>ナイヨウ</t>
    </rPh>
    <rPh sb="5" eb="6">
      <t>オヨ</t>
    </rPh>
    <rPh sb="7" eb="9">
      <t>ジッシ</t>
    </rPh>
    <rPh sb="9" eb="11">
      <t>タイセイ</t>
    </rPh>
    <phoneticPr fontId="2"/>
  </si>
  <si>
    <t>備　　　　　　考</t>
    <rPh sb="0" eb="1">
      <t>ソナエ</t>
    </rPh>
    <rPh sb="7" eb="8">
      <t>コウ</t>
    </rPh>
    <phoneticPr fontId="2"/>
  </si>
  <si>
    <t>（注）１　□については、該当するものに「レ」を記入すること。</t>
    <rPh sb="1" eb="2">
      <t>チュウ</t>
    </rPh>
    <phoneticPr fontId="2"/>
  </si>
  <si>
    <t xml:space="preserve">      ２　複数の施設を統廃合して、認定を受けようとする場合は、「１　認定を受けようとする施設の</t>
    <rPh sb="8" eb="10">
      <t>フクスウ</t>
    </rPh>
    <rPh sb="11" eb="13">
      <t>シセツ</t>
    </rPh>
    <rPh sb="14" eb="17">
      <t>トウハイゴウ</t>
    </rPh>
    <rPh sb="20" eb="22">
      <t>ニンテイ</t>
    </rPh>
    <rPh sb="23" eb="24">
      <t>ウ</t>
    </rPh>
    <rPh sb="30" eb="32">
      <t>バアイ</t>
    </rPh>
    <rPh sb="37" eb="39">
      <t>ニンテイ</t>
    </rPh>
    <rPh sb="40" eb="41">
      <t>ウ</t>
    </rPh>
    <rPh sb="47" eb="49">
      <t>シセツ</t>
    </rPh>
    <phoneticPr fontId="2"/>
  </si>
  <si>
    <t>　　　　現況」欄に当該統廃合する複数の施設の現況を併記すること。</t>
    <rPh sb="4" eb="6">
      <t>ゲンキョウ</t>
    </rPh>
    <rPh sb="7" eb="8">
      <t>ラン</t>
    </rPh>
    <rPh sb="9" eb="11">
      <t>トウガイ</t>
    </rPh>
    <rPh sb="11" eb="14">
      <t>トウハイゴウ</t>
    </rPh>
    <rPh sb="16" eb="18">
      <t>フクスウ</t>
    </rPh>
    <rPh sb="19" eb="21">
      <t>シセツ</t>
    </rPh>
    <rPh sb="22" eb="24">
      <t>ゲンキョウ</t>
    </rPh>
    <rPh sb="25" eb="27">
      <t>ヘイキ</t>
    </rPh>
    <phoneticPr fontId="2"/>
  </si>
  <si>
    <t>　　　３　記載欄が不足する場合は、適宜欄を設けて記載するか、別紙に記載して添付すること。</t>
    <rPh sb="5" eb="7">
      <t>キサイ</t>
    </rPh>
    <rPh sb="7" eb="8">
      <t>ラン</t>
    </rPh>
    <rPh sb="9" eb="11">
      <t>フソク</t>
    </rPh>
    <rPh sb="13" eb="15">
      <t>バアイ</t>
    </rPh>
    <rPh sb="17" eb="19">
      <t>テキギ</t>
    </rPh>
    <rPh sb="19" eb="20">
      <t>ラン</t>
    </rPh>
    <rPh sb="21" eb="22">
      <t>モウ</t>
    </rPh>
    <rPh sb="24" eb="26">
      <t>キサイ</t>
    </rPh>
    <rPh sb="30" eb="32">
      <t>ベッシ</t>
    </rPh>
    <rPh sb="33" eb="35">
      <t>キサイ</t>
    </rPh>
    <rPh sb="37" eb="39">
      <t>テンプ</t>
    </rPh>
    <phoneticPr fontId="2"/>
  </si>
  <si>
    <t>幼稚園教諭免許</t>
    <rPh sb="0" eb="3">
      <t>ヨウチエン</t>
    </rPh>
    <rPh sb="3" eb="5">
      <t>キョウユ</t>
    </rPh>
    <rPh sb="5" eb="7">
      <t>メンキョ</t>
    </rPh>
    <phoneticPr fontId="2"/>
  </si>
  <si>
    <t>２種</t>
    <rPh sb="1" eb="2">
      <t>シュ</t>
    </rPh>
    <phoneticPr fontId="2"/>
  </si>
  <si>
    <t>内法有効面積</t>
    <rPh sb="0" eb="1">
      <t>ウチ</t>
    </rPh>
    <rPh sb="1" eb="2">
      <t>ホウ</t>
    </rPh>
    <rPh sb="2" eb="4">
      <t>ユウコウ</t>
    </rPh>
    <rPh sb="4" eb="6">
      <t>メンセキ</t>
    </rPh>
    <phoneticPr fontId="2"/>
  </si>
  <si>
    <t>保育する
園児数</t>
    <rPh sb="0" eb="2">
      <t>ホイク</t>
    </rPh>
    <rPh sb="5" eb="7">
      <t>エンジ</t>
    </rPh>
    <rPh sb="7" eb="8">
      <t>カズ</t>
    </rPh>
    <phoneticPr fontId="2"/>
  </si>
  <si>
    <t>(1)</t>
    <phoneticPr fontId="2"/>
  </si>
  <si>
    <t>(2)</t>
    <phoneticPr fontId="2"/>
  </si>
  <si>
    <t>２歳児保育室</t>
    <rPh sb="1" eb="3">
      <t>サイジ</t>
    </rPh>
    <rPh sb="3" eb="6">
      <t>ホイクシツ</t>
    </rPh>
    <phoneticPr fontId="2"/>
  </si>
  <si>
    <t>(3)</t>
  </si>
  <si>
    <t>(4)</t>
  </si>
  <si>
    <t>(5)</t>
  </si>
  <si>
    <t>３歳児保育室</t>
    <rPh sb="1" eb="3">
      <t>サイジ</t>
    </rPh>
    <rPh sb="3" eb="6">
      <t>ホイクシツ</t>
    </rPh>
    <phoneticPr fontId="2"/>
  </si>
  <si>
    <t>４歳児保育室</t>
    <rPh sb="1" eb="3">
      <t>サイジ</t>
    </rPh>
    <rPh sb="3" eb="6">
      <t>ホイクシツ</t>
    </rPh>
    <phoneticPr fontId="2"/>
  </si>
  <si>
    <t>５歳児保育室</t>
    <rPh sb="1" eb="3">
      <t>サイジ</t>
    </rPh>
    <rPh sb="3" eb="6">
      <t>ホイクシツ</t>
    </rPh>
    <phoneticPr fontId="2"/>
  </si>
  <si>
    <t>小計</t>
    <rPh sb="0" eb="1">
      <t>ショウケイ</t>
    </rPh>
    <phoneticPr fontId="2"/>
  </si>
  <si>
    <t>保健室（医務室）</t>
    <rPh sb="0" eb="3">
      <t>ホケンシツ</t>
    </rPh>
    <rPh sb="4" eb="7">
      <t>イムシツ</t>
    </rPh>
    <phoneticPr fontId="2"/>
  </si>
  <si>
    <t>名　　称</t>
    <rPh sb="0" eb="1">
      <t>ナ</t>
    </rPh>
    <rPh sb="3" eb="4">
      <t>ショウ</t>
    </rPh>
    <phoneticPr fontId="2"/>
  </si>
  <si>
    <t>沐　　浴　　室</t>
    <rPh sb="0" eb="1">
      <t>アラ</t>
    </rPh>
    <rPh sb="3" eb="4">
      <t>ヨク</t>
    </rPh>
    <rPh sb="6" eb="7">
      <t>シツ</t>
    </rPh>
    <phoneticPr fontId="2"/>
  </si>
  <si>
    <t>調　　乳　　室</t>
    <rPh sb="0" eb="1">
      <t>チョウ</t>
    </rPh>
    <rPh sb="3" eb="4">
      <t>チチ</t>
    </rPh>
    <rPh sb="6" eb="7">
      <t>シツ</t>
    </rPh>
    <phoneticPr fontId="2"/>
  </si>
  <si>
    <t>職　　員　　室</t>
    <rPh sb="0" eb="1">
      <t>ショク</t>
    </rPh>
    <rPh sb="3" eb="4">
      <t>イン</t>
    </rPh>
    <rPh sb="6" eb="7">
      <t>シツ</t>
    </rPh>
    <phoneticPr fontId="2"/>
  </si>
  <si>
    <t>調　　理　　室</t>
    <rPh sb="0" eb="1">
      <t>チョウ</t>
    </rPh>
    <rPh sb="3" eb="4">
      <t>リ</t>
    </rPh>
    <rPh sb="6" eb="7">
      <t>シツ</t>
    </rPh>
    <phoneticPr fontId="2"/>
  </si>
  <si>
    <t>廊　　　　　下</t>
    <rPh sb="0" eb="1">
      <t>ロウ</t>
    </rPh>
    <rPh sb="6" eb="7">
      <t>シタ</t>
    </rPh>
    <phoneticPr fontId="2"/>
  </si>
  <si>
    <t>便　　　　　所</t>
    <rPh sb="0" eb="1">
      <t>ビン</t>
    </rPh>
    <rPh sb="6" eb="7">
      <t>ショ</t>
    </rPh>
    <phoneticPr fontId="2"/>
  </si>
  <si>
    <t>そ　　の　　他</t>
    <rPh sb="6" eb="7">
      <t>タ</t>
    </rPh>
    <phoneticPr fontId="2"/>
  </si>
  <si>
    <t>ほ ふ く 室</t>
    <rPh sb="6" eb="7">
      <t>シツ</t>
    </rPh>
    <phoneticPr fontId="2"/>
  </si>
  <si>
    <t>乳　児　室</t>
    <rPh sb="0" eb="1">
      <t>チチ</t>
    </rPh>
    <rPh sb="2" eb="3">
      <t>コ</t>
    </rPh>
    <rPh sb="4" eb="5">
      <t>シツ</t>
    </rPh>
    <phoneticPr fontId="2"/>
  </si>
  <si>
    <t>必要面積</t>
    <rPh sb="0" eb="2">
      <t>ヒツヨウ</t>
    </rPh>
    <rPh sb="2" eb="4">
      <t>メンセキ</t>
    </rPh>
    <phoneticPr fontId="2"/>
  </si>
  <si>
    <t>適否</t>
    <rPh sb="0" eb="2">
      <t>テキヒ</t>
    </rPh>
    <phoneticPr fontId="2"/>
  </si>
  <si>
    <t>面　　　　積</t>
    <rPh sb="0" eb="1">
      <t>メン</t>
    </rPh>
    <rPh sb="5" eb="6">
      <t>セキ</t>
    </rPh>
    <phoneticPr fontId="2"/>
  </si>
  <si>
    <t>遊　　戯　　室</t>
    <rPh sb="0" eb="1">
      <t>ユウ</t>
    </rPh>
    <rPh sb="3" eb="4">
      <t>ギ</t>
    </rPh>
    <rPh sb="6" eb="7">
      <t>シツ</t>
    </rPh>
    <phoneticPr fontId="2"/>
  </si>
  <si>
    <t>　※　遊戯室について</t>
    <rPh sb="3" eb="6">
      <t>ユウギシツ</t>
    </rPh>
    <phoneticPr fontId="2"/>
  </si>
  <si>
    <t>区　　　　　　分</t>
    <rPh sb="0" eb="1">
      <t>ク</t>
    </rPh>
    <rPh sb="7" eb="8">
      <t>ブン</t>
    </rPh>
    <phoneticPr fontId="2"/>
  </si>
  <si>
    <t>保育室と兼用
する部分の面積</t>
    <rPh sb="0" eb="3">
      <t>ホイクシツ</t>
    </rPh>
    <rPh sb="4" eb="6">
      <t>ケンヨウ</t>
    </rPh>
    <rPh sb="9" eb="11">
      <t>ブブン</t>
    </rPh>
    <rPh sb="12" eb="14">
      <t>メンセキ</t>
    </rPh>
    <phoneticPr fontId="2"/>
  </si>
  <si>
    <t>合計（延床面積）</t>
    <rPh sb="0" eb="1">
      <t>ア</t>
    </rPh>
    <rPh sb="1" eb="2">
      <t>ケイ</t>
    </rPh>
    <rPh sb="3" eb="4">
      <t>ノ</t>
    </rPh>
    <rPh sb="4" eb="5">
      <t>ユカ</t>
    </rPh>
    <rPh sb="5" eb="7">
      <t>メンセキ</t>
    </rPh>
    <phoneticPr fontId="2"/>
  </si>
  <si>
    <t>施　設　名</t>
    <rPh sb="0" eb="1">
      <t>シ</t>
    </rPh>
    <rPh sb="2" eb="3">
      <t>セツ</t>
    </rPh>
    <rPh sb="4" eb="5">
      <t>メイ</t>
    </rPh>
    <phoneticPr fontId="2"/>
  </si>
  <si>
    <t>上記のほか３歳未満児の保育
の用に供する施設及び設備</t>
    <rPh sb="0" eb="2">
      <t>ジョウキ</t>
    </rPh>
    <rPh sb="6" eb="7">
      <t>サイ</t>
    </rPh>
    <rPh sb="7" eb="9">
      <t>ミマン</t>
    </rPh>
    <rPh sb="9" eb="10">
      <t>ジ</t>
    </rPh>
    <rPh sb="11" eb="13">
      <t>ホイク</t>
    </rPh>
    <rPh sb="15" eb="16">
      <t>ヨウ</t>
    </rPh>
    <rPh sb="17" eb="18">
      <t>キョウ</t>
    </rPh>
    <rPh sb="20" eb="22">
      <t>シセツ</t>
    </rPh>
    <rPh sb="22" eb="23">
      <t>オヨ</t>
    </rPh>
    <rPh sb="24" eb="26">
      <t>セツビ</t>
    </rPh>
    <phoneticPr fontId="2"/>
  </si>
  <si>
    <t>壁芯面積</t>
    <rPh sb="0" eb="2">
      <t>ヘキシン</t>
    </rPh>
    <rPh sb="2" eb="4">
      <t>メンセキ</t>
    </rPh>
    <phoneticPr fontId="2"/>
  </si>
  <si>
    <t>壁芯と内法の差</t>
    <rPh sb="0" eb="2">
      <t>ヘキシン</t>
    </rPh>
    <rPh sb="3" eb="5">
      <t>ナイホウ</t>
    </rPh>
    <rPh sb="6" eb="7">
      <t>サ</t>
    </rPh>
    <phoneticPr fontId="2"/>
  </si>
  <si>
    <t>専修
１種</t>
    <rPh sb="0" eb="2">
      <t>センシュウ</t>
    </rPh>
    <rPh sb="4" eb="5">
      <t>シュ</t>
    </rPh>
    <phoneticPr fontId="2"/>
  </si>
  <si>
    <t>【参考様式３（付表１）】各室別面積表</t>
    <rPh sb="1" eb="3">
      <t>サンコウ</t>
    </rPh>
    <rPh sb="3" eb="5">
      <t>ヨウシキ</t>
    </rPh>
    <rPh sb="7" eb="9">
      <t>フヒョウ</t>
    </rPh>
    <rPh sb="12" eb="14">
      <t>カクシツ</t>
    </rPh>
    <rPh sb="14" eb="15">
      <t>ベツ</t>
    </rPh>
    <rPh sb="15" eb="17">
      <t>メンセキ</t>
    </rPh>
    <rPh sb="17" eb="18">
      <t>ヒョウ</t>
    </rPh>
    <phoneticPr fontId="2"/>
  </si>
  <si>
    <t>【参考様式２（付表１）】園長予定者の略歴</t>
    <rPh sb="1" eb="3">
      <t>サンコウ</t>
    </rPh>
    <rPh sb="3" eb="5">
      <t>ヨウシキ</t>
    </rPh>
    <rPh sb="7" eb="9">
      <t>フヒョウ</t>
    </rPh>
    <rPh sb="12" eb="14">
      <t>エンチョウ</t>
    </rPh>
    <rPh sb="14" eb="17">
      <t>ヨテイシャ</t>
    </rPh>
    <rPh sb="18" eb="20">
      <t>リャクレキ</t>
    </rPh>
    <phoneticPr fontId="2"/>
  </si>
  <si>
    <t>フリガナ</t>
    <phoneticPr fontId="12"/>
  </si>
  <si>
    <t>生年月日</t>
    <rPh sb="0" eb="2">
      <t>セイネン</t>
    </rPh>
    <rPh sb="2" eb="4">
      <t>ガッピ</t>
    </rPh>
    <phoneticPr fontId="12"/>
  </si>
  <si>
    <t>　　年　　月　　日（　　歳）</t>
    <phoneticPr fontId="2"/>
  </si>
  <si>
    <t>氏名</t>
    <rPh sb="0" eb="2">
      <t>シメイ</t>
    </rPh>
    <phoneticPr fontId="12"/>
  </si>
  <si>
    <t>職務に関連する資格</t>
    <rPh sb="0" eb="2">
      <t>ショクム</t>
    </rPh>
    <rPh sb="3" eb="5">
      <t>カンレン</t>
    </rPh>
    <rPh sb="7" eb="9">
      <t>シカク</t>
    </rPh>
    <phoneticPr fontId="12"/>
  </si>
  <si>
    <t>教諭の免許・保育士登録</t>
    <rPh sb="0" eb="2">
      <t>キョウユ</t>
    </rPh>
    <rPh sb="3" eb="5">
      <t>メンキョ</t>
    </rPh>
    <rPh sb="6" eb="9">
      <t>ホイクシ</t>
    </rPh>
    <rPh sb="9" eb="11">
      <t>トウロク</t>
    </rPh>
    <phoneticPr fontId="12"/>
  </si>
  <si>
    <t>取得年月日</t>
    <rPh sb="0" eb="2">
      <t>シュトク</t>
    </rPh>
    <rPh sb="2" eb="5">
      <t>ネンガッピ</t>
    </rPh>
    <phoneticPr fontId="12"/>
  </si>
  <si>
    <t>専修免許状・１種免許状（幼稚園教諭）</t>
    <rPh sb="0" eb="2">
      <t>センシュウ</t>
    </rPh>
    <rPh sb="2" eb="5">
      <t>メンキョジョウ</t>
    </rPh>
    <rPh sb="7" eb="8">
      <t>シュ</t>
    </rPh>
    <rPh sb="8" eb="11">
      <t>メンキョジョウ</t>
    </rPh>
    <rPh sb="12" eb="15">
      <t>ヨウチエン</t>
    </rPh>
    <rPh sb="15" eb="17">
      <t>キョウユ</t>
    </rPh>
    <phoneticPr fontId="2"/>
  </si>
  <si>
    <t>専修免許状・１種免許状（　　　　　）</t>
    <rPh sb="0" eb="2">
      <t>センシュウ</t>
    </rPh>
    <rPh sb="2" eb="5">
      <t>メンキョジョウ</t>
    </rPh>
    <rPh sb="7" eb="8">
      <t>シュ</t>
    </rPh>
    <rPh sb="8" eb="11">
      <t>メンキョジョウ</t>
    </rPh>
    <phoneticPr fontId="2"/>
  </si>
  <si>
    <t>幼稚園教諭２種免許状</t>
    <rPh sb="0" eb="3">
      <t>ヨウチエン</t>
    </rPh>
    <rPh sb="3" eb="5">
      <t>キョウユ</t>
    </rPh>
    <rPh sb="6" eb="7">
      <t>シュ</t>
    </rPh>
    <rPh sb="7" eb="10">
      <t>メンキョジョウ</t>
    </rPh>
    <phoneticPr fontId="2"/>
  </si>
  <si>
    <t>保育士登録</t>
    <rPh sb="0" eb="3">
      <t>ホイクシ</t>
    </rPh>
    <rPh sb="3" eb="5">
      <t>トウロク</t>
    </rPh>
    <phoneticPr fontId="2"/>
  </si>
  <si>
    <t>勤務状況</t>
    <rPh sb="0" eb="2">
      <t>キンム</t>
    </rPh>
    <rPh sb="2" eb="4">
      <t>ジョウキョウ</t>
    </rPh>
    <phoneticPr fontId="12"/>
  </si>
  <si>
    <t>年月日</t>
    <rPh sb="0" eb="3">
      <t>ネンガッピ</t>
    </rPh>
    <phoneticPr fontId="12"/>
  </si>
  <si>
    <t>施設名</t>
    <rPh sb="0" eb="3">
      <t>シセツメイ</t>
    </rPh>
    <phoneticPr fontId="2"/>
  </si>
  <si>
    <t>職種</t>
    <rPh sb="0" eb="2">
      <t>ショクシュ</t>
    </rPh>
    <phoneticPr fontId="12"/>
  </si>
  <si>
    <t>勤続年数</t>
    <rPh sb="0" eb="2">
      <t>キンゾク</t>
    </rPh>
    <rPh sb="2" eb="4">
      <t>ネンスウ</t>
    </rPh>
    <phoneticPr fontId="2"/>
  </si>
  <si>
    <t>～</t>
    <phoneticPr fontId="2"/>
  </si>
  <si>
    <t>　　年　　月　　日</t>
    <phoneticPr fontId="2"/>
  </si>
  <si>
    <t>児童の
年齢</t>
    <rPh sb="0" eb="2">
      <t>ジドウ</t>
    </rPh>
    <rPh sb="4" eb="6">
      <t>ネンレイ</t>
    </rPh>
    <phoneticPr fontId="12"/>
  </si>
  <si>
    <t>必要な数</t>
    <rPh sb="0" eb="2">
      <t>ヒツヨウ</t>
    </rPh>
    <rPh sb="3" eb="4">
      <t>スウ</t>
    </rPh>
    <phoneticPr fontId="2"/>
  </si>
  <si>
    <t>学級
編制数</t>
    <rPh sb="0" eb="2">
      <t>ガッキュウ</t>
    </rPh>
    <rPh sb="3" eb="5">
      <t>ヘンセイ</t>
    </rPh>
    <rPh sb="5" eb="6">
      <t>スウ</t>
    </rPh>
    <phoneticPr fontId="2"/>
  </si>
  <si>
    <t>基準上
必要な
職員の数</t>
    <rPh sb="0" eb="2">
      <t>キジュン</t>
    </rPh>
    <rPh sb="2" eb="3">
      <t>ジョウ</t>
    </rPh>
    <rPh sb="4" eb="6">
      <t>ヒツヨウ</t>
    </rPh>
    <rPh sb="8" eb="10">
      <t>ショクイン</t>
    </rPh>
    <rPh sb="11" eb="12">
      <t>カズ</t>
    </rPh>
    <phoneticPr fontId="12"/>
  </si>
  <si>
    <t>学級数</t>
    <phoneticPr fontId="2"/>
  </si>
  <si>
    <r>
      <t xml:space="preserve">職員の数
</t>
    </r>
    <r>
      <rPr>
        <sz val="8.5"/>
        <rFont val="ＭＳ ゴシック"/>
        <family val="3"/>
        <charset val="128"/>
      </rPr>
      <t>（常勤換算）</t>
    </r>
    <rPh sb="6" eb="8">
      <t>ジョウキン</t>
    </rPh>
    <rPh sb="8" eb="10">
      <t>カンサン</t>
    </rPh>
    <phoneticPr fontId="2"/>
  </si>
  <si>
    <t>チェック</t>
    <phoneticPr fontId="12"/>
  </si>
  <si>
    <t>→　「学級担任」欄及び「教育標準時間認定（１号）」欄、「保育認定（２号・３号）」欄に○印を記入</t>
    <rPh sb="3" eb="5">
      <t>ガッキュウ</t>
    </rPh>
    <rPh sb="5" eb="7">
      <t>タンニン</t>
    </rPh>
    <rPh sb="8" eb="9">
      <t>ラン</t>
    </rPh>
    <rPh sb="9" eb="10">
      <t>オヨ</t>
    </rPh>
    <rPh sb="28" eb="30">
      <t>ホイク</t>
    </rPh>
    <rPh sb="30" eb="32">
      <t>ニンテイ</t>
    </rPh>
    <rPh sb="34" eb="35">
      <t>ゴウ</t>
    </rPh>
    <rPh sb="37" eb="38">
      <t>ゴウ</t>
    </rPh>
    <rPh sb="40" eb="41">
      <t>ラン</t>
    </rPh>
    <rPh sb="43" eb="44">
      <t>シルシ</t>
    </rPh>
    <rPh sb="45" eb="47">
      <t>キニュウ</t>
    </rPh>
    <phoneticPr fontId="2"/>
  </si>
  <si>
    <t>　　　なお、常勤・非常勤については、正規・非正規による判断ではなく、当該施設内でのフルタイム勤務か否かで判断すること。</t>
    <rPh sb="6" eb="8">
      <t>ジョウキン</t>
    </rPh>
    <rPh sb="9" eb="12">
      <t>ヒジョウキン</t>
    </rPh>
    <rPh sb="18" eb="20">
      <t>セイキ</t>
    </rPh>
    <rPh sb="21" eb="24">
      <t>ヒセイキ</t>
    </rPh>
    <rPh sb="27" eb="29">
      <t>ハンダン</t>
    </rPh>
    <rPh sb="34" eb="36">
      <t>トウガイ</t>
    </rPh>
    <rPh sb="36" eb="39">
      <t>シセツナイ</t>
    </rPh>
    <rPh sb="46" eb="48">
      <t>キンム</t>
    </rPh>
    <rPh sb="49" eb="50">
      <t>イナ</t>
    </rPh>
    <rPh sb="52" eb="54">
      <t>ハンダン</t>
    </rPh>
    <phoneticPr fontId="2"/>
  </si>
  <si>
    <t>遊戯室との兼用</t>
    <rPh sb="0" eb="3">
      <t>ユウギシツ</t>
    </rPh>
    <rPh sb="5" eb="7">
      <t>ケンヨウ</t>
    </rPh>
    <phoneticPr fontId="2"/>
  </si>
  <si>
    <t>（移行特例適用施設のみ）</t>
    <rPh sb="1" eb="3">
      <t>イコウ</t>
    </rPh>
    <rPh sb="3" eb="5">
      <t>トクレイ</t>
    </rPh>
    <rPh sb="5" eb="7">
      <t>テキヨウ</t>
    </rPh>
    <rPh sb="7" eb="9">
      <t>シセツ</t>
    </rPh>
    <phoneticPr fontId="2"/>
  </si>
  <si>
    <t>認定こども園の類型</t>
    <rPh sb="0" eb="2">
      <t>ニンテイ</t>
    </rPh>
    <rPh sb="5" eb="6">
      <t>エン</t>
    </rPh>
    <rPh sb="7" eb="9">
      <t>ルイケイ</t>
    </rPh>
    <phoneticPr fontId="2"/>
  </si>
  <si>
    <t>いずれかに○</t>
    <phoneticPr fontId="2"/>
  </si>
  <si>
    <t>建築面積</t>
    <rPh sb="0" eb="2">
      <t>ケンチク</t>
    </rPh>
    <rPh sb="2" eb="4">
      <t>メンセキ</t>
    </rPh>
    <phoneticPr fontId="2"/>
  </si>
  <si>
    <t>専用</t>
    <rPh sb="0" eb="1">
      <t>セン</t>
    </rPh>
    <rPh sb="1" eb="2">
      <t>ヨウ</t>
    </rPh>
    <phoneticPr fontId="2"/>
  </si>
  <si>
    <t>保育室と兼用</t>
    <rPh sb="0" eb="3">
      <t>ホイクシツ</t>
    </rPh>
    <rPh sb="4" eb="6">
      <t>ケンヨウ</t>
    </rPh>
    <phoneticPr fontId="2"/>
  </si>
  <si>
    <t>遊戯室との兼用部分</t>
    <rPh sb="0" eb="3">
      <t>ユウギシツ</t>
    </rPh>
    <rPh sb="5" eb="7">
      <t>ケンヨウ</t>
    </rPh>
    <rPh sb="7" eb="9">
      <t>ブブン</t>
    </rPh>
    <phoneticPr fontId="2"/>
  </si>
  <si>
    <t>↑</t>
    <phoneticPr fontId="2"/>
  </si>
  <si>
    <t>乳児室・ほふく室を除く</t>
    <rPh sb="0" eb="2">
      <t>ニュウジ</t>
    </rPh>
    <rPh sb="2" eb="3">
      <t>シツ</t>
    </rPh>
    <rPh sb="7" eb="8">
      <t>シツ</t>
    </rPh>
    <rPh sb="9" eb="10">
      <t>ノゾ</t>
    </rPh>
    <phoneticPr fontId="2"/>
  </si>
  <si>
    <t>【参考様式２（付表４）】職員の配置状況</t>
    <rPh sb="1" eb="3">
      <t>サンコウ</t>
    </rPh>
    <rPh sb="3" eb="5">
      <t>ヨウシキ</t>
    </rPh>
    <rPh sb="7" eb="9">
      <t>フヒョウ</t>
    </rPh>
    <rPh sb="12" eb="14">
      <t>ショクイン</t>
    </rPh>
    <rPh sb="15" eb="17">
      <t>ハイチ</t>
    </rPh>
    <rPh sb="17" eb="19">
      <t>ジョウキョウ</t>
    </rPh>
    <phoneticPr fontId="2"/>
  </si>
  <si>
    <t>１　教育・保育従事者の配置状況</t>
    <rPh sb="2" eb="4">
      <t>キョウイク</t>
    </rPh>
    <rPh sb="5" eb="7">
      <t>ホイク</t>
    </rPh>
    <rPh sb="7" eb="10">
      <t>ジュウジシャ</t>
    </rPh>
    <rPh sb="11" eb="13">
      <t>ハイチ</t>
    </rPh>
    <rPh sb="13" eb="15">
      <t>ジョウキョウ</t>
    </rPh>
    <phoneticPr fontId="2"/>
  </si>
  <si>
    <t>配置予定職員数</t>
    <rPh sb="0" eb="2">
      <t>ハイチ</t>
    </rPh>
    <rPh sb="2" eb="4">
      <t>ヨテイ</t>
    </rPh>
    <rPh sb="4" eb="7">
      <t>ショクインスウ</t>
    </rPh>
    <phoneticPr fontId="2"/>
  </si>
  <si>
    <t>常勤</t>
    <rPh sb="0" eb="2">
      <t>ジョウキン</t>
    </rPh>
    <phoneticPr fontId="2"/>
  </si>
  <si>
    <r>
      <t xml:space="preserve">非常勤
</t>
    </r>
    <r>
      <rPr>
        <sz val="10"/>
        <rFont val="ＭＳ ゴシック"/>
        <family val="3"/>
        <charset val="128"/>
      </rPr>
      <t>（実人数）</t>
    </r>
    <rPh sb="0" eb="3">
      <t>ヒジョウキン</t>
    </rPh>
    <rPh sb="5" eb="6">
      <t>ジツ</t>
    </rPh>
    <rPh sb="6" eb="8">
      <t>ニンズウ</t>
    </rPh>
    <phoneticPr fontId="2"/>
  </si>
  <si>
    <r>
      <t xml:space="preserve">非常勤
</t>
    </r>
    <r>
      <rPr>
        <sz val="10"/>
        <rFont val="ＭＳ ゴシック"/>
        <family val="3"/>
        <charset val="128"/>
      </rPr>
      <t>（左を常勤換算）</t>
    </r>
    <rPh sb="0" eb="3">
      <t>ヒジョウキン</t>
    </rPh>
    <rPh sb="5" eb="6">
      <t>ヒダリ</t>
    </rPh>
    <rPh sb="7" eb="9">
      <t>ジョウキン</t>
    </rPh>
    <rPh sb="9" eb="11">
      <t>カンサン</t>
    </rPh>
    <phoneticPr fontId="2"/>
  </si>
  <si>
    <t>以下の役職の者を含む場合（人数を記入）</t>
    <rPh sb="0" eb="2">
      <t>イカ</t>
    </rPh>
    <rPh sb="3" eb="5">
      <t>ヤクショク</t>
    </rPh>
    <rPh sb="6" eb="7">
      <t>シャ</t>
    </rPh>
    <rPh sb="8" eb="9">
      <t>フク</t>
    </rPh>
    <rPh sb="10" eb="12">
      <t>バアイ</t>
    </rPh>
    <rPh sb="13" eb="15">
      <t>ニンズウ</t>
    </rPh>
    <rPh sb="16" eb="18">
      <t>キニュウ</t>
    </rPh>
    <phoneticPr fontId="2"/>
  </si>
  <si>
    <t>園長</t>
    <rPh sb="0" eb="2">
      <t>エンチョウ</t>
    </rPh>
    <phoneticPr fontId="2"/>
  </si>
  <si>
    <t>副園長</t>
    <rPh sb="0" eb="3">
      <t>フクエンチョウ</t>
    </rPh>
    <phoneticPr fontId="2"/>
  </si>
  <si>
    <t>教頭</t>
    <rPh sb="0" eb="2">
      <t>キョウトウ</t>
    </rPh>
    <phoneticPr fontId="2"/>
  </si>
  <si>
    <t>※　常勤・非常勤については、正規・非正規による判断ではなく、当該施設内での</t>
    <phoneticPr fontId="2"/>
  </si>
  <si>
    <t>　フルタイム勤務か否かで判断すること。</t>
    <phoneticPr fontId="2"/>
  </si>
  <si>
    <t>２　学級担任の状況（１の再掲）</t>
    <rPh sb="2" eb="4">
      <t>ガッキュウ</t>
    </rPh>
    <rPh sb="4" eb="6">
      <t>タンニン</t>
    </rPh>
    <rPh sb="7" eb="9">
      <t>ジョウキョウ</t>
    </rPh>
    <rPh sb="12" eb="14">
      <t>サイケイ</t>
    </rPh>
    <phoneticPr fontId="2"/>
  </si>
  <si>
    <t>学級</t>
    <rPh sb="0" eb="2">
      <t>ガッキュウ</t>
    </rPh>
    <phoneticPr fontId="2"/>
  </si>
  <si>
    <t>保育する
園児数</t>
    <phoneticPr fontId="2"/>
  </si>
  <si>
    <t>基準上
必要な
配置人数</t>
    <rPh sb="0" eb="2">
      <t>キジュン</t>
    </rPh>
    <rPh sb="2" eb="3">
      <t>ジョウ</t>
    </rPh>
    <rPh sb="4" eb="6">
      <t>ヒツヨウ</t>
    </rPh>
    <rPh sb="8" eb="10">
      <t>ハイチ</t>
    </rPh>
    <rPh sb="10" eb="12">
      <t>ニンズウ</t>
    </rPh>
    <phoneticPr fontId="2"/>
  </si>
  <si>
    <t>配置予定
職員数
（常勤）</t>
    <rPh sb="0" eb="2">
      <t>ハイチ</t>
    </rPh>
    <rPh sb="2" eb="4">
      <t>ヨテイ</t>
    </rPh>
    <rPh sb="5" eb="8">
      <t>ショクインスウ</t>
    </rPh>
    <rPh sb="10" eb="12">
      <t>ジョウキン</t>
    </rPh>
    <phoneticPr fontId="2"/>
  </si>
  <si>
    <t>配置予定者氏名</t>
    <rPh sb="0" eb="2">
      <t>ハイチ</t>
    </rPh>
    <rPh sb="2" eb="5">
      <t>ヨテイシャ</t>
    </rPh>
    <rPh sb="5" eb="7">
      <t>シメイ</t>
    </rPh>
    <phoneticPr fontId="2"/>
  </si>
  <si>
    <t>３歳児</t>
    <rPh sb="1" eb="3">
      <t>サイジ</t>
    </rPh>
    <phoneticPr fontId="2"/>
  </si>
  <si>
    <t>４歳児</t>
    <rPh sb="1" eb="3">
      <t>サイジ</t>
    </rPh>
    <phoneticPr fontId="2"/>
  </si>
  <si>
    <t>５歳児</t>
    <rPh sb="1" eb="3">
      <t>サイジ</t>
    </rPh>
    <phoneticPr fontId="2"/>
  </si>
  <si>
    <t>※１　各年齢の学級の番号は、参考様式３付表１と一致する。</t>
    <rPh sb="3" eb="6">
      <t>カクネンレイ</t>
    </rPh>
    <rPh sb="7" eb="9">
      <t>ガッキュウ</t>
    </rPh>
    <rPh sb="10" eb="12">
      <t>バンゴウ</t>
    </rPh>
    <rPh sb="14" eb="16">
      <t>サンコウ</t>
    </rPh>
    <rPh sb="16" eb="18">
      <t>ヨウシキ</t>
    </rPh>
    <rPh sb="19" eb="21">
      <t>フヒョウ</t>
    </rPh>
    <rPh sb="23" eb="25">
      <t>イッチ</t>
    </rPh>
    <phoneticPr fontId="2"/>
  </si>
  <si>
    <t>※２　ここでいう配置予定職員数（常勤）は、教育時間を通じて専任で配置する職員をいう。</t>
    <rPh sb="8" eb="10">
      <t>ハイチ</t>
    </rPh>
    <rPh sb="10" eb="12">
      <t>ヨテイ</t>
    </rPh>
    <rPh sb="12" eb="15">
      <t>ショクインスウ</t>
    </rPh>
    <rPh sb="16" eb="18">
      <t>ジョウキン</t>
    </rPh>
    <rPh sb="21" eb="23">
      <t>キョウイク</t>
    </rPh>
    <rPh sb="23" eb="25">
      <t>ジカン</t>
    </rPh>
    <rPh sb="26" eb="27">
      <t>ツウ</t>
    </rPh>
    <rPh sb="29" eb="31">
      <t>センニン</t>
    </rPh>
    <rPh sb="32" eb="34">
      <t>ハイチ</t>
    </rPh>
    <rPh sb="36" eb="38">
      <t>ショクイン</t>
    </rPh>
    <phoneticPr fontId="2"/>
  </si>
  <si>
    <t>３　教育・保育従事者の幼稚園教諭免許状、保育士資格の取得状況</t>
    <rPh sb="2" eb="4">
      <t>キョウイク</t>
    </rPh>
    <rPh sb="5" eb="7">
      <t>ホイク</t>
    </rPh>
    <rPh sb="7" eb="10">
      <t>ジュウジシャ</t>
    </rPh>
    <rPh sb="11" eb="14">
      <t>ヨウチエン</t>
    </rPh>
    <rPh sb="14" eb="16">
      <t>キョウユ</t>
    </rPh>
    <rPh sb="16" eb="19">
      <t>メンキョジョウ</t>
    </rPh>
    <rPh sb="20" eb="22">
      <t>ホイク</t>
    </rPh>
    <rPh sb="22" eb="23">
      <t>シ</t>
    </rPh>
    <rPh sb="23" eb="25">
      <t>シカク</t>
    </rPh>
    <rPh sb="26" eb="28">
      <t>シュトク</t>
    </rPh>
    <rPh sb="28" eb="30">
      <t>ジョウキョウ</t>
    </rPh>
    <phoneticPr fontId="2"/>
  </si>
  <si>
    <t>職員数</t>
    <rPh sb="0" eb="3">
      <t>ショクインスウ</t>
    </rPh>
    <phoneticPr fontId="2"/>
  </si>
  <si>
    <t>幼稚園教諭免許状と保育士資格を併有</t>
    <rPh sb="0" eb="3">
      <t>ヨウチエン</t>
    </rPh>
    <rPh sb="3" eb="5">
      <t>キョウユ</t>
    </rPh>
    <rPh sb="5" eb="7">
      <t>メンキョ</t>
    </rPh>
    <rPh sb="7" eb="8">
      <t>ジョウ</t>
    </rPh>
    <rPh sb="9" eb="12">
      <t>ホイクシ</t>
    </rPh>
    <rPh sb="12" eb="14">
      <t>シカク</t>
    </rPh>
    <rPh sb="15" eb="17">
      <t>ヘイユウ</t>
    </rPh>
    <phoneticPr fontId="2"/>
  </si>
  <si>
    <t>幼稚園教諭免許状のみ保有</t>
    <rPh sb="0" eb="3">
      <t>ヨウチエン</t>
    </rPh>
    <rPh sb="3" eb="5">
      <t>キョウユ</t>
    </rPh>
    <rPh sb="5" eb="8">
      <t>メンキョジョウ</t>
    </rPh>
    <rPh sb="10" eb="12">
      <t>ホユウ</t>
    </rPh>
    <phoneticPr fontId="2"/>
  </si>
  <si>
    <t>保育士資格のみ保有</t>
    <rPh sb="0" eb="3">
      <t>ホイクシ</t>
    </rPh>
    <rPh sb="3" eb="5">
      <t>シカク</t>
    </rPh>
    <rPh sb="7" eb="9">
      <t>ホユウ</t>
    </rPh>
    <phoneticPr fontId="2"/>
  </si>
  <si>
    <t>非常勤</t>
    <rPh sb="0" eb="3">
      <t>ヒジョウキン</t>
    </rPh>
    <phoneticPr fontId="2"/>
  </si>
  <si>
    <t>※　幼稚園教諭免許状については、有効期間（修了確認期限）が満了している者は</t>
    <rPh sb="2" eb="5">
      <t>ヨウチエン</t>
    </rPh>
    <rPh sb="5" eb="7">
      <t>キョウユ</t>
    </rPh>
    <rPh sb="7" eb="10">
      <t>メンキョジョウ</t>
    </rPh>
    <rPh sb="16" eb="18">
      <t>ユウコウ</t>
    </rPh>
    <rPh sb="18" eb="20">
      <t>キカン</t>
    </rPh>
    <rPh sb="21" eb="23">
      <t>シュウリョウ</t>
    </rPh>
    <rPh sb="23" eb="25">
      <t>カクニン</t>
    </rPh>
    <rPh sb="25" eb="27">
      <t>キゲン</t>
    </rPh>
    <rPh sb="29" eb="31">
      <t>マンリョウ</t>
    </rPh>
    <rPh sb="35" eb="36">
      <t>シャ</t>
    </rPh>
    <phoneticPr fontId="2"/>
  </si>
  <si>
    <t>　除く（「保有している」に算入しない）。</t>
    <phoneticPr fontId="2"/>
  </si>
  <si>
    <t>４　調理員の状況</t>
    <rPh sb="2" eb="5">
      <t>チョウリイン</t>
    </rPh>
    <rPh sb="6" eb="8">
      <t>ジョウキョウ</t>
    </rPh>
    <phoneticPr fontId="2"/>
  </si>
  <si>
    <t>０～２歳</t>
    <rPh sb="3" eb="4">
      <t>サイ</t>
    </rPh>
    <phoneticPr fontId="2"/>
  </si>
  <si>
    <t>外部搬入の
対象人数</t>
    <rPh sb="0" eb="2">
      <t>ガイブ</t>
    </rPh>
    <rPh sb="2" eb="4">
      <t>ハンニュウ</t>
    </rPh>
    <rPh sb="6" eb="8">
      <t>タイショウ</t>
    </rPh>
    <rPh sb="8" eb="10">
      <t>ニンズウ</t>
    </rPh>
    <phoneticPr fontId="2"/>
  </si>
  <si>
    <t>園児数</t>
    <rPh sb="0" eb="2">
      <t>エンジ</t>
    </rPh>
    <rPh sb="2" eb="3">
      <t>スウ</t>
    </rPh>
    <phoneticPr fontId="2"/>
  </si>
  <si>
    <t>保育認定</t>
    <rPh sb="0" eb="2">
      <t>ホイク</t>
    </rPh>
    <rPh sb="2" eb="4">
      <t>ニンテイ</t>
    </rPh>
    <phoneticPr fontId="2"/>
  </si>
  <si>
    <t>配置
予定者</t>
    <rPh sb="0" eb="2">
      <t>ハイチ</t>
    </rPh>
    <rPh sb="3" eb="6">
      <t>ヨテイシャ</t>
    </rPh>
    <phoneticPr fontId="2"/>
  </si>
  <si>
    <t>氏名</t>
    <rPh sb="0" eb="2">
      <t>シメイ</t>
    </rPh>
    <phoneticPr fontId="2"/>
  </si>
  <si>
    <t>保有資格</t>
    <rPh sb="0" eb="2">
      <t>ホユウ</t>
    </rPh>
    <rPh sb="2" eb="4">
      <t>シカク</t>
    </rPh>
    <phoneticPr fontId="2"/>
  </si>
  <si>
    <t>栄養士</t>
    <rPh sb="0" eb="3">
      <t>エイヨウシ</t>
    </rPh>
    <phoneticPr fontId="2"/>
  </si>
  <si>
    <t>管理栄養士</t>
    <rPh sb="0" eb="2">
      <t>カンリ</t>
    </rPh>
    <rPh sb="2" eb="5">
      <t>エイヨウシ</t>
    </rPh>
    <phoneticPr fontId="2"/>
  </si>
  <si>
    <t>調理師</t>
    <rPh sb="0" eb="3">
      <t>チョウリシ</t>
    </rPh>
    <phoneticPr fontId="2"/>
  </si>
  <si>
    <t>※　自園で業務委託を行う場合も記入すること。</t>
    <rPh sb="2" eb="3">
      <t>ジ</t>
    </rPh>
    <rPh sb="3" eb="4">
      <t>エン</t>
    </rPh>
    <rPh sb="5" eb="7">
      <t>ギョウム</t>
    </rPh>
    <rPh sb="7" eb="9">
      <t>イタク</t>
    </rPh>
    <rPh sb="10" eb="11">
      <t>オコナ</t>
    </rPh>
    <rPh sb="12" eb="14">
      <t>バアイ</t>
    </rPh>
    <rPh sb="15" eb="17">
      <t>キニュウ</t>
    </rPh>
    <phoneticPr fontId="2"/>
  </si>
  <si>
    <t>＜上記におけるその他チェック項目＞</t>
    <rPh sb="1" eb="3">
      <t>ジョウキ</t>
    </rPh>
    <rPh sb="9" eb="10">
      <t>タ</t>
    </rPh>
    <rPh sb="14" eb="16">
      <t>コウモク</t>
    </rPh>
    <phoneticPr fontId="2"/>
  </si>
  <si>
    <t>内容</t>
    <rPh sb="0" eb="2">
      <t>ナイヨウ</t>
    </rPh>
    <phoneticPr fontId="2"/>
  </si>
  <si>
    <t>チェック欄</t>
    <rPh sb="4" eb="5">
      <t>ラン</t>
    </rPh>
    <phoneticPr fontId="2"/>
  </si>
  <si>
    <t>保育時間について、常時２人以上配置している。</t>
    <rPh sb="0" eb="2">
      <t>ホイク</t>
    </rPh>
    <rPh sb="2" eb="4">
      <t>ジカン</t>
    </rPh>
    <rPh sb="9" eb="11">
      <t>ジョウジ</t>
    </rPh>
    <phoneticPr fontId="2"/>
  </si>
  <si>
    <t>学級担任は、教育時間を通じて配置している。</t>
  </si>
  <si>
    <t>【参考様式３（付表２）】敷地・園舎等の状況</t>
    <rPh sb="1" eb="3">
      <t>サンコウ</t>
    </rPh>
    <rPh sb="3" eb="5">
      <t>ヨウシキ</t>
    </rPh>
    <rPh sb="7" eb="9">
      <t>フヒョウ</t>
    </rPh>
    <rPh sb="12" eb="14">
      <t>シキチ</t>
    </rPh>
    <rPh sb="15" eb="17">
      <t>エンシャ</t>
    </rPh>
    <rPh sb="17" eb="18">
      <t>トウ</t>
    </rPh>
    <rPh sb="19" eb="21">
      <t>ジョウキョウ</t>
    </rPh>
    <phoneticPr fontId="2"/>
  </si>
  <si>
    <t>１　敷地の状況</t>
    <rPh sb="2" eb="4">
      <t>シキチ</t>
    </rPh>
    <rPh sb="5" eb="7">
      <t>ジョウキョウ</t>
    </rPh>
    <phoneticPr fontId="2"/>
  </si>
  <si>
    <t>面積</t>
    <rPh sb="0" eb="2">
      <t>メンセキ</t>
    </rPh>
    <phoneticPr fontId="2"/>
  </si>
  <si>
    <t>自己所有</t>
    <rPh sb="0" eb="2">
      <t>ジコ</t>
    </rPh>
    <rPh sb="2" eb="4">
      <t>ショユウ</t>
    </rPh>
    <phoneticPr fontId="2"/>
  </si>
  <si>
    <t>自己所有でない土地について（具体的内容を明記）</t>
    <rPh sb="0" eb="2">
      <t>ジコ</t>
    </rPh>
    <rPh sb="2" eb="4">
      <t>ショユウ</t>
    </rPh>
    <rPh sb="7" eb="9">
      <t>トチ</t>
    </rPh>
    <rPh sb="14" eb="17">
      <t>グタイテキ</t>
    </rPh>
    <rPh sb="17" eb="19">
      <t>ナイヨウ</t>
    </rPh>
    <rPh sb="20" eb="22">
      <t>メイキ</t>
    </rPh>
    <phoneticPr fontId="2"/>
  </si>
  <si>
    <t>土地①</t>
    <rPh sb="0" eb="2">
      <t>トチ</t>
    </rPh>
    <phoneticPr fontId="2"/>
  </si>
  <si>
    <t>土地②</t>
    <rPh sb="0" eb="2">
      <t>トチ</t>
    </rPh>
    <phoneticPr fontId="2"/>
  </si>
  <si>
    <t>土地③</t>
    <rPh sb="0" eb="2">
      <t>トチ</t>
    </rPh>
    <phoneticPr fontId="2"/>
  </si>
  <si>
    <t>２　園舎の状況</t>
    <rPh sb="2" eb="4">
      <t>エンシャ</t>
    </rPh>
    <rPh sb="5" eb="7">
      <t>ジョウキョウ</t>
    </rPh>
    <phoneticPr fontId="2"/>
  </si>
  <si>
    <t>区分</t>
    <rPh sb="0" eb="2">
      <t>クブン</t>
    </rPh>
    <phoneticPr fontId="2"/>
  </si>
  <si>
    <t>園舎①</t>
    <rPh sb="0" eb="2">
      <t>エンシャ</t>
    </rPh>
    <phoneticPr fontId="2"/>
  </si>
  <si>
    <t>園舎②</t>
    <rPh sb="0" eb="2">
      <t>エンシャ</t>
    </rPh>
    <phoneticPr fontId="2"/>
  </si>
  <si>
    <t>園舎③</t>
    <rPh sb="0" eb="2">
      <t>エンシャ</t>
    </rPh>
    <phoneticPr fontId="2"/>
  </si>
  <si>
    <t>構造</t>
    <rPh sb="0" eb="2">
      <t>コウゾウ</t>
    </rPh>
    <phoneticPr fontId="2"/>
  </si>
  <si>
    <t>階層</t>
    <rPh sb="0" eb="2">
      <t>カイソウ</t>
    </rPh>
    <phoneticPr fontId="2"/>
  </si>
  <si>
    <t>保有形態</t>
    <rPh sb="0" eb="2">
      <t>ホユウ</t>
    </rPh>
    <rPh sb="2" eb="4">
      <t>ケイタイ</t>
    </rPh>
    <phoneticPr fontId="2"/>
  </si>
  <si>
    <t>延床面積</t>
    <rPh sb="0" eb="1">
      <t>ノ</t>
    </rPh>
    <rPh sb="1" eb="4">
      <t>ユカメンセキ</t>
    </rPh>
    <phoneticPr fontId="2"/>
  </si>
  <si>
    <t>耐火性能</t>
    <rPh sb="0" eb="3">
      <t>タイカセイ</t>
    </rPh>
    <rPh sb="3" eb="4">
      <t>ノウ</t>
    </rPh>
    <phoneticPr fontId="2"/>
  </si>
  <si>
    <t>（乳児室・ほふく室・保育室・遊戯室を２階以上に設置する場合の考え方</t>
    <rPh sb="1" eb="3">
      <t>ニュウジ</t>
    </rPh>
    <rPh sb="3" eb="4">
      <t>シツ</t>
    </rPh>
    <rPh sb="8" eb="9">
      <t>シツ</t>
    </rPh>
    <rPh sb="10" eb="13">
      <t>ホイクシツ</t>
    </rPh>
    <rPh sb="14" eb="17">
      <t>ユウギシツ</t>
    </rPh>
    <rPh sb="19" eb="22">
      <t>カイイジョウ</t>
    </rPh>
    <rPh sb="23" eb="25">
      <t>セッチ</t>
    </rPh>
    <rPh sb="27" eb="29">
      <t>バアイ</t>
    </rPh>
    <rPh sb="30" eb="31">
      <t>カンガ</t>
    </rPh>
    <rPh sb="32" eb="33">
      <t>カタ</t>
    </rPh>
    <phoneticPr fontId="2"/>
  </si>
  <si>
    <t>自己所有でない場合について（具体的内容を明記）</t>
    <rPh sb="0" eb="2">
      <t>ジコ</t>
    </rPh>
    <rPh sb="2" eb="4">
      <t>ショユウ</t>
    </rPh>
    <rPh sb="7" eb="9">
      <t>バアイ</t>
    </rPh>
    <rPh sb="14" eb="17">
      <t>グタイテキ</t>
    </rPh>
    <rPh sb="17" eb="19">
      <t>ナイヨウ</t>
    </rPh>
    <rPh sb="20" eb="22">
      <t>メイキ</t>
    </rPh>
    <phoneticPr fontId="2"/>
  </si>
  <si>
    <t>園舎④</t>
    <rPh sb="0" eb="2">
      <t>エンシャ</t>
    </rPh>
    <phoneticPr fontId="2"/>
  </si>
  <si>
    <t>園舎⑤</t>
    <rPh sb="0" eb="2">
      <t>エンシャ</t>
    </rPh>
    <phoneticPr fontId="2"/>
  </si>
  <si>
    <t>園舎⑥</t>
    <rPh sb="0" eb="2">
      <t>エンシャ</t>
    </rPh>
    <phoneticPr fontId="2"/>
  </si>
  <si>
    <t>３　各室の状況（面積以外）</t>
    <rPh sb="2" eb="4">
      <t>カクシツ</t>
    </rPh>
    <rPh sb="5" eb="7">
      <t>ジョウキョウ</t>
    </rPh>
    <rPh sb="8" eb="10">
      <t>メンセキ</t>
    </rPh>
    <rPh sb="10" eb="12">
      <t>イガイ</t>
    </rPh>
    <phoneticPr fontId="2"/>
  </si>
  <si>
    <t>室　　　　　数</t>
    <rPh sb="0" eb="1">
      <t>シツ</t>
    </rPh>
    <rPh sb="6" eb="7">
      <t>スウ</t>
    </rPh>
    <phoneticPr fontId="2"/>
  </si>
  <si>
    <t>１階</t>
    <rPh sb="1" eb="2">
      <t>カイ</t>
    </rPh>
    <phoneticPr fontId="2"/>
  </si>
  <si>
    <t>２階</t>
    <rPh sb="1" eb="2">
      <t>カイ</t>
    </rPh>
    <phoneticPr fontId="2"/>
  </si>
  <si>
    <t>３階
以上</t>
    <rPh sb="1" eb="2">
      <t>カイ</t>
    </rPh>
    <rPh sb="3" eb="5">
      <t>イジョウ</t>
    </rPh>
    <phoneticPr fontId="2"/>
  </si>
  <si>
    <t>上記のほか３歳未満児の保育の用に供する施設及び設備（　　　　　　　　　　）</t>
    <rPh sb="0" eb="2">
      <t>ジョウキ</t>
    </rPh>
    <rPh sb="6" eb="7">
      <t>サイ</t>
    </rPh>
    <rPh sb="7" eb="9">
      <t>ミマン</t>
    </rPh>
    <rPh sb="9" eb="10">
      <t>ジ</t>
    </rPh>
    <rPh sb="11" eb="13">
      <t>ホイク</t>
    </rPh>
    <rPh sb="14" eb="15">
      <t>ヨウ</t>
    </rPh>
    <rPh sb="16" eb="17">
      <t>キョウ</t>
    </rPh>
    <rPh sb="19" eb="21">
      <t>シセツ</t>
    </rPh>
    <rPh sb="21" eb="22">
      <t>オヨ</t>
    </rPh>
    <rPh sb="23" eb="25">
      <t>セツビ</t>
    </rPh>
    <phoneticPr fontId="2"/>
  </si>
  <si>
    <t>４　園庭の状況</t>
    <rPh sb="2" eb="4">
      <t>エンテイ</t>
    </rPh>
    <rPh sb="5" eb="7">
      <t>ジョウキョウ</t>
    </rPh>
    <phoneticPr fontId="2"/>
  </si>
  <si>
    <t>屋上園庭</t>
    <rPh sb="0" eb="2">
      <t>オクジョウ</t>
    </rPh>
    <rPh sb="2" eb="4">
      <t>エンテイ</t>
    </rPh>
    <phoneticPr fontId="2"/>
  </si>
  <si>
    <t>（屋上園庭、代替地を面積算入する場合の考え方）</t>
    <rPh sb="1" eb="3">
      <t>オクジョウ</t>
    </rPh>
    <rPh sb="3" eb="5">
      <t>エンテイ</t>
    </rPh>
    <rPh sb="6" eb="9">
      <t>ダイタイチ</t>
    </rPh>
    <rPh sb="10" eb="12">
      <t>メンセキ</t>
    </rPh>
    <rPh sb="12" eb="14">
      <t>サンニュウ</t>
    </rPh>
    <rPh sb="16" eb="18">
      <t>バアイ</t>
    </rPh>
    <rPh sb="19" eb="20">
      <t>カンガ</t>
    </rPh>
    <rPh sb="21" eb="22">
      <t>カタ</t>
    </rPh>
    <phoneticPr fontId="2"/>
  </si>
  <si>
    <t>５　調理室の状況（チェック欄に記入）</t>
    <rPh sb="2" eb="5">
      <t>チョウリシツ</t>
    </rPh>
    <rPh sb="6" eb="8">
      <t>ジョウキョウ</t>
    </rPh>
    <rPh sb="13" eb="14">
      <t>ラン</t>
    </rPh>
    <rPh sb="15" eb="17">
      <t>キニュウ</t>
    </rPh>
    <phoneticPr fontId="2"/>
  </si>
  <si>
    <t>子どもが立ち入らないよう仕切り等が設置され、安全・衛生について配慮している。</t>
    <phoneticPr fontId="2"/>
  </si>
  <si>
    <t>調理室を間仕切りや固定家具等で仕切っている。</t>
    <phoneticPr fontId="2"/>
  </si>
  <si>
    <t>【参考様式４】運営の状況</t>
    <rPh sb="1" eb="3">
      <t>サンコウ</t>
    </rPh>
    <rPh sb="3" eb="5">
      <t>ヨウシキ</t>
    </rPh>
    <rPh sb="7" eb="9">
      <t>ウンエイ</t>
    </rPh>
    <rPh sb="10" eb="12">
      <t>ジョウキョウ</t>
    </rPh>
    <phoneticPr fontId="2"/>
  </si>
  <si>
    <t>１　開園状況について</t>
    <rPh sb="2" eb="4">
      <t>カイエン</t>
    </rPh>
    <rPh sb="4" eb="6">
      <t>ジョウキョウ</t>
    </rPh>
    <phoneticPr fontId="2"/>
  </si>
  <si>
    <t>開園時間</t>
    <rPh sb="0" eb="2">
      <t>カイエン</t>
    </rPh>
    <rPh sb="2" eb="4">
      <t>ジカン</t>
    </rPh>
    <phoneticPr fontId="2"/>
  </si>
  <si>
    <t>月～金</t>
    <rPh sb="0" eb="1">
      <t>ゲツ</t>
    </rPh>
    <rPh sb="2" eb="3">
      <t>キン</t>
    </rPh>
    <phoneticPr fontId="2"/>
  </si>
  <si>
    <t>時</t>
    <rPh sb="0" eb="1">
      <t>ジ</t>
    </rPh>
    <phoneticPr fontId="2"/>
  </si>
  <si>
    <t>分</t>
    <rPh sb="0" eb="1">
      <t>フン</t>
    </rPh>
    <phoneticPr fontId="2"/>
  </si>
  <si>
    <t>～</t>
    <phoneticPr fontId="2"/>
  </si>
  <si>
    <t>土曜日</t>
    <rPh sb="0" eb="3">
      <t>ドヨウビ</t>
    </rPh>
    <phoneticPr fontId="2"/>
  </si>
  <si>
    <t>休　日</t>
    <rPh sb="0" eb="1">
      <t>キュウ</t>
    </rPh>
    <rPh sb="2" eb="3">
      <t>ヒ</t>
    </rPh>
    <phoneticPr fontId="2"/>
  </si>
  <si>
    <t>年間教育週数
（３～５歳児のみ）</t>
    <rPh sb="0" eb="2">
      <t>ネンカン</t>
    </rPh>
    <rPh sb="2" eb="4">
      <t>キョウイク</t>
    </rPh>
    <rPh sb="4" eb="6">
      <t>シュウスウ</t>
    </rPh>
    <rPh sb="11" eb="13">
      <t>サイジ</t>
    </rPh>
    <phoneticPr fontId="2"/>
  </si>
  <si>
    <t>週</t>
    <rPh sb="0" eb="1">
      <t>シュウ</t>
    </rPh>
    <phoneticPr fontId="2"/>
  </si>
  <si>
    <t>（備考）</t>
    <rPh sb="1" eb="3">
      <t>ビコウ</t>
    </rPh>
    <phoneticPr fontId="2"/>
  </si>
  <si>
    <t>教育時間
（３～５歳児のみ）</t>
    <rPh sb="0" eb="2">
      <t>キョウイク</t>
    </rPh>
    <rPh sb="2" eb="4">
      <t>ジカン</t>
    </rPh>
    <rPh sb="9" eb="11">
      <t>サイジ</t>
    </rPh>
    <phoneticPr fontId="2"/>
  </si>
  <si>
    <t>長期休暇
（１号認定のみ）</t>
    <rPh sb="0" eb="2">
      <t>チョウキ</t>
    </rPh>
    <rPh sb="2" eb="4">
      <t>キュウカ</t>
    </rPh>
    <rPh sb="7" eb="8">
      <t>ゴウ</t>
    </rPh>
    <rPh sb="8" eb="10">
      <t>ニンテイ</t>
    </rPh>
    <phoneticPr fontId="2"/>
  </si>
  <si>
    <t>夏季休暇</t>
    <rPh sb="0" eb="2">
      <t>カキ</t>
    </rPh>
    <rPh sb="2" eb="4">
      <t>キュウカ</t>
    </rPh>
    <phoneticPr fontId="2"/>
  </si>
  <si>
    <t>～</t>
    <phoneticPr fontId="2"/>
  </si>
  <si>
    <t>冬季休暇</t>
    <rPh sb="0" eb="2">
      <t>トウキ</t>
    </rPh>
    <rPh sb="2" eb="4">
      <t>キュウカ</t>
    </rPh>
    <phoneticPr fontId="2"/>
  </si>
  <si>
    <t>春季休暇</t>
    <rPh sb="0" eb="2">
      <t>シュンキ</t>
    </rPh>
    <rPh sb="2" eb="4">
      <t>キュウカ</t>
    </rPh>
    <phoneticPr fontId="2"/>
  </si>
  <si>
    <t>学級編制</t>
    <rPh sb="0" eb="2">
      <t>ガッキュウ</t>
    </rPh>
    <rPh sb="2" eb="4">
      <t>ヘンセイ</t>
    </rPh>
    <phoneticPr fontId="2"/>
  </si>
  <si>
    <r>
      <t xml:space="preserve">年齢別編制
</t>
    </r>
    <r>
      <rPr>
        <sz val="9"/>
        <color theme="1"/>
        <rFont val="ＭＳ Ｐゴシック"/>
        <family val="3"/>
        <charset val="128"/>
        <scheme val="minor"/>
      </rPr>
      <t>（チェック欄に記入）</t>
    </r>
    <rPh sb="0" eb="2">
      <t>ネンレイ</t>
    </rPh>
    <rPh sb="2" eb="3">
      <t>ベツ</t>
    </rPh>
    <rPh sb="3" eb="5">
      <t>ヘンセイ</t>
    </rPh>
    <rPh sb="11" eb="12">
      <t>ラン</t>
    </rPh>
    <rPh sb="13" eb="15">
      <t>キニュウ</t>
    </rPh>
    <phoneticPr fontId="2"/>
  </si>
  <si>
    <t>学年の初めの日の前日において同じ年齢にある園児で編制している。</t>
    <phoneticPr fontId="2"/>
  </si>
  <si>
    <t>上記で×印の場合（理由を記入）</t>
    <rPh sb="0" eb="2">
      <t>ジョウキ</t>
    </rPh>
    <rPh sb="4" eb="5">
      <t>シルシ</t>
    </rPh>
    <rPh sb="6" eb="8">
      <t>バアイ</t>
    </rPh>
    <rPh sb="9" eb="11">
      <t>リユウ</t>
    </rPh>
    <rPh sb="12" eb="14">
      <t>キニュウ</t>
    </rPh>
    <phoneticPr fontId="2"/>
  </si>
  <si>
    <t>運営規程</t>
    <rPh sb="0" eb="2">
      <t>ウンエイ</t>
    </rPh>
    <rPh sb="2" eb="4">
      <t>キテイ</t>
    </rPh>
    <phoneticPr fontId="2"/>
  </si>
  <si>
    <t>第</t>
    <rPh sb="0" eb="1">
      <t>ダイ</t>
    </rPh>
    <phoneticPr fontId="2"/>
  </si>
  <si>
    <t>条</t>
    <rPh sb="0" eb="1">
      <t>ジョウ</t>
    </rPh>
    <phoneticPr fontId="2"/>
  </si>
  <si>
    <t>施設の目的及び運営の方針</t>
    <phoneticPr fontId="2"/>
  </si>
  <si>
    <t>提供する教育・保育の内容</t>
    <phoneticPr fontId="2"/>
  </si>
  <si>
    <t>職員の職種、員数及び職務の内容</t>
    <phoneticPr fontId="2"/>
  </si>
  <si>
    <t>教育・保育の提供を行う日及び時間、提供を行わない日</t>
    <phoneticPr fontId="2"/>
  </si>
  <si>
    <t>保護者から受領する利用者負担その他の費用の種類、支払を求める理由及びその額</t>
    <phoneticPr fontId="2"/>
  </si>
  <si>
    <t>子どもの区分ごとの利用定員</t>
    <phoneticPr fontId="2"/>
  </si>
  <si>
    <t>施設の利用の開始、終了に関する事項及び利用に当たっての留意事項</t>
    <phoneticPr fontId="2"/>
  </si>
  <si>
    <t>緊急時等における対応方法</t>
    <phoneticPr fontId="2"/>
  </si>
  <si>
    <t>非常災害対策</t>
    <phoneticPr fontId="2"/>
  </si>
  <si>
    <t>虐待の防止のための措置に関する事項</t>
    <phoneticPr fontId="2"/>
  </si>
  <si>
    <t>その他施設の運営に関する重要事項</t>
    <phoneticPr fontId="2"/>
  </si>
  <si>
    <t>３　１号認定子どもの選考方法</t>
    <rPh sb="3" eb="4">
      <t>ゴウ</t>
    </rPh>
    <rPh sb="4" eb="6">
      <t>ニンテイ</t>
    </rPh>
    <rPh sb="6" eb="7">
      <t>コ</t>
    </rPh>
    <rPh sb="10" eb="12">
      <t>センコウ</t>
    </rPh>
    <rPh sb="12" eb="14">
      <t>ホウホウ</t>
    </rPh>
    <phoneticPr fontId="2"/>
  </si>
  <si>
    <t>４　給食の提供方法</t>
    <rPh sb="2" eb="4">
      <t>キュウショク</t>
    </rPh>
    <rPh sb="5" eb="7">
      <t>テイキョウ</t>
    </rPh>
    <rPh sb="7" eb="9">
      <t>ホウホウ</t>
    </rPh>
    <phoneticPr fontId="2"/>
  </si>
  <si>
    <t>年齢区分</t>
    <rPh sb="0" eb="2">
      <t>ネンレイ</t>
    </rPh>
    <rPh sb="2" eb="4">
      <t>クブン</t>
    </rPh>
    <phoneticPr fontId="2"/>
  </si>
  <si>
    <t>調理形態</t>
    <rPh sb="0" eb="2">
      <t>チョウリ</t>
    </rPh>
    <rPh sb="2" eb="4">
      <t>ケイタイ</t>
    </rPh>
    <phoneticPr fontId="2"/>
  </si>
  <si>
    <t>業務委託・外部搬入の場合の委託業者</t>
    <rPh sb="0" eb="2">
      <t>ギョウム</t>
    </rPh>
    <rPh sb="2" eb="4">
      <t>イタク</t>
    </rPh>
    <rPh sb="5" eb="7">
      <t>ガイブ</t>
    </rPh>
    <rPh sb="7" eb="9">
      <t>ハンニュウ</t>
    </rPh>
    <rPh sb="10" eb="12">
      <t>バアイ</t>
    </rPh>
    <rPh sb="13" eb="15">
      <t>イタク</t>
    </rPh>
    <rPh sb="15" eb="17">
      <t>ギョウシャ</t>
    </rPh>
    <phoneticPr fontId="2"/>
  </si>
  <si>
    <t>３歳児以上（１号）</t>
    <rPh sb="1" eb="3">
      <t>サイジ</t>
    </rPh>
    <rPh sb="3" eb="5">
      <t>イジョウ</t>
    </rPh>
    <rPh sb="7" eb="8">
      <t>ゴウ</t>
    </rPh>
    <phoneticPr fontId="2"/>
  </si>
  <si>
    <t>３歳児以上（２号）</t>
    <rPh sb="1" eb="3">
      <t>サイジ</t>
    </rPh>
    <rPh sb="3" eb="5">
      <t>イジョウ</t>
    </rPh>
    <rPh sb="7" eb="8">
      <t>ゴウ</t>
    </rPh>
    <phoneticPr fontId="2"/>
  </si>
  <si>
    <t>３歳児未満（３号）</t>
    <rPh sb="1" eb="3">
      <t>サイジ</t>
    </rPh>
    <rPh sb="3" eb="5">
      <t>ミマン</t>
    </rPh>
    <rPh sb="7" eb="8">
      <t>ゴウ</t>
    </rPh>
    <phoneticPr fontId="2"/>
  </si>
  <si>
    <t>５　職員研修の状況（チェック欄に記入）</t>
    <rPh sb="2" eb="4">
      <t>ショクイン</t>
    </rPh>
    <rPh sb="4" eb="6">
      <t>ケンシュウ</t>
    </rPh>
    <rPh sb="7" eb="9">
      <t>ジョウキョウ</t>
    </rPh>
    <rPh sb="14" eb="15">
      <t>ラン</t>
    </rPh>
    <rPh sb="16" eb="18">
      <t>キニュウ</t>
    </rPh>
    <phoneticPr fontId="2"/>
  </si>
  <si>
    <t>教育及び保育に従事する職員の資質向上を図る研修計画を作成している。</t>
  </si>
  <si>
    <t>幼稚園の教員免許と保育士の資格を有する者との相互理解が図れるよう工夫している。</t>
  </si>
  <si>
    <t>職員が園の内外の研修の幅を広げることとし、これらの研修の機会が確保できるよう勤務態勢の配慮をしている。</t>
  </si>
  <si>
    <t>園長は、園を一つの園として多様な機能を一体的に発揮させる能力並びに地域の人材及び資源を活用していく調整能力を向上させることに努めている。</t>
    <rPh sb="62" eb="63">
      <t>ツト</t>
    </rPh>
    <phoneticPr fontId="2"/>
  </si>
  <si>
    <t>６　その他</t>
    <rPh sb="4" eb="5">
      <t>タ</t>
    </rPh>
    <phoneticPr fontId="2"/>
  </si>
  <si>
    <t>賠償責任保険</t>
    <rPh sb="0" eb="2">
      <t>バイショウ</t>
    </rPh>
    <rPh sb="2" eb="4">
      <t>セキニン</t>
    </rPh>
    <rPh sb="4" eb="6">
      <t>ホケン</t>
    </rPh>
    <phoneticPr fontId="2"/>
  </si>
  <si>
    <t>傷害保険</t>
    <rPh sb="0" eb="2">
      <t>ショウガイ</t>
    </rPh>
    <rPh sb="2" eb="4">
      <t>ホケン</t>
    </rPh>
    <phoneticPr fontId="2"/>
  </si>
  <si>
    <t>園児</t>
    <rPh sb="0" eb="2">
      <t>エンジ</t>
    </rPh>
    <phoneticPr fontId="2"/>
  </si>
  <si>
    <t>開園年度</t>
    <rPh sb="0" eb="2">
      <t>カイエン</t>
    </rPh>
    <rPh sb="2" eb="4">
      <t>ネンド</t>
    </rPh>
    <phoneticPr fontId="2"/>
  </si>
  <si>
    <t>翌年度以降</t>
    <rPh sb="0" eb="3">
      <t>ヨクネンド</t>
    </rPh>
    <rPh sb="3" eb="5">
      <t>イコウ</t>
    </rPh>
    <phoneticPr fontId="2"/>
  </si>
  <si>
    <t>職員</t>
    <rPh sb="0" eb="2">
      <t>ショクイン</t>
    </rPh>
    <phoneticPr fontId="2"/>
  </si>
  <si>
    <t>苦情解決責任者</t>
    <rPh sb="0" eb="2">
      <t>クジョウ</t>
    </rPh>
    <rPh sb="2" eb="4">
      <t>カイケツ</t>
    </rPh>
    <rPh sb="4" eb="6">
      <t>セキニン</t>
    </rPh>
    <rPh sb="6" eb="7">
      <t>シャ</t>
    </rPh>
    <phoneticPr fontId="2"/>
  </si>
  <si>
    <t>苦情相談窓口（担当者）</t>
    <rPh sb="0" eb="2">
      <t>クジョウ</t>
    </rPh>
    <rPh sb="2" eb="4">
      <t>ソウダン</t>
    </rPh>
    <rPh sb="4" eb="6">
      <t>マドグチ</t>
    </rPh>
    <rPh sb="7" eb="10">
      <t>タントウシャ</t>
    </rPh>
    <phoneticPr fontId="2"/>
  </si>
  <si>
    <t>保護者への周知方法</t>
    <rPh sb="0" eb="3">
      <t>ホゴシャ</t>
    </rPh>
    <rPh sb="5" eb="7">
      <t>シュウチ</t>
    </rPh>
    <rPh sb="7" eb="9">
      <t>ホウホウ</t>
    </rPh>
    <phoneticPr fontId="2"/>
  </si>
  <si>
    <t>処理体制の概要</t>
    <rPh sb="0" eb="2">
      <t>ショリ</t>
    </rPh>
    <rPh sb="2" eb="4">
      <t>タイセイ</t>
    </rPh>
    <rPh sb="5" eb="7">
      <t>ガイヨウ</t>
    </rPh>
    <phoneticPr fontId="2"/>
  </si>
  <si>
    <t>備考
（移行特例を適用する場合に記入）</t>
    <rPh sb="0" eb="2">
      <t>ビコウ</t>
    </rPh>
    <rPh sb="4" eb="6">
      <t>イコウ</t>
    </rPh>
    <rPh sb="6" eb="8">
      <t>トクレイ</t>
    </rPh>
    <rPh sb="9" eb="11">
      <t>テキヨウ</t>
    </rPh>
    <rPh sb="13" eb="15">
      <t>バアイ</t>
    </rPh>
    <rPh sb="16" eb="18">
      <t>キニュウ</t>
    </rPh>
    <phoneticPr fontId="2"/>
  </si>
  <si>
    <t>移行特例の適用</t>
    <phoneticPr fontId="2"/>
  </si>
  <si>
    <t>※　移行特例を適用する場合（適用する内容を記入）</t>
    <rPh sb="2" eb="4">
      <t>イコウ</t>
    </rPh>
    <rPh sb="4" eb="6">
      <t>トクレイ</t>
    </rPh>
    <rPh sb="7" eb="9">
      <t>テキヨウ</t>
    </rPh>
    <rPh sb="11" eb="13">
      <t>バアイ</t>
    </rPh>
    <rPh sb="14" eb="16">
      <t>テキヨウ</t>
    </rPh>
    <rPh sb="18" eb="20">
      <t>ナイヨウ</t>
    </rPh>
    <rPh sb="21" eb="23">
      <t>キニュウ</t>
    </rPh>
    <phoneticPr fontId="2"/>
  </si>
  <si>
    <t>２　運営規程</t>
    <rPh sb="2" eb="4">
      <t>ウンエイ</t>
    </rPh>
    <rPh sb="4" eb="6">
      <t>キテイ</t>
    </rPh>
    <phoneticPr fontId="2"/>
  </si>
  <si>
    <t>運営基準（※）第20条</t>
    <phoneticPr fontId="2"/>
  </si>
  <si>
    <t>（※）特定教育・保育施設及び特定地域型保育事業の運営に関する基準（平成26年内閣府令第39号）</t>
    <rPh sb="3" eb="5">
      <t>トクテイ</t>
    </rPh>
    <rPh sb="5" eb="7">
      <t>キョウイク</t>
    </rPh>
    <rPh sb="8" eb="10">
      <t>ホイク</t>
    </rPh>
    <rPh sb="10" eb="12">
      <t>シセツ</t>
    </rPh>
    <rPh sb="12" eb="13">
      <t>オヨ</t>
    </rPh>
    <rPh sb="14" eb="16">
      <t>トクテイ</t>
    </rPh>
    <rPh sb="16" eb="19">
      <t>チイキガタ</t>
    </rPh>
    <rPh sb="19" eb="21">
      <t>ホイク</t>
    </rPh>
    <rPh sb="21" eb="23">
      <t>ジギョウ</t>
    </rPh>
    <rPh sb="24" eb="26">
      <t>ウンエイ</t>
    </rPh>
    <rPh sb="27" eb="28">
      <t>カン</t>
    </rPh>
    <rPh sb="30" eb="32">
      <t>キジュン</t>
    </rPh>
    <rPh sb="33" eb="35">
      <t>ヘイセイ</t>
    </rPh>
    <rPh sb="37" eb="38">
      <t>ネン</t>
    </rPh>
    <rPh sb="38" eb="42">
      <t>ナイカクフレイ</t>
    </rPh>
    <rPh sb="42" eb="43">
      <t>ダイ</t>
    </rPh>
    <rPh sb="45" eb="46">
      <t>ゴウ</t>
    </rPh>
    <phoneticPr fontId="2"/>
  </si>
  <si>
    <t>各学級ごとに常勤かつ専任の幼稚園教諭免許状保有者を１人以上（３歳児で２５人以上の学級は２人以上）配置している。</t>
    <rPh sb="6" eb="8">
      <t>ジョウキン</t>
    </rPh>
    <rPh sb="13" eb="16">
      <t>ヨウチエン</t>
    </rPh>
    <rPh sb="16" eb="18">
      <t>キョウユ</t>
    </rPh>
    <rPh sb="18" eb="21">
      <t>メンキョジョウ</t>
    </rPh>
    <rPh sb="21" eb="24">
      <t>ホユウシャ</t>
    </rPh>
    <rPh sb="31" eb="33">
      <t>サイジ</t>
    </rPh>
    <rPh sb="36" eb="39">
      <t>ニンイジョウ</t>
    </rPh>
    <rPh sb="40" eb="42">
      <t>ガッキュウ</t>
    </rPh>
    <rPh sb="44" eb="45">
      <t>ニン</t>
    </rPh>
    <rPh sb="45" eb="47">
      <t>イジョウ</t>
    </rPh>
    <phoneticPr fontId="2"/>
  </si>
  <si>
    <t>×印が入る場合（詳細を具体的に記入すること。）</t>
    <rPh sb="1" eb="2">
      <t>シルシ</t>
    </rPh>
    <rPh sb="3" eb="4">
      <t>ハイ</t>
    </rPh>
    <rPh sb="5" eb="7">
      <t>バアイ</t>
    </rPh>
    <rPh sb="8" eb="10">
      <t>ショウサイ</t>
    </rPh>
    <rPh sb="11" eb="14">
      <t>グタイテキ</t>
    </rPh>
    <rPh sb="15" eb="17">
      <t>キニュウ</t>
    </rPh>
    <phoneticPr fontId="2"/>
  </si>
  <si>
    <r>
      <t xml:space="preserve">基準上必要な
職員の数
</t>
    </r>
    <r>
      <rPr>
        <sz val="10"/>
        <rFont val="ＭＳ ゴシック"/>
        <family val="3"/>
        <charset val="128"/>
      </rPr>
      <t>（参考様式１の再掲）</t>
    </r>
    <rPh sb="0" eb="2">
      <t>キジュン</t>
    </rPh>
    <rPh sb="2" eb="3">
      <t>ジョウ</t>
    </rPh>
    <rPh sb="3" eb="5">
      <t>ヒツヨウ</t>
    </rPh>
    <rPh sb="7" eb="9">
      <t>ショクイン</t>
    </rPh>
    <rPh sb="10" eb="11">
      <t>カズ</t>
    </rPh>
    <rPh sb="13" eb="15">
      <t>サンコウ</t>
    </rPh>
    <rPh sb="15" eb="17">
      <t>ヨウシキ</t>
    </rPh>
    <rPh sb="19" eb="21">
      <t>サイケイ</t>
    </rPh>
    <phoneticPr fontId="12"/>
  </si>
  <si>
    <t>（１）利用児童に対する保険の加入状況</t>
    <rPh sb="3" eb="5">
      <t>リヨウ</t>
    </rPh>
    <rPh sb="5" eb="7">
      <t>ジドウ</t>
    </rPh>
    <rPh sb="8" eb="9">
      <t>タイ</t>
    </rPh>
    <rPh sb="11" eb="13">
      <t>ホケン</t>
    </rPh>
    <rPh sb="14" eb="16">
      <t>カニュウ</t>
    </rPh>
    <rPh sb="16" eb="18">
      <t>ジョウキョウ</t>
    </rPh>
    <phoneticPr fontId="2"/>
  </si>
  <si>
    <t>（２）社会保険等の加入状況（チェック欄に記入）</t>
    <rPh sb="3" eb="5">
      <t>シャカイ</t>
    </rPh>
    <rPh sb="5" eb="7">
      <t>ホケン</t>
    </rPh>
    <rPh sb="7" eb="8">
      <t>トウ</t>
    </rPh>
    <rPh sb="9" eb="11">
      <t>カニュウ</t>
    </rPh>
    <rPh sb="11" eb="13">
      <t>ジョウキョウ</t>
    </rPh>
    <phoneticPr fontId="2"/>
  </si>
  <si>
    <t>内容</t>
    <rPh sb="0" eb="2">
      <t>ナイヨウ</t>
    </rPh>
    <phoneticPr fontId="2"/>
  </si>
  <si>
    <t>社会保険（健康保険、厚生年金保険等）に加入している。</t>
    <rPh sb="0" eb="2">
      <t>シャカイ</t>
    </rPh>
    <rPh sb="2" eb="4">
      <t>ホケン</t>
    </rPh>
    <rPh sb="5" eb="7">
      <t>ケンコウ</t>
    </rPh>
    <rPh sb="7" eb="9">
      <t>ホケン</t>
    </rPh>
    <rPh sb="10" eb="12">
      <t>コウセイ</t>
    </rPh>
    <rPh sb="12" eb="14">
      <t>ネンキン</t>
    </rPh>
    <rPh sb="14" eb="16">
      <t>ホケン</t>
    </rPh>
    <rPh sb="16" eb="17">
      <t>トウ</t>
    </rPh>
    <rPh sb="19" eb="21">
      <t>カニュウ</t>
    </rPh>
    <phoneticPr fontId="2"/>
  </si>
  <si>
    <t>労働保険（労災保険、雇用保険）に加入している。</t>
    <rPh sb="0" eb="2">
      <t>ロウドウ</t>
    </rPh>
    <rPh sb="2" eb="4">
      <t>ホケン</t>
    </rPh>
    <rPh sb="5" eb="7">
      <t>ロウサイ</t>
    </rPh>
    <rPh sb="7" eb="9">
      <t>ホケン</t>
    </rPh>
    <rPh sb="10" eb="12">
      <t>コヨウ</t>
    </rPh>
    <rPh sb="12" eb="14">
      <t>ホケン</t>
    </rPh>
    <rPh sb="16" eb="18">
      <t>カニュウ</t>
    </rPh>
    <phoneticPr fontId="2"/>
  </si>
  <si>
    <t>（３）健康診断の実施（予定）</t>
    <rPh sb="3" eb="5">
      <t>ケンコウ</t>
    </rPh>
    <rPh sb="5" eb="7">
      <t>シンダン</t>
    </rPh>
    <rPh sb="8" eb="10">
      <t>ジッシ</t>
    </rPh>
    <rPh sb="11" eb="13">
      <t>ヨテイ</t>
    </rPh>
    <phoneticPr fontId="2"/>
  </si>
  <si>
    <t>園舎④</t>
    <rPh sb="0" eb="2">
      <t>エンシャ</t>
    </rPh>
    <phoneticPr fontId="2"/>
  </si>
  <si>
    <t>園舎⑤</t>
    <rPh sb="0" eb="2">
      <t>エンシャ</t>
    </rPh>
    <phoneticPr fontId="2"/>
  </si>
  <si>
    <t>園舎⑥</t>
    <rPh sb="0" eb="2">
      <t>エンシャ</t>
    </rPh>
    <phoneticPr fontId="2"/>
  </si>
  <si>
    <t>（以下は、要件を満たす場合のみ、必要面積数として算入可）</t>
    <rPh sb="1" eb="3">
      <t>イカ</t>
    </rPh>
    <rPh sb="5" eb="7">
      <t>ヨウケン</t>
    </rPh>
    <rPh sb="8" eb="9">
      <t>ミ</t>
    </rPh>
    <rPh sb="11" eb="13">
      <t>バアイ</t>
    </rPh>
    <rPh sb="16" eb="18">
      <t>ヒツヨウ</t>
    </rPh>
    <rPh sb="18" eb="20">
      <t>メンセキ</t>
    </rPh>
    <rPh sb="20" eb="21">
      <t>スウ</t>
    </rPh>
    <rPh sb="24" eb="26">
      <t>サンニュウ</t>
    </rPh>
    <rPh sb="26" eb="27">
      <t>カ</t>
    </rPh>
    <phoneticPr fontId="2"/>
  </si>
  <si>
    <t>代替地（２歳児部分のみ、移行特例）</t>
    <rPh sb="0" eb="3">
      <t>ダイタイチ</t>
    </rPh>
    <rPh sb="12" eb="14">
      <t>イコウ</t>
    </rPh>
    <rPh sb="14" eb="16">
      <t>トクレイ</t>
    </rPh>
    <phoneticPr fontId="2"/>
  </si>
  <si>
    <t>合計（代替地除く）</t>
    <rPh sb="0" eb="2">
      <t>ゴウケイ</t>
    </rPh>
    <rPh sb="3" eb="6">
      <t>ダイタイチ</t>
    </rPh>
    <rPh sb="6" eb="7">
      <t>ノゾ</t>
    </rPh>
    <phoneticPr fontId="2"/>
  </si>
  <si>
    <t>職員の資質向上のための必要な時間が確保できるよう工夫している（勤務時間外に受講させることのないよう配慮している）。</t>
    <rPh sb="31" eb="33">
      <t>キンム</t>
    </rPh>
    <rPh sb="33" eb="35">
      <t>ジカン</t>
    </rPh>
    <rPh sb="35" eb="36">
      <t>ガイ</t>
    </rPh>
    <rPh sb="37" eb="39">
      <t>ジュコウ</t>
    </rPh>
    <rPh sb="49" eb="51">
      <t>ハイリョ</t>
    </rPh>
    <phoneticPr fontId="2"/>
  </si>
  <si>
    <t>屋外遊戯場</t>
    <rPh sb="0" eb="2">
      <t>オクガイ</t>
    </rPh>
    <rPh sb="2" eb="4">
      <t>ユウギ</t>
    </rPh>
    <rPh sb="4" eb="5">
      <t>バ</t>
    </rPh>
    <phoneticPr fontId="2"/>
  </si>
  <si>
    <t>教諭免許
（幼稚園以外）
【専修又は１種に限る】</t>
    <rPh sb="0" eb="2">
      <t>キョウユ</t>
    </rPh>
    <rPh sb="2" eb="4">
      <t>メンキョ</t>
    </rPh>
    <rPh sb="14" eb="16">
      <t>センシュウ</t>
    </rPh>
    <rPh sb="16" eb="17">
      <t>マタ</t>
    </rPh>
    <rPh sb="19" eb="20">
      <t>シュ</t>
    </rPh>
    <rPh sb="21" eb="22">
      <t>カギ</t>
    </rPh>
    <phoneticPr fontId="2"/>
  </si>
  <si>
    <t>幼稚園教諭免許・教諭免許</t>
    <rPh sb="0" eb="3">
      <t>ヨウチエン</t>
    </rPh>
    <rPh sb="3" eb="5">
      <t>キョウユ</t>
    </rPh>
    <rPh sb="5" eb="7">
      <t>メンキョ</t>
    </rPh>
    <rPh sb="8" eb="10">
      <t>キョウユ</t>
    </rPh>
    <rPh sb="10" eb="12">
      <t>メンキョ</t>
    </rPh>
    <phoneticPr fontId="2"/>
  </si>
  <si>
    <t>令和</t>
    <rPh sb="0" eb="2">
      <t>レイワ</t>
    </rPh>
    <phoneticPr fontId="2"/>
  </si>
  <si>
    <t>（有の場合は概要を記入）</t>
    <rPh sb="1" eb="2">
      <t>ア</t>
    </rPh>
    <rPh sb="3" eb="5">
      <t>バアイ</t>
    </rPh>
    <rPh sb="6" eb="8">
      <t>ガイヨウ</t>
    </rPh>
    <rPh sb="9" eb="11">
      <t>キニュウ</t>
    </rPh>
    <phoneticPr fontId="2"/>
  </si>
  <si>
    <t>　園長等専任化している職員の場合</t>
    <rPh sb="1" eb="3">
      <t>エンチョウ</t>
    </rPh>
    <rPh sb="3" eb="4">
      <t>トウ</t>
    </rPh>
    <rPh sb="4" eb="6">
      <t>センニン</t>
    </rPh>
    <rPh sb="6" eb="7">
      <t>カ</t>
    </rPh>
    <rPh sb="11" eb="13">
      <t>ショクイン</t>
    </rPh>
    <rPh sb="14" eb="16">
      <t>バアイ</t>
    </rPh>
    <phoneticPr fontId="2"/>
  </si>
  <si>
    <t>→　「従事内容」欄は空欄とする。</t>
    <rPh sb="3" eb="5">
      <t>ジュウジ</t>
    </rPh>
    <rPh sb="5" eb="7">
      <t>ナイヨウ</t>
    </rPh>
    <rPh sb="8" eb="9">
      <t>ラン</t>
    </rPh>
    <rPh sb="10" eb="12">
      <t>クウラン</t>
    </rPh>
    <phoneticPr fontId="2"/>
  </si>
  <si>
    <t>主幹教諭、主任保育士等</t>
    <rPh sb="0" eb="2">
      <t>シュカン</t>
    </rPh>
    <rPh sb="2" eb="4">
      <t>キョウユ</t>
    </rPh>
    <rPh sb="5" eb="7">
      <t>シュニン</t>
    </rPh>
    <rPh sb="7" eb="10">
      <t>ホイクシ</t>
    </rPh>
    <rPh sb="10" eb="11">
      <t>トウ</t>
    </rPh>
    <phoneticPr fontId="2"/>
  </si>
  <si>
    <r>
      <t xml:space="preserve">保育時間
</t>
    </r>
    <r>
      <rPr>
        <sz val="11"/>
        <color theme="1"/>
        <rFont val="ＭＳ Ｐゴシック"/>
        <family val="3"/>
        <charset val="128"/>
        <scheme val="minor"/>
      </rPr>
      <t>(保育標準時間）</t>
    </r>
    <rPh sb="0" eb="2">
      <t>ホイク</t>
    </rPh>
    <rPh sb="2" eb="4">
      <t>ジカン</t>
    </rPh>
    <rPh sb="6" eb="8">
      <t>ホイク</t>
    </rPh>
    <rPh sb="8" eb="10">
      <t>ヒョウジュン</t>
    </rPh>
    <rPh sb="10" eb="12">
      <t>ジカン</t>
    </rPh>
    <phoneticPr fontId="2"/>
  </si>
  <si>
    <t>電子メール</t>
    <rPh sb="0" eb="2">
      <t>デンシ</t>
    </rPh>
    <phoneticPr fontId="2"/>
  </si>
  <si>
    <t>調理員の最低必要人数</t>
    <rPh sb="0" eb="3">
      <t>チョウリイン</t>
    </rPh>
    <rPh sb="4" eb="6">
      <t>サイテイ</t>
    </rPh>
    <rPh sb="6" eb="8">
      <t>ヒツヨウ</t>
    </rPh>
    <rPh sb="8" eb="10">
      <t>ニンズウ</t>
    </rPh>
    <phoneticPr fontId="2"/>
  </si>
  <si>
    <t>調理員の人数</t>
    <rPh sb="0" eb="3">
      <t>チョウリイン</t>
    </rPh>
    <rPh sb="4" eb="6">
      <t>ニンズウ</t>
    </rPh>
    <phoneticPr fontId="2"/>
  </si>
  <si>
    <t>有資格者の人数</t>
    <phoneticPr fontId="2"/>
  </si>
  <si>
    <t>（常勤換算後）</t>
    <rPh sb="1" eb="3">
      <t>ジョウキン</t>
    </rPh>
    <rPh sb="3" eb="5">
      <t>カンサン</t>
    </rPh>
    <rPh sb="5" eb="6">
      <t>ゴ</t>
    </rPh>
    <phoneticPr fontId="2"/>
  </si>
  <si>
    <t>（４）送迎バスの実施</t>
    <rPh sb="3" eb="5">
      <t>ソウゲイ</t>
    </rPh>
    <rPh sb="8" eb="10">
      <t>ジッシ</t>
    </rPh>
    <phoneticPr fontId="2"/>
  </si>
  <si>
    <t>送迎バスの実施の有無</t>
    <rPh sb="0" eb="2">
      <t>ソウゲイ</t>
    </rPh>
    <rPh sb="5" eb="7">
      <t>ジッシ</t>
    </rPh>
    <rPh sb="8" eb="10">
      <t>ウム</t>
    </rPh>
    <phoneticPr fontId="2"/>
  </si>
  <si>
    <t>運営方法</t>
    <rPh sb="0" eb="2">
      <t>ウンエイ</t>
    </rPh>
    <rPh sb="2" eb="4">
      <t>ホウホウ</t>
    </rPh>
    <phoneticPr fontId="2"/>
  </si>
  <si>
    <t>運行台数</t>
    <rPh sb="0" eb="2">
      <t>ウンコウ</t>
    </rPh>
    <rPh sb="2" eb="4">
      <t>ダイスウ</t>
    </rPh>
    <phoneticPr fontId="2"/>
  </si>
  <si>
    <t>製造メーカー名</t>
    <rPh sb="0" eb="2">
      <t>セイゾウ</t>
    </rPh>
    <rPh sb="6" eb="7">
      <t>メイ</t>
    </rPh>
    <phoneticPr fontId="2"/>
  </si>
  <si>
    <t>装置名</t>
    <rPh sb="0" eb="2">
      <t>ソウチ</t>
    </rPh>
    <rPh sb="2" eb="3">
      <t>メイ</t>
    </rPh>
    <phoneticPr fontId="2"/>
  </si>
  <si>
    <t>装置の方式</t>
    <rPh sb="0" eb="2">
      <t>ソウチ</t>
    </rPh>
    <rPh sb="3" eb="5">
      <t>ホウシキ</t>
    </rPh>
    <phoneticPr fontId="2"/>
  </si>
  <si>
    <t>台</t>
    <rPh sb="0" eb="1">
      <t>ダイ</t>
    </rPh>
    <phoneticPr fontId="2"/>
  </si>
  <si>
    <t>安全装置</t>
    <rPh sb="0" eb="2">
      <t>アンゼン</t>
    </rPh>
    <rPh sb="2" eb="4">
      <t>ソウチ</t>
    </rPh>
    <phoneticPr fontId="2"/>
  </si>
  <si>
    <t>（５）園外活動等における園児の所在確認方法（概要を記入）</t>
    <rPh sb="3" eb="5">
      <t>エンガイ</t>
    </rPh>
    <rPh sb="5" eb="7">
      <t>カツドウ</t>
    </rPh>
    <rPh sb="7" eb="8">
      <t>トウ</t>
    </rPh>
    <rPh sb="12" eb="14">
      <t>エンジ</t>
    </rPh>
    <rPh sb="15" eb="17">
      <t>ショザイ</t>
    </rPh>
    <rPh sb="17" eb="19">
      <t>カクニン</t>
    </rPh>
    <rPh sb="19" eb="21">
      <t>ホウホウ</t>
    </rPh>
    <rPh sb="22" eb="24">
      <t>ガイヨウ</t>
    </rPh>
    <rPh sb="25" eb="27">
      <t>キニュウ</t>
    </rPh>
    <phoneticPr fontId="2"/>
  </si>
  <si>
    <t>（６）外部侵入者に対する対処方法（概要を記入）</t>
    <rPh sb="3" eb="5">
      <t>ガイブ</t>
    </rPh>
    <rPh sb="5" eb="8">
      <t>シンニュウシャ</t>
    </rPh>
    <rPh sb="9" eb="10">
      <t>タイ</t>
    </rPh>
    <rPh sb="12" eb="14">
      <t>タイショ</t>
    </rPh>
    <rPh sb="14" eb="16">
      <t>ホウホウ</t>
    </rPh>
    <rPh sb="17" eb="19">
      <t>ガイヨウ</t>
    </rPh>
    <rPh sb="20" eb="22">
      <t>キニュウ</t>
    </rPh>
    <phoneticPr fontId="2"/>
  </si>
  <si>
    <t>（７）消防計画に伴う避難訓練の実施計画（概要を記入）</t>
    <rPh sb="3" eb="5">
      <t>ショウボウ</t>
    </rPh>
    <rPh sb="5" eb="7">
      <t>ケイカク</t>
    </rPh>
    <rPh sb="8" eb="9">
      <t>トモナ</t>
    </rPh>
    <rPh sb="10" eb="12">
      <t>ヒナン</t>
    </rPh>
    <rPh sb="12" eb="14">
      <t>クンレン</t>
    </rPh>
    <rPh sb="15" eb="17">
      <t>ジッシ</t>
    </rPh>
    <rPh sb="17" eb="19">
      <t>ケイカク</t>
    </rPh>
    <rPh sb="20" eb="22">
      <t>ガイヨウ</t>
    </rPh>
    <rPh sb="23" eb="25">
      <t>キニュウ</t>
    </rPh>
    <phoneticPr fontId="2"/>
  </si>
  <si>
    <t>（８）運営の状況に関する評価等の方法</t>
    <rPh sb="14" eb="15">
      <t>トウ</t>
    </rPh>
    <rPh sb="16" eb="18">
      <t>ホウホウ</t>
    </rPh>
    <phoneticPr fontId="2"/>
  </si>
  <si>
    <t>（９）苦情解決処理の体制</t>
    <rPh sb="3" eb="5">
      <t>クジョウ</t>
    </rPh>
    <rPh sb="5" eb="7">
      <t>カイケツ</t>
    </rPh>
    <rPh sb="7" eb="9">
      <t>ショリ</t>
    </rPh>
    <rPh sb="10" eb="12">
      <t>タイセイ</t>
    </rPh>
    <phoneticPr fontId="2"/>
  </si>
  <si>
    <t>（10）保護者や地域住民等への情報開示の方法</t>
    <rPh sb="4" eb="7">
      <t>ホゴシャ</t>
    </rPh>
    <rPh sb="8" eb="10">
      <t>チイキ</t>
    </rPh>
    <rPh sb="10" eb="12">
      <t>ジュウミン</t>
    </rPh>
    <rPh sb="12" eb="13">
      <t>トウ</t>
    </rPh>
    <rPh sb="15" eb="17">
      <t>ジョウホウ</t>
    </rPh>
    <rPh sb="17" eb="19">
      <t>カイジ</t>
    </rPh>
    <rPh sb="20" eb="22">
      <t>ホウホウ</t>
    </rPh>
    <phoneticPr fontId="2"/>
  </si>
  <si>
    <t>（11）上乗せ徴収、実費徴収の有無　</t>
    <rPh sb="4" eb="6">
      <t>ウワノ</t>
    </rPh>
    <rPh sb="7" eb="9">
      <t>チョウシュウ</t>
    </rPh>
    <rPh sb="10" eb="12">
      <t>ジッピ</t>
    </rPh>
    <rPh sb="12" eb="14">
      <t>チョウシュウ</t>
    </rPh>
    <rPh sb="15" eb="17">
      <t>ウム</t>
    </rPh>
    <phoneticPr fontId="2"/>
  </si>
  <si>
    <t>栄養士
免許</t>
    <rPh sb="0" eb="3">
      <t>エイヨウシ</t>
    </rPh>
    <rPh sb="4" eb="6">
      <t>メンキョ</t>
    </rPh>
    <phoneticPr fontId="2"/>
  </si>
  <si>
    <t>医、学校歯科医、学校薬剤師等の区分を記入すること。</t>
    <phoneticPr fontId="2"/>
  </si>
  <si>
    <r>
      <t>→　「保育認定（２号・３号）」欄及び「教育標準時間認定（１号）」欄に○印を記入　</t>
    </r>
    <r>
      <rPr>
        <u/>
        <sz val="11"/>
        <color theme="1"/>
        <rFont val="ＭＳ ゴシック"/>
        <family val="3"/>
        <charset val="128"/>
      </rPr>
      <t>※「学級担任」欄には○をしない。</t>
    </r>
    <rPh sb="3" eb="5">
      <t>ホイク</t>
    </rPh>
    <rPh sb="5" eb="7">
      <t>ニンテイ</t>
    </rPh>
    <rPh sb="9" eb="10">
      <t>ゴウ</t>
    </rPh>
    <rPh sb="12" eb="13">
      <t>ゴウ</t>
    </rPh>
    <rPh sb="15" eb="16">
      <t>ラン</t>
    </rPh>
    <rPh sb="16" eb="17">
      <t>オヨ</t>
    </rPh>
    <rPh sb="19" eb="21">
      <t>キョウイク</t>
    </rPh>
    <rPh sb="21" eb="23">
      <t>ヒョウジュン</t>
    </rPh>
    <rPh sb="23" eb="25">
      <t>ジカン</t>
    </rPh>
    <rPh sb="25" eb="27">
      <t>ニンテイ</t>
    </rPh>
    <rPh sb="29" eb="30">
      <t>ゴウ</t>
    </rPh>
    <rPh sb="32" eb="33">
      <t>ラン</t>
    </rPh>
    <rPh sb="35" eb="36">
      <t>シルシ</t>
    </rPh>
    <rPh sb="37" eb="39">
      <t>キニュウ</t>
    </rPh>
    <rPh sb="42" eb="46">
      <t>ガッキュウタンニン</t>
    </rPh>
    <rPh sb="47" eb="48">
      <t>ラン</t>
    </rPh>
    <phoneticPr fontId="2"/>
  </si>
  <si>
    <r>
      <t>　５　職員の数に応じて、適宜</t>
    </r>
    <r>
      <rPr>
        <u/>
        <sz val="11"/>
        <color theme="1"/>
        <rFont val="ＭＳ ゴシック"/>
        <family val="3"/>
        <charset val="128"/>
      </rPr>
      <t>シートを増やすこと</t>
    </r>
    <r>
      <rPr>
        <sz val="11"/>
        <color theme="1"/>
        <rFont val="ＭＳ ゴシック"/>
        <family val="3"/>
        <charset val="128"/>
      </rPr>
      <t>。</t>
    </r>
    <rPh sb="3" eb="5">
      <t>ショクイン</t>
    </rPh>
    <rPh sb="6" eb="7">
      <t>スウ</t>
    </rPh>
    <rPh sb="8" eb="9">
      <t>オウ</t>
    </rPh>
    <rPh sb="12" eb="14">
      <t>テキギ</t>
    </rPh>
    <rPh sb="18" eb="19">
      <t>フ</t>
    </rPh>
    <phoneticPr fontId="2"/>
  </si>
  <si>
    <t>令和９年４月１日現在</t>
    <rPh sb="0" eb="2">
      <t>レイワ</t>
    </rPh>
    <rPh sb="3" eb="4">
      <t>ネン</t>
    </rPh>
    <rPh sb="5" eb="6">
      <t>ガツ</t>
    </rPh>
    <rPh sb="7" eb="8">
      <t>ニチ</t>
    </rPh>
    <rPh sb="8" eb="10">
      <t>ゲンザイ</t>
    </rPh>
    <phoneticPr fontId="2"/>
  </si>
  <si>
    <t xml:space="preserve">■教育及び保育の目標
■理念
</t>
    <phoneticPr fontId="2"/>
  </si>
  <si>
    <t xml:space="preserve">■教育及び保育のねらい
■概要
</t>
    <phoneticPr fontId="2"/>
  </si>
  <si>
    <t xml:space="preserve">１　事業名：
　　日　時：毎週○曜日（〇時～〇時）
　　内　容：
２　事業名：
　　日　時：毎週○曜日（〇時～〇時）
　　内　容：
３　事業名：
　　日　時：毎週○曜日（〇時～〇時）
　　内　容：
</t>
    <phoneticPr fontId="2"/>
  </si>
  <si>
    <t>１　「必要な数」欄における学級数については、次の年齢区分により算定する。     
　　３歳児　　：「子どもの数」欄の人数を２５で除す
　　　　　　　　　（小数点第１位以下は切り上げ。以下同じ。）
　　４～５歳児：「子どもの数」欄の人数を３０で除す
２　「必要な数」欄における職員の数については、次のとおり算定する。
　　次の年齢区分により計算し、各々を合計した後に、小数点以下を四捨五入すること。
　　０歳児　　：「子どもの数」欄の人数を３で除す
　　　　　　　　　（小数点第２位以下は切り捨て。以下同じ。）
　　１～２歳児：「子どもの数」欄の人数を６で除す
　　３歳児　　：「子どもの数」欄の人数を１５で除す
　　４～５歳児：「子どもの数」欄の人数を２５で除す
３　基準上必要な職員の数については、次のとおり計算すること。
　　０～２歳児：「必要な数」欄における職員の数と同数
　　３歳児    ：①　２人以上の学級担任を置かない場合（１学級２５人以下）
　　　　　　　　　　「必要な数」欄における職員の数と、学級編制数のうち、多い数
　　　　　　　　②　２人以上の学級担任を置く場合（１学級２６～３０人）
　　　　　　　　　　「必要な数」欄における職員の数と、「２５人以下の学級数×１人」
　　　　　　　　　＋「２６人～３０人の学級数×２人」のうち、多い数
　　４～５歳児：「必要な数」欄における職員の数と、学級編制数のうち、多い数</t>
    <rPh sb="3" eb="5">
      <t>ヒツヨウ</t>
    </rPh>
    <rPh sb="6" eb="7">
      <t>スウ</t>
    </rPh>
    <rPh sb="8" eb="9">
      <t>ラン</t>
    </rPh>
    <rPh sb="31" eb="33">
      <t>サンテイ</t>
    </rPh>
    <rPh sb="250" eb="252">
      <t>イカ</t>
    </rPh>
    <rPh sb="252" eb="253">
      <t>オナ</t>
    </rPh>
    <rPh sb="337" eb="339">
      <t>キジュン</t>
    </rPh>
    <rPh sb="339" eb="340">
      <t>ジョウ</t>
    </rPh>
    <rPh sb="340" eb="342">
      <t>ヒツヨウ</t>
    </rPh>
    <rPh sb="343" eb="345">
      <t>ショクイン</t>
    </rPh>
    <rPh sb="346" eb="347">
      <t>スウ</t>
    </rPh>
    <rPh sb="353" eb="354">
      <t>ツギ</t>
    </rPh>
    <rPh sb="358" eb="360">
      <t>ケイサン</t>
    </rPh>
    <rPh sb="390" eb="392">
      <t>ドウスウ</t>
    </rPh>
    <rPh sb="406" eb="409">
      <t>ニンイジョウ</t>
    </rPh>
    <rPh sb="410" eb="412">
      <t>ガッキュウ</t>
    </rPh>
    <rPh sb="412" eb="414">
      <t>タンニン</t>
    </rPh>
    <rPh sb="415" eb="416">
      <t>オ</t>
    </rPh>
    <rPh sb="419" eb="421">
      <t>バアイ</t>
    </rPh>
    <rPh sb="423" eb="425">
      <t>ガッキュウ</t>
    </rPh>
    <rPh sb="427" eb="428">
      <t>ニン</t>
    </rPh>
    <rPh sb="428" eb="430">
      <t>イカ</t>
    </rPh>
    <rPh sb="498" eb="500">
      <t>ガッキュウ</t>
    </rPh>
    <rPh sb="505" eb="506">
      <t>ニン</t>
    </rPh>
    <rPh sb="538" eb="539">
      <t>ニン</t>
    </rPh>
    <rPh sb="539" eb="541">
      <t>イカ</t>
    </rPh>
    <rPh sb="542" eb="544">
      <t>ガッキュウ</t>
    </rPh>
    <rPh sb="544" eb="545">
      <t>スウ</t>
    </rPh>
    <rPh sb="547" eb="548">
      <t>ニン</t>
    </rPh>
    <rPh sb="563" eb="564">
      <t>ニン</t>
    </rPh>
    <rPh sb="567" eb="568">
      <t>ニン</t>
    </rPh>
    <rPh sb="569" eb="572">
      <t>ガッキュウスウ</t>
    </rPh>
    <rPh sb="574" eb="575">
      <t>ニン</t>
    </rPh>
    <rPh sb="609" eb="611">
      <t>ガッキュウ</t>
    </rPh>
    <rPh sb="611" eb="613">
      <t>ヘンセイ</t>
    </rPh>
    <rPh sb="613" eb="614">
      <t>スウ</t>
    </rPh>
    <rPh sb="618" eb="619">
      <t>オオ</t>
    </rPh>
    <rPh sb="620" eb="621">
      <t>スウ</t>
    </rPh>
    <phoneticPr fontId="12"/>
  </si>
  <si>
    <t>(5)</t>
    <phoneticPr fontId="2"/>
  </si>
  <si>
    <t>　１　「職名」欄には、園長、副園長又は教頭、主幹教諭、教諭、主任保育士、保育士、主幹養護教諭、養護教諭、調理員、事務職員、学校</t>
    <rPh sb="4" eb="6">
      <t>ショクメイ</t>
    </rPh>
    <rPh sb="7" eb="8">
      <t>ラン</t>
    </rPh>
    <rPh sb="11" eb="12">
      <t>エン</t>
    </rPh>
    <rPh sb="12" eb="13">
      <t>オサ</t>
    </rPh>
    <rPh sb="14" eb="17">
      <t>フクエンチョウ</t>
    </rPh>
    <rPh sb="17" eb="18">
      <t>マタ</t>
    </rPh>
    <rPh sb="19" eb="21">
      <t>キョウトウ</t>
    </rPh>
    <rPh sb="22" eb="24">
      <t>シュカン</t>
    </rPh>
    <rPh sb="24" eb="26">
      <t>キョウユ</t>
    </rPh>
    <rPh sb="27" eb="29">
      <t>キョウユ</t>
    </rPh>
    <rPh sb="30" eb="32">
      <t>シュニン</t>
    </rPh>
    <rPh sb="32" eb="35">
      <t>ホイクシ</t>
    </rPh>
    <rPh sb="36" eb="39">
      <t>ホイクシ</t>
    </rPh>
    <rPh sb="40" eb="42">
      <t>シュカン</t>
    </rPh>
    <rPh sb="42" eb="46">
      <t>ヨウゴキョウユ</t>
    </rPh>
    <rPh sb="47" eb="51">
      <t>ヨウゴキョウユ</t>
    </rPh>
    <rPh sb="52" eb="55">
      <t>チョウリイン</t>
    </rPh>
    <rPh sb="56" eb="58">
      <t>ジム</t>
    </rPh>
    <rPh sb="58" eb="60">
      <t>ショクイン</t>
    </rPh>
    <rPh sb="61" eb="63">
      <t>ガッコウ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</si>
</sst>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人&quot;"/>
    <numFmt numFmtId="177" formatCode="#,##0_ "/>
    <numFmt numFmtId="178" formatCode="#,##0.00_ "/>
    <numFmt numFmtId="179" formatCode="#,##0.00&quot; &quot;;&quot;△ &quot;#,##0.00&quot; &quot;"/>
    <numFmt numFmtId="180" formatCode="#,##0;&quot;△ &quot;#,##0"/>
    <numFmt numFmtId="181" formatCode="#,##0.00;&quot;△ &quot;#,##0.00"/>
    <numFmt numFmtId="182" formatCode="#,##0.00&quot;㎡ &quot;"/>
    <numFmt numFmtId="183" formatCode="#,##0&quot;人 &quot;"/>
    <numFmt numFmtId="184" formatCode="##&quot;人&quot;"/>
    <numFmt numFmtId="185" formatCode="##&quot;階&quot;&quot;建&quot;&quot;て&quot;"/>
  </numFmts>
  <fonts count="29" x14ac:knownFonts="1">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sz val="14"/>
      <color theme="1"/>
      <name val="ＭＳ ゴシック"/>
      <family val="3"/>
      <charset val="128"/>
    </font>
    <font>
      <sz val="11"/>
      <color theme="1"/>
      <name val="ＭＳ 明朝"/>
      <family val="1"/>
      <charset val="128"/>
    </font>
    <font>
      <b/>
      <sz val="16"/>
      <color theme="1"/>
      <name val="ＭＳ ゴシック"/>
      <family val="3"/>
      <charset val="128"/>
    </font>
    <font>
      <sz val="14"/>
      <color theme="1"/>
      <name val="ＭＳ Ｐゴシック"/>
      <family val="2"/>
      <charset val="128"/>
      <scheme val="minor"/>
    </font>
    <font>
      <b/>
      <sz val="11"/>
      <color rgb="FFFF0000"/>
      <name val="ＭＳ ゴシック"/>
      <family val="3"/>
      <charset val="128"/>
    </font>
    <font>
      <sz val="10"/>
      <color theme="1"/>
      <name val="ＭＳ ゴシック"/>
      <family val="3"/>
      <charset val="128"/>
    </font>
    <font>
      <sz val="9"/>
      <color theme="1"/>
      <name val="ＭＳ 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ゴシック"/>
      <family val="3"/>
      <charset val="128"/>
    </font>
    <font>
      <sz val="12"/>
      <color theme="1"/>
      <name val="ＭＳ ゴシック"/>
      <family val="3"/>
      <charset val="128"/>
    </font>
    <font>
      <sz val="12"/>
      <color theme="1"/>
      <name val="ＭＳ 明朝"/>
      <family val="1"/>
      <charset val="128"/>
    </font>
    <font>
      <sz val="12"/>
      <color theme="1"/>
      <name val="ＭＳ Ｐゴシック"/>
      <family val="2"/>
      <charset val="128"/>
      <scheme val="minor"/>
    </font>
    <font>
      <sz val="11"/>
      <color rgb="FFFF0000"/>
      <name val="ＭＳ 明朝"/>
      <family val="1"/>
      <charset val="128"/>
    </font>
    <font>
      <sz val="16"/>
      <color theme="1"/>
      <name val="ＭＳ ゴシック"/>
      <family val="3"/>
      <charset val="128"/>
    </font>
    <font>
      <sz val="14"/>
      <color rgb="FFFF0000"/>
      <name val="ＭＳ ゴシック"/>
      <family val="3"/>
      <charset val="128"/>
    </font>
    <font>
      <sz val="11"/>
      <color rgb="FFFF0000"/>
      <name val="ＭＳ ゴシック"/>
      <family val="3"/>
      <charset val="128"/>
    </font>
    <font>
      <b/>
      <sz val="12"/>
      <name val="ＭＳ ゴシック"/>
      <family val="3"/>
      <charset val="128"/>
    </font>
    <font>
      <sz val="9"/>
      <name val="ＭＳ ゴシック"/>
      <family val="3"/>
      <charset val="128"/>
    </font>
    <font>
      <sz val="8.5"/>
      <name val="ＭＳ ゴシック"/>
      <family val="3"/>
      <charset val="128"/>
    </font>
    <font>
      <sz val="9"/>
      <color theme="1"/>
      <name val="ＭＳ Ｐゴシック"/>
      <family val="3"/>
      <charset val="128"/>
      <scheme val="minor"/>
    </font>
    <font>
      <sz val="11"/>
      <color theme="1"/>
      <name val="ＭＳ Ｐゴシック"/>
      <family val="3"/>
      <charset val="128"/>
      <scheme val="minor"/>
    </font>
    <font>
      <u/>
      <sz val="11"/>
      <color theme="1"/>
      <name val="ＭＳ ゴシック"/>
      <family val="3"/>
      <charset val="128"/>
    </font>
  </fonts>
  <fills count="5">
    <fill>
      <patternFill patternType="none"/>
    </fill>
    <fill>
      <patternFill patternType="gray125"/>
    </fill>
    <fill>
      <patternFill patternType="solid">
        <fgColor theme="8" tint="0.59996337778862885"/>
        <bgColor indexed="64"/>
      </patternFill>
    </fill>
    <fill>
      <patternFill patternType="solid">
        <fgColor theme="8" tint="0.59999389629810485"/>
        <bgColor indexed="64"/>
      </patternFill>
    </fill>
    <fill>
      <patternFill patternType="solid">
        <fgColor theme="0"/>
        <bgColor indexed="64"/>
      </patternFill>
    </fill>
  </fills>
  <borders count="2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diagonalUp="1">
      <left style="thin">
        <color auto="1"/>
      </left>
      <right style="thin">
        <color auto="1"/>
      </right>
      <top/>
      <bottom/>
      <diagonal style="thin">
        <color auto="1"/>
      </diagonal>
    </border>
    <border diagonalUp="1">
      <left style="thin">
        <color auto="1"/>
      </left>
      <right style="thin">
        <color auto="1"/>
      </right>
      <top/>
      <bottom style="thin">
        <color auto="1"/>
      </bottom>
      <diagonal style="thin">
        <color auto="1"/>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diagonalUp="1">
      <left style="thin">
        <color auto="1"/>
      </left>
      <right/>
      <top/>
      <bottom/>
      <diagonal style="thin">
        <color auto="1"/>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diagonalUp="1">
      <left style="thin">
        <color auto="1"/>
      </left>
      <right style="medium">
        <color auto="1"/>
      </right>
      <top/>
      <bottom/>
      <diagonal style="thin">
        <color auto="1"/>
      </diagonal>
    </border>
    <border diagonalUp="1">
      <left style="thin">
        <color auto="1"/>
      </left>
      <right style="medium">
        <color auto="1"/>
      </right>
      <top/>
      <bottom style="thin">
        <color auto="1"/>
      </bottom>
      <diagonal style="thin">
        <color auto="1"/>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right/>
      <top style="thin">
        <color auto="1"/>
      </top>
      <bottom style="thin">
        <color auto="1"/>
      </bottom>
      <diagonal/>
    </border>
    <border>
      <left/>
      <right style="thin">
        <color auto="1"/>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medium">
        <color auto="1"/>
      </right>
      <top style="medium">
        <color auto="1"/>
      </top>
      <bottom/>
      <diagonal style="thin">
        <color auto="1"/>
      </diagonal>
    </border>
    <border>
      <left style="medium">
        <color auto="1"/>
      </left>
      <right/>
      <top style="medium">
        <color auto="1"/>
      </top>
      <bottom style="medium">
        <color auto="1"/>
      </bottom>
      <diagonal/>
    </border>
    <border>
      <left style="medium">
        <color auto="1"/>
      </left>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thin">
        <color auto="1"/>
      </right>
      <top/>
      <bottom style="medium">
        <color auto="1"/>
      </bottom>
      <diagonal style="thin">
        <color auto="1"/>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dotted">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style="medium">
        <color auto="1"/>
      </bottom>
      <diagonal/>
    </border>
    <border diagonalUp="1">
      <left/>
      <right/>
      <top style="medium">
        <color auto="1"/>
      </top>
      <bottom style="medium">
        <color auto="1"/>
      </bottom>
      <diagonal style="thin">
        <color auto="1"/>
      </diagonal>
    </border>
    <border diagonalUp="1">
      <left style="medium">
        <color auto="1"/>
      </left>
      <right/>
      <top style="medium">
        <color auto="1"/>
      </top>
      <bottom/>
      <diagonal style="thin">
        <color auto="1"/>
      </diagonal>
    </border>
    <border diagonalUp="1">
      <left/>
      <right/>
      <top style="medium">
        <color auto="1"/>
      </top>
      <bottom/>
      <diagonal style="thin">
        <color auto="1"/>
      </diagonal>
    </border>
    <border diagonalUp="1">
      <left style="medium">
        <color auto="1"/>
      </left>
      <right/>
      <top/>
      <bottom/>
      <diagonal style="thin">
        <color auto="1"/>
      </diagonal>
    </border>
    <border diagonalUp="1">
      <left style="medium">
        <color auto="1"/>
      </left>
      <right/>
      <top/>
      <bottom style="medium">
        <color auto="1"/>
      </bottom>
      <diagonal style="thin">
        <color auto="1"/>
      </diagonal>
    </border>
    <border diagonalUp="1">
      <left style="thin">
        <color auto="1"/>
      </left>
      <right/>
      <top style="medium">
        <color auto="1"/>
      </top>
      <bottom/>
      <diagonal style="thin">
        <color auto="1"/>
      </diagonal>
    </border>
    <border diagonalUp="1">
      <left/>
      <right style="thin">
        <color auto="1"/>
      </right>
      <top style="medium">
        <color auto="1"/>
      </top>
      <bottom/>
      <diagonal style="thin">
        <color auto="1"/>
      </diagonal>
    </border>
    <border>
      <left style="thin">
        <color auto="1"/>
      </left>
      <right/>
      <top style="medium">
        <color auto="1"/>
      </top>
      <bottom style="thin">
        <color auto="1"/>
      </bottom>
      <diagonal/>
    </border>
    <border diagonalUp="1">
      <left style="medium">
        <color auto="1"/>
      </left>
      <right/>
      <top style="medium">
        <color auto="1"/>
      </top>
      <bottom style="medium">
        <color auto="1"/>
      </bottom>
      <diagonal style="thin">
        <color auto="1"/>
      </diagonal>
    </border>
    <border diagonalUp="1">
      <left/>
      <right style="thin">
        <color auto="1"/>
      </right>
      <top style="medium">
        <color auto="1"/>
      </top>
      <bottom style="medium">
        <color auto="1"/>
      </bottom>
      <diagonal style="thin">
        <color auto="1"/>
      </diagonal>
    </border>
    <border diagonalUp="1">
      <left style="thin">
        <color auto="1"/>
      </left>
      <right style="thin">
        <color auto="1"/>
      </right>
      <top/>
      <bottom style="medium">
        <color auto="1"/>
      </bottom>
      <diagonal style="thin">
        <color auto="1"/>
      </diagonal>
    </border>
    <border diagonalUp="1">
      <left/>
      <right style="medium">
        <color auto="1"/>
      </right>
      <top style="medium">
        <color auto="1"/>
      </top>
      <bottom/>
      <diagonal style="thin">
        <color auto="1"/>
      </diagonal>
    </border>
    <border diagonalUp="1">
      <left/>
      <right style="medium">
        <color auto="1"/>
      </right>
      <top/>
      <bottom/>
      <diagonal style="thin">
        <color auto="1"/>
      </diagonal>
    </border>
    <border diagonalUp="1">
      <left/>
      <right style="medium">
        <color auto="1"/>
      </right>
      <top/>
      <bottom style="medium">
        <color auto="1"/>
      </bottom>
      <diagonal style="thin">
        <color auto="1"/>
      </diagonal>
    </border>
    <border>
      <left/>
      <right style="medium">
        <color auto="1"/>
      </right>
      <top style="thin">
        <color auto="1"/>
      </top>
      <bottom/>
      <diagonal/>
    </border>
    <border diagonalUp="1">
      <left style="medium">
        <color auto="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style="thin">
        <color auto="1"/>
      </right>
      <top style="dotted">
        <color auto="1"/>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dotted">
        <color auto="1"/>
      </left>
      <right/>
      <top style="medium">
        <color auto="1"/>
      </top>
      <bottom/>
      <diagonal/>
    </border>
    <border>
      <left style="medium">
        <color auto="1"/>
      </left>
      <right style="thin">
        <color auto="1"/>
      </right>
      <top/>
      <bottom/>
      <diagonal/>
    </border>
    <border>
      <left style="medium">
        <color auto="1"/>
      </left>
      <right style="thin">
        <color auto="1"/>
      </right>
      <top style="dotted">
        <color auto="1"/>
      </top>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style="thin">
        <color auto="1"/>
      </right>
      <top style="thin">
        <color auto="1"/>
      </top>
      <bottom/>
      <diagonal/>
    </border>
    <border>
      <left style="dotted">
        <color auto="1"/>
      </left>
      <right/>
      <top style="thin">
        <color auto="1"/>
      </top>
      <bottom/>
      <diagonal/>
    </border>
    <border>
      <left style="medium">
        <color auto="1"/>
      </left>
      <right style="thin">
        <color auto="1"/>
      </right>
      <top/>
      <bottom style="thin">
        <color auto="1"/>
      </bottom>
      <diagonal/>
    </border>
    <border>
      <left style="medium">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right/>
      <top/>
      <bottom style="dotted">
        <color auto="1"/>
      </bottom>
      <diagonal/>
    </border>
    <border>
      <left/>
      <right/>
      <top style="dotted">
        <color auto="1"/>
      </top>
      <bottom style="dotted">
        <color auto="1"/>
      </bottom>
      <diagonal/>
    </border>
    <border diagonalUp="1">
      <left style="thin">
        <color auto="1"/>
      </left>
      <right/>
      <top/>
      <bottom style="thin">
        <color auto="1"/>
      </bottom>
      <diagonal style="thin">
        <color auto="1"/>
      </diagonal>
    </border>
    <border>
      <left style="dotted">
        <color auto="1"/>
      </left>
      <right/>
      <top style="dotted">
        <color auto="1"/>
      </top>
      <bottom style="thin">
        <color auto="1"/>
      </bottom>
      <diagonal/>
    </border>
    <border>
      <left/>
      <right style="thin">
        <color auto="1"/>
      </right>
      <top style="dotted">
        <color auto="1"/>
      </top>
      <bottom style="thin">
        <color auto="1"/>
      </bottom>
      <diagonal/>
    </border>
    <border>
      <left/>
      <right style="thin">
        <color auto="1"/>
      </right>
      <top style="dotted">
        <color auto="1"/>
      </top>
      <bottom/>
      <diagonal/>
    </border>
    <border>
      <left/>
      <right style="thin">
        <color auto="1"/>
      </right>
      <top style="dotted">
        <color auto="1"/>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medium">
        <color auto="1"/>
      </right>
      <top style="dotted">
        <color auto="1"/>
      </top>
      <bottom style="thin">
        <color auto="1"/>
      </bottom>
      <diagonal/>
    </border>
    <border>
      <left style="thin">
        <color auto="1"/>
      </left>
      <right style="medium">
        <color auto="1"/>
      </right>
      <top style="dotted">
        <color auto="1"/>
      </top>
      <bottom style="dotted">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dotted">
        <color auto="1"/>
      </top>
      <bottom style="dotted">
        <color auto="1"/>
      </bottom>
      <diagonal/>
    </border>
    <border diagonalUp="1">
      <left style="thin">
        <color auto="1"/>
      </left>
      <right style="medium">
        <color auto="1"/>
      </right>
      <top style="thin">
        <color auto="1"/>
      </top>
      <bottom/>
      <diagonal style="thin">
        <color auto="1"/>
      </diagonal>
    </border>
    <border diagonalUp="1">
      <left style="thin">
        <color auto="1"/>
      </left>
      <right style="medium">
        <color auto="1"/>
      </right>
      <top style="thin">
        <color auto="1"/>
      </top>
      <bottom style="thin">
        <color auto="1"/>
      </bottom>
      <diagonal style="thin">
        <color auto="1"/>
      </diagonal>
    </border>
    <border diagonalUp="1">
      <left style="medium">
        <color auto="1"/>
      </left>
      <right style="medium">
        <color auto="1"/>
      </right>
      <top style="thin">
        <color auto="1"/>
      </top>
      <bottom style="thin">
        <color auto="1"/>
      </bottom>
      <diagonal style="thin">
        <color auto="1"/>
      </diagonal>
    </border>
    <border diagonalUp="1">
      <left style="medium">
        <color auto="1"/>
      </left>
      <right style="thin">
        <color auto="1"/>
      </right>
      <top style="thin">
        <color auto="1"/>
      </top>
      <bottom style="thin">
        <color auto="1"/>
      </bottom>
      <diagonal style="thin">
        <color auto="1"/>
      </diagonal>
    </border>
    <border>
      <left/>
      <right style="medium">
        <color auto="1"/>
      </right>
      <top/>
      <bottom/>
      <diagonal/>
    </border>
    <border>
      <left/>
      <right style="medium">
        <color auto="1"/>
      </right>
      <top style="dotted">
        <color auto="1"/>
      </top>
      <bottom style="dotted">
        <color auto="1"/>
      </bottom>
      <diagonal/>
    </border>
    <border diagonalUp="1">
      <left/>
      <right style="medium">
        <color auto="1"/>
      </right>
      <top style="thin">
        <color auto="1"/>
      </top>
      <bottom style="thin">
        <color auto="1"/>
      </bottom>
      <diagonal style="thin">
        <color auto="1"/>
      </diagonal>
    </border>
    <border diagonalUp="1">
      <left/>
      <right style="medium">
        <color auto="1"/>
      </right>
      <top style="thin">
        <color auto="1"/>
      </top>
      <bottom/>
      <diagonal style="thin">
        <color auto="1"/>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medium">
        <color auto="1"/>
      </right>
      <top style="thick">
        <color auto="1"/>
      </top>
      <bottom style="thick">
        <color auto="1"/>
      </bottom>
      <diagonal/>
    </border>
    <border>
      <left style="medium">
        <color auto="1"/>
      </left>
      <right style="thin">
        <color auto="1"/>
      </right>
      <top style="thick">
        <color auto="1"/>
      </top>
      <bottom style="thick">
        <color auto="1"/>
      </bottom>
      <diagonal/>
    </border>
    <border diagonalUp="1">
      <left style="thin">
        <color auto="1"/>
      </left>
      <right style="medium">
        <color auto="1"/>
      </right>
      <top style="thick">
        <color auto="1"/>
      </top>
      <bottom style="thick">
        <color auto="1"/>
      </bottom>
      <diagonal style="thin">
        <color auto="1"/>
      </diagonal>
    </border>
    <border diagonalUp="1">
      <left/>
      <right style="medium">
        <color auto="1"/>
      </right>
      <top style="thick">
        <color auto="1"/>
      </top>
      <bottom style="thick">
        <color auto="1"/>
      </bottom>
      <diagonal style="thin">
        <color auto="1"/>
      </diagonal>
    </border>
    <border diagonalUp="1">
      <left style="thin">
        <color auto="1"/>
      </left>
      <right style="thick">
        <color auto="1"/>
      </right>
      <top style="thick">
        <color auto="1"/>
      </top>
      <bottom style="thick">
        <color auto="1"/>
      </bottom>
      <diagonal style="thin">
        <color auto="1"/>
      </diagonal>
    </border>
    <border>
      <left style="medium">
        <color auto="1"/>
      </left>
      <right style="medium">
        <color auto="1"/>
      </right>
      <top style="dotted">
        <color auto="1"/>
      </top>
      <bottom style="thin">
        <color auto="1"/>
      </bottom>
      <diagonal/>
    </border>
    <border>
      <left style="medium">
        <color auto="1"/>
      </left>
      <right style="medium">
        <color auto="1"/>
      </right>
      <top style="dotted">
        <color auto="1"/>
      </top>
      <bottom style="dotted">
        <color auto="1"/>
      </bottom>
      <diagonal/>
    </border>
    <border>
      <left style="medium">
        <color auto="1"/>
      </left>
      <right/>
      <top style="medium">
        <color auto="1"/>
      </top>
      <bottom style="dotted">
        <color auto="1"/>
      </bottom>
      <diagonal/>
    </border>
    <border>
      <left/>
      <right/>
      <top style="medium">
        <color indexed="64"/>
      </top>
      <bottom style="dotted">
        <color indexed="64"/>
      </bottom>
      <diagonal/>
    </border>
    <border>
      <left/>
      <right style="thin">
        <color auto="1"/>
      </right>
      <top style="medium">
        <color indexed="64"/>
      </top>
      <bottom style="dotted">
        <color indexed="64"/>
      </bottom>
      <diagonal/>
    </border>
    <border>
      <left style="medium">
        <color auto="1"/>
      </left>
      <right/>
      <top style="dotted">
        <color auto="1"/>
      </top>
      <bottom/>
      <diagonal/>
    </border>
    <border>
      <left style="medium">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bottom style="dashed">
        <color auto="1"/>
      </bottom>
      <diagonal/>
    </border>
    <border>
      <left style="medium">
        <color auto="1"/>
      </left>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medium">
        <color auto="1"/>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medium">
        <color auto="1"/>
      </bottom>
      <diagonal/>
    </border>
    <border>
      <left/>
      <right style="double">
        <color auto="1"/>
      </right>
      <top/>
      <bottom style="medium">
        <color indexed="64"/>
      </bottom>
      <diagonal/>
    </border>
    <border diagonalUp="1">
      <left style="medium">
        <color auto="1"/>
      </left>
      <right style="thin">
        <color auto="1"/>
      </right>
      <top/>
      <bottom/>
      <diagonal style="thin">
        <color auto="1"/>
      </diagonal>
    </border>
    <border>
      <left style="double">
        <color auto="1"/>
      </left>
      <right/>
      <top/>
      <bottom style="thin">
        <color auto="1"/>
      </bottom>
      <diagonal/>
    </border>
    <border>
      <left/>
      <right style="double">
        <color auto="1"/>
      </right>
      <top/>
      <bottom style="thin">
        <color auto="1"/>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diagonalUp="1">
      <left style="medium">
        <color auto="1"/>
      </left>
      <right style="thin">
        <color auto="1"/>
      </right>
      <top/>
      <bottom style="thin">
        <color indexed="64"/>
      </bottom>
      <diagonal style="thin">
        <color indexed="64"/>
      </diagonal>
    </border>
    <border>
      <left style="double">
        <color auto="1"/>
      </left>
      <right/>
      <top style="thin">
        <color auto="1"/>
      </top>
      <bottom style="medium">
        <color auto="1"/>
      </bottom>
      <diagonal/>
    </border>
    <border>
      <left/>
      <right style="double">
        <color auto="1"/>
      </right>
      <top style="thin">
        <color auto="1"/>
      </top>
      <bottom/>
      <diagonal/>
    </border>
    <border>
      <left style="double">
        <color auto="1"/>
      </left>
      <right/>
      <top style="medium">
        <color auto="1"/>
      </top>
      <bottom style="double">
        <color auto="1"/>
      </bottom>
      <diagonal/>
    </border>
    <border>
      <left/>
      <right style="double">
        <color auto="1"/>
      </right>
      <top style="medium">
        <color auto="1"/>
      </top>
      <bottom style="double">
        <color auto="1"/>
      </bottom>
      <diagonal/>
    </border>
    <border>
      <left style="medium">
        <color auto="1"/>
      </left>
      <right/>
      <top style="thin">
        <color auto="1"/>
      </top>
      <bottom style="medium">
        <color auto="1"/>
      </bottom>
      <diagonal/>
    </border>
    <border diagonalUp="1">
      <left style="medium">
        <color auto="1"/>
      </left>
      <right style="medium">
        <color auto="1"/>
      </right>
      <top style="thin">
        <color auto="1"/>
      </top>
      <bottom style="medium">
        <color auto="1"/>
      </bottom>
      <diagonal style="thin">
        <color auto="1"/>
      </diagonal>
    </border>
    <border>
      <left style="thick">
        <color auto="1"/>
      </left>
      <right style="thick">
        <color auto="1"/>
      </right>
      <top style="thick">
        <color auto="1"/>
      </top>
      <bottom/>
      <diagonal/>
    </border>
    <border>
      <left style="medium">
        <color indexed="64"/>
      </left>
      <right/>
      <top style="dotted">
        <color auto="1"/>
      </top>
      <bottom style="medium">
        <color indexed="64"/>
      </bottom>
      <diagonal/>
    </border>
    <border>
      <left style="medium">
        <color auto="1"/>
      </left>
      <right style="double">
        <color auto="1"/>
      </right>
      <top style="medium">
        <color auto="1"/>
      </top>
      <bottom style="thin">
        <color auto="1"/>
      </bottom>
      <diagonal/>
    </border>
    <border>
      <left style="thin">
        <color auto="1"/>
      </left>
      <right style="double">
        <color auto="1"/>
      </right>
      <top style="medium">
        <color auto="1"/>
      </top>
      <bottom style="thin">
        <color auto="1"/>
      </bottom>
      <diagonal/>
    </border>
    <border>
      <left style="double">
        <color auto="1"/>
      </left>
      <right/>
      <top style="medium">
        <color indexed="64"/>
      </top>
      <bottom/>
      <diagonal/>
    </border>
    <border>
      <left style="medium">
        <color auto="1"/>
      </left>
      <right style="double">
        <color auto="1"/>
      </right>
      <top style="thin">
        <color auto="1"/>
      </top>
      <bottom style="thin">
        <color auto="1"/>
      </bottom>
      <diagonal/>
    </border>
    <border>
      <left style="thin">
        <color auto="1"/>
      </left>
      <right style="double">
        <color auto="1"/>
      </right>
      <top style="thin">
        <color auto="1"/>
      </top>
      <bottom style="thin">
        <color auto="1"/>
      </bottom>
      <diagonal/>
    </border>
    <border>
      <left style="dashed">
        <color auto="1"/>
      </left>
      <right style="medium">
        <color auto="1"/>
      </right>
      <top style="thin">
        <color auto="1"/>
      </top>
      <bottom style="thin">
        <color auto="1"/>
      </bottom>
      <diagonal/>
    </border>
    <border>
      <left style="medium">
        <color auto="1"/>
      </left>
      <right style="double">
        <color auto="1"/>
      </right>
      <top style="double">
        <color auto="1"/>
      </top>
      <bottom style="medium">
        <color auto="1"/>
      </bottom>
      <diagonal/>
    </border>
    <border>
      <left style="double">
        <color auto="1"/>
      </left>
      <right/>
      <top style="double">
        <color auto="1"/>
      </top>
      <bottom style="medium">
        <color auto="1"/>
      </bottom>
      <diagonal/>
    </border>
    <border>
      <left/>
      <right style="double">
        <color auto="1"/>
      </right>
      <top style="double">
        <color auto="1"/>
      </top>
      <bottom style="medium">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style="dashed">
        <color auto="1"/>
      </left>
      <right style="medium">
        <color auto="1"/>
      </right>
      <top style="double">
        <color auto="1"/>
      </top>
      <bottom style="medium">
        <color auto="1"/>
      </bottom>
      <diagonal/>
    </border>
    <border>
      <left style="medium">
        <color auto="1"/>
      </left>
      <right style="thin">
        <color auto="1"/>
      </right>
      <top style="thin">
        <color auto="1"/>
      </top>
      <bottom style="dotted">
        <color auto="1"/>
      </bottom>
      <diagonal/>
    </border>
    <border>
      <left style="medium">
        <color auto="1"/>
      </left>
      <right style="medium">
        <color auto="1"/>
      </right>
      <top style="dotted">
        <color auto="1"/>
      </top>
      <bottom/>
      <diagonal/>
    </border>
    <border>
      <left style="thin">
        <color auto="1"/>
      </left>
      <right style="double">
        <color auto="1"/>
      </right>
      <top style="thin">
        <color auto="1"/>
      </top>
      <bottom style="medium">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style="medium">
        <color auto="1"/>
      </left>
      <right style="medium">
        <color auto="1"/>
      </right>
      <top/>
      <bottom style="thin">
        <color auto="1"/>
      </bottom>
      <diagonal style="thin">
        <color auto="1"/>
      </diagonal>
    </border>
    <border diagonalUp="1">
      <left style="medium">
        <color auto="1"/>
      </left>
      <right style="medium">
        <color auto="1"/>
      </right>
      <top style="medium">
        <color auto="1"/>
      </top>
      <bottom style="medium">
        <color auto="1"/>
      </bottom>
      <diagonal style="thin">
        <color auto="1"/>
      </diagonal>
    </border>
    <border diagonalUp="1">
      <left style="medium">
        <color auto="1"/>
      </left>
      <right/>
      <top style="thin">
        <color auto="1"/>
      </top>
      <bottom style="thin">
        <color auto="1"/>
      </bottom>
      <diagonal style="thin">
        <color auto="1"/>
      </diagonal>
    </border>
    <border>
      <left style="dotted">
        <color auto="1"/>
      </left>
      <right/>
      <top/>
      <bottom/>
      <diagonal/>
    </border>
    <border diagonalUp="1">
      <left style="thin">
        <color indexed="64"/>
      </left>
      <right/>
      <top style="thin">
        <color auto="1"/>
      </top>
      <bottom style="medium">
        <color indexed="64"/>
      </bottom>
      <diagonal style="thin">
        <color auto="1"/>
      </diagonal>
    </border>
    <border>
      <left style="medium">
        <color indexed="64"/>
      </left>
      <right style="medium">
        <color indexed="64"/>
      </right>
      <top style="double">
        <color auto="1"/>
      </top>
      <bottom style="medium">
        <color indexed="64"/>
      </bottom>
      <diagonal/>
    </border>
  </borders>
  <cellStyleXfs count="4">
    <xf numFmtId="0" fontId="0" fillId="0" borderId="0">
      <alignment vertical="center"/>
    </xf>
    <xf numFmtId="0" fontId="10" fillId="0" borderId="0">
      <alignment vertical="center"/>
    </xf>
    <xf numFmtId="0" fontId="10" fillId="0" borderId="0"/>
    <xf numFmtId="0" fontId="10" fillId="0" borderId="0">
      <alignment vertical="center"/>
    </xf>
  </cellStyleXfs>
  <cellXfs count="1113">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2" xfId="0" applyFont="1" applyBorder="1">
      <alignment vertical="center"/>
    </xf>
    <xf numFmtId="0" fontId="1" fillId="0" borderId="1" xfId="0" applyFont="1" applyBorder="1" applyAlignment="1">
      <alignment horizontal="center" vertical="center" wrapText="1"/>
    </xf>
    <xf numFmtId="0" fontId="1" fillId="0" borderId="71" xfId="0" applyFont="1" applyBorder="1" applyAlignment="1">
      <alignment horizontal="center" vertical="center"/>
    </xf>
    <xf numFmtId="178" fontId="3" fillId="0" borderId="1" xfId="0" applyNumberFormat="1" applyFont="1" applyBorder="1">
      <alignment vertical="center"/>
    </xf>
    <xf numFmtId="0" fontId="1" fillId="0" borderId="49" xfId="0" applyFont="1" applyBorder="1">
      <alignment vertical="center"/>
    </xf>
    <xf numFmtId="0" fontId="1" fillId="0" borderId="14" xfId="0" applyFont="1" applyBorder="1">
      <alignment vertical="center"/>
    </xf>
    <xf numFmtId="0" fontId="1" fillId="0" borderId="2" xfId="0" applyFont="1" applyBorder="1" applyAlignment="1">
      <alignment horizontal="center" vertical="center"/>
    </xf>
    <xf numFmtId="0" fontId="1" fillId="0" borderId="13" xfId="0" applyFont="1" applyBorder="1" applyAlignment="1">
      <alignment horizontal="center" vertical="center" textRotation="255" shrinkToFit="1"/>
    </xf>
    <xf numFmtId="0" fontId="1" fillId="0" borderId="11" xfId="0" applyFont="1" applyBorder="1">
      <alignment vertical="center"/>
    </xf>
    <xf numFmtId="0" fontId="1" fillId="0" borderId="98" xfId="0" applyFont="1" applyBorder="1" applyAlignment="1">
      <alignment horizontal="center" vertical="center"/>
    </xf>
    <xf numFmtId="178" fontId="3" fillId="0" borderId="2" xfId="0" applyNumberFormat="1" applyFont="1" applyBorder="1">
      <alignment vertical="center"/>
    </xf>
    <xf numFmtId="178" fontId="3" fillId="0" borderId="71" xfId="0" applyNumberFormat="1" applyFont="1" applyBorder="1">
      <alignment vertical="center"/>
    </xf>
    <xf numFmtId="177" fontId="3" fillId="2" borderId="15" xfId="0" applyNumberFormat="1" applyFont="1" applyFill="1" applyBorder="1" applyProtection="1">
      <alignment vertical="center"/>
      <protection locked="0"/>
    </xf>
    <xf numFmtId="0" fontId="4" fillId="0" borderId="0" xfId="0" applyFont="1" applyAlignment="1">
      <alignment horizontal="right" vertical="center"/>
    </xf>
    <xf numFmtId="0" fontId="1" fillId="0" borderId="0" xfId="0" applyFont="1" applyAlignment="1">
      <alignment horizontal="right" vertical="center"/>
    </xf>
    <xf numFmtId="0" fontId="1" fillId="0" borderId="24" xfId="0" applyFont="1" applyBorder="1">
      <alignment vertical="center"/>
    </xf>
    <xf numFmtId="0" fontId="1" fillId="0" borderId="13" xfId="0" applyFont="1" applyBorder="1">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1" fillId="0" borderId="68" xfId="0" applyFont="1" applyBorder="1" applyAlignment="1">
      <alignment horizontal="center" vertical="center"/>
    </xf>
    <xf numFmtId="0" fontId="7" fillId="0" borderId="65" xfId="0" applyFont="1" applyBorder="1" applyAlignment="1">
      <alignment horizontal="center" vertical="center"/>
    </xf>
    <xf numFmtId="0" fontId="1" fillId="0" borderId="4" xfId="0" applyFont="1" applyBorder="1">
      <alignment vertical="center"/>
    </xf>
    <xf numFmtId="0" fontId="1" fillId="0" borderId="2" xfId="0" applyFont="1" applyBorder="1">
      <alignment vertical="center"/>
    </xf>
    <xf numFmtId="0" fontId="1" fillId="0" borderId="15" xfId="0" applyFont="1" applyBorder="1" applyAlignment="1">
      <alignment horizontal="center" vertical="center"/>
    </xf>
    <xf numFmtId="177" fontId="3" fillId="0" borderId="39" xfId="0" applyNumberFormat="1" applyFont="1" applyBorder="1">
      <alignment vertical="center"/>
    </xf>
    <xf numFmtId="177" fontId="3" fillId="0" borderId="34" xfId="0" applyNumberFormat="1" applyFont="1" applyBorder="1">
      <alignment vertical="center"/>
    </xf>
    <xf numFmtId="177" fontId="3" fillId="0" borderId="35" xfId="0" applyNumberFormat="1" applyFont="1" applyBorder="1">
      <alignment vertical="center"/>
    </xf>
    <xf numFmtId="178" fontId="3" fillId="0" borderId="34" xfId="0" applyNumberFormat="1" applyFont="1" applyBorder="1">
      <alignment vertical="center"/>
    </xf>
    <xf numFmtId="178" fontId="3" fillId="0" borderId="35" xfId="0" applyNumberFormat="1" applyFont="1" applyBorder="1">
      <alignment vertical="center"/>
    </xf>
    <xf numFmtId="179" fontId="3" fillId="0" borderId="1" xfId="0" applyNumberFormat="1" applyFont="1" applyBorder="1">
      <alignment vertical="center"/>
    </xf>
    <xf numFmtId="179" fontId="3" fillId="0" borderId="74" xfId="0" applyNumberFormat="1" applyFont="1" applyBorder="1">
      <alignment vertical="center"/>
    </xf>
    <xf numFmtId="179" fontId="3" fillId="0" borderId="2" xfId="0" applyNumberFormat="1" applyFont="1" applyBorder="1">
      <alignment vertical="center"/>
    </xf>
    <xf numFmtId="179" fontId="3" fillId="0" borderId="95" xfId="0" applyNumberFormat="1" applyFont="1" applyBorder="1">
      <alignment vertical="center"/>
    </xf>
    <xf numFmtId="0" fontId="1" fillId="0" borderId="34" xfId="0" applyFont="1" applyBorder="1" applyAlignment="1">
      <alignment horizontal="center" vertical="center"/>
    </xf>
    <xf numFmtId="179" fontId="3" fillId="0" borderId="15" xfId="0" applyNumberFormat="1" applyFont="1" applyBorder="1">
      <alignment vertical="center"/>
    </xf>
    <xf numFmtId="0" fontId="15" fillId="2" borderId="47" xfId="1" applyFont="1" applyFill="1" applyBorder="1" applyProtection="1">
      <alignment vertical="center"/>
      <protection locked="0"/>
    </xf>
    <xf numFmtId="0" fontId="15" fillId="2" borderId="49" xfId="1" applyFont="1" applyFill="1" applyBorder="1" applyProtection="1">
      <alignment vertical="center"/>
      <protection locked="0"/>
    </xf>
    <xf numFmtId="0" fontId="15" fillId="2" borderId="40" xfId="1" applyFont="1" applyFill="1" applyBorder="1" applyProtection="1">
      <alignment vertical="center"/>
      <protection locked="0"/>
    </xf>
    <xf numFmtId="0" fontId="15" fillId="2" borderId="37" xfId="1" applyFont="1" applyFill="1" applyBorder="1" applyProtection="1">
      <alignment vertical="center"/>
      <protection locked="0"/>
    </xf>
    <xf numFmtId="0" fontId="15" fillId="2" borderId="41" xfId="1" applyFont="1" applyFill="1" applyBorder="1" applyProtection="1">
      <alignment vertical="center"/>
      <protection locked="0"/>
    </xf>
    <xf numFmtId="0" fontId="15" fillId="2" borderId="48" xfId="1" applyFont="1" applyFill="1" applyBorder="1" applyProtection="1">
      <alignment vertical="center"/>
      <protection locked="0"/>
    </xf>
    <xf numFmtId="0" fontId="4" fillId="2" borderId="1" xfId="0" applyFont="1" applyFill="1" applyBorder="1" applyAlignment="1" applyProtection="1">
      <alignment horizontal="center" vertical="center" shrinkToFit="1"/>
      <protection locked="0"/>
    </xf>
    <xf numFmtId="183" fontId="3" fillId="2" borderId="120" xfId="0" applyNumberFormat="1" applyFont="1" applyFill="1" applyBorder="1" applyProtection="1">
      <alignment vertical="center"/>
      <protection locked="0"/>
    </xf>
    <xf numFmtId="182" fontId="3" fillId="2" borderId="114" xfId="0" applyNumberFormat="1" applyFont="1" applyFill="1" applyBorder="1" applyProtection="1">
      <alignment vertical="center"/>
      <protection locked="0"/>
    </xf>
    <xf numFmtId="182" fontId="3" fillId="2" borderId="31" xfId="0" applyNumberFormat="1" applyFont="1" applyFill="1" applyBorder="1" applyProtection="1">
      <alignment vertical="center"/>
      <protection locked="0"/>
    </xf>
    <xf numFmtId="183" fontId="3" fillId="2" borderId="95" xfId="0" applyNumberFormat="1" applyFont="1" applyFill="1" applyBorder="1" applyProtection="1">
      <alignment vertical="center"/>
      <protection locked="0"/>
    </xf>
    <xf numFmtId="182" fontId="3" fillId="2" borderId="117" xfId="0" applyNumberFormat="1" applyFont="1" applyFill="1" applyBorder="1" applyProtection="1">
      <alignment vertical="center"/>
      <protection locked="0"/>
    </xf>
    <xf numFmtId="182" fontId="3" fillId="2" borderId="137" xfId="0" applyNumberFormat="1" applyFont="1" applyFill="1" applyBorder="1" applyProtection="1">
      <alignment vertical="center"/>
      <protection locked="0"/>
    </xf>
    <xf numFmtId="182" fontId="3" fillId="2" borderId="140" xfId="0" applyNumberFormat="1" applyFont="1" applyFill="1" applyBorder="1" applyProtection="1">
      <alignment vertical="center"/>
      <protection locked="0"/>
    </xf>
    <xf numFmtId="182" fontId="3" fillId="2" borderId="138" xfId="0" applyNumberFormat="1" applyFont="1" applyFill="1" applyBorder="1" applyProtection="1">
      <alignment vertical="center"/>
      <protection locked="0"/>
    </xf>
    <xf numFmtId="183" fontId="3" fillId="2" borderId="146" xfId="0" applyNumberFormat="1" applyFont="1" applyFill="1" applyBorder="1" applyProtection="1">
      <alignment vertical="center"/>
      <protection locked="0"/>
    </xf>
    <xf numFmtId="182" fontId="3" fillId="2" borderId="116" xfId="0" applyNumberFormat="1" applyFont="1" applyFill="1" applyBorder="1" applyProtection="1">
      <alignment vertical="center"/>
      <protection locked="0"/>
    </xf>
    <xf numFmtId="182" fontId="3" fillId="2" borderId="23" xfId="0" applyNumberFormat="1" applyFont="1" applyFill="1" applyBorder="1" applyProtection="1">
      <alignment vertical="center"/>
      <protection locked="0"/>
    </xf>
    <xf numFmtId="183" fontId="3" fillId="2" borderId="74" xfId="0" applyNumberFormat="1" applyFont="1" applyFill="1" applyBorder="1" applyProtection="1">
      <alignment vertical="center"/>
      <protection locked="0"/>
    </xf>
    <xf numFmtId="182" fontId="3" fillId="2" borderId="20" xfId="0" applyNumberFormat="1" applyFont="1" applyFill="1" applyBorder="1" applyProtection="1">
      <alignment vertical="center"/>
      <protection locked="0"/>
    </xf>
    <xf numFmtId="182" fontId="3" fillId="2" borderId="109" xfId="0" applyNumberFormat="1" applyFont="1" applyFill="1" applyBorder="1" applyProtection="1">
      <alignment vertical="center"/>
      <protection locked="0"/>
    </xf>
    <xf numFmtId="182" fontId="3" fillId="2" borderId="22" xfId="0" applyNumberFormat="1" applyFont="1" applyFill="1" applyBorder="1" applyProtection="1">
      <alignment vertical="center"/>
      <protection locked="0"/>
    </xf>
    <xf numFmtId="183" fontId="3" fillId="2" borderId="145" xfId="0" applyNumberFormat="1" applyFont="1" applyFill="1" applyBorder="1" applyProtection="1">
      <alignment vertical="center"/>
      <protection locked="0"/>
    </xf>
    <xf numFmtId="0" fontId="15" fillId="2" borderId="179" xfId="1" applyFont="1" applyFill="1" applyBorder="1" applyProtection="1">
      <alignment vertical="center"/>
      <protection locked="0"/>
    </xf>
    <xf numFmtId="182" fontId="3" fillId="2" borderId="145" xfId="0" applyNumberFormat="1" applyFont="1" applyFill="1" applyBorder="1" applyAlignment="1" applyProtection="1">
      <alignment horizontal="center" vertical="center"/>
      <protection locked="0"/>
    </xf>
    <xf numFmtId="182" fontId="3" fillId="2" borderId="120" xfId="0" applyNumberFormat="1" applyFont="1" applyFill="1" applyBorder="1" applyAlignment="1" applyProtection="1">
      <alignment horizontal="center" vertical="center"/>
      <protection locked="0"/>
    </xf>
    <xf numFmtId="182" fontId="3" fillId="2" borderId="95" xfId="0" applyNumberFormat="1" applyFont="1" applyFill="1" applyBorder="1" applyAlignment="1" applyProtection="1">
      <alignment horizontal="center" vertical="center"/>
      <protection locked="0"/>
    </xf>
    <xf numFmtId="182" fontId="3" fillId="2" borderId="146" xfId="0" applyNumberFormat="1" applyFont="1" applyFill="1" applyBorder="1" applyAlignment="1" applyProtection="1">
      <alignment horizontal="center" vertical="center"/>
      <protection locked="0"/>
    </xf>
    <xf numFmtId="182" fontId="3" fillId="2" borderId="74" xfId="0" applyNumberFormat="1" applyFont="1" applyFill="1" applyBorder="1" applyAlignment="1" applyProtection="1">
      <alignment horizontal="center" vertical="center"/>
      <protection locked="0"/>
    </xf>
    <xf numFmtId="0" fontId="15" fillId="0" borderId="177" xfId="1" applyFont="1" applyBorder="1">
      <alignment vertical="center"/>
    </xf>
    <xf numFmtId="0" fontId="15" fillId="0" borderId="179" xfId="1" applyFont="1" applyBorder="1">
      <alignment vertical="center"/>
    </xf>
    <xf numFmtId="0" fontId="11" fillId="0" borderId="178" xfId="1" applyFont="1" applyBorder="1" applyAlignment="1">
      <alignment horizontal="center" vertical="center"/>
    </xf>
    <xf numFmtId="0" fontId="11" fillId="0" borderId="180" xfId="1" applyFont="1" applyBorder="1" applyAlignment="1">
      <alignment horizontal="center" vertical="center"/>
    </xf>
    <xf numFmtId="0" fontId="11" fillId="0" borderId="183" xfId="1" applyFont="1" applyBorder="1" applyAlignment="1">
      <alignment horizontal="center" vertical="center"/>
    </xf>
    <xf numFmtId="0" fontId="11" fillId="0" borderId="185" xfId="1" applyFont="1" applyBorder="1" applyAlignment="1">
      <alignment horizontal="center" vertical="center"/>
    </xf>
    <xf numFmtId="0" fontId="15" fillId="0" borderId="182" xfId="1" applyFont="1" applyBorder="1">
      <alignment vertical="center"/>
    </xf>
    <xf numFmtId="0" fontId="15" fillId="0" borderId="184" xfId="1" applyFont="1" applyBorder="1">
      <alignment vertical="center"/>
    </xf>
    <xf numFmtId="177" fontId="11" fillId="0" borderId="46" xfId="1" applyNumberFormat="1" applyFont="1" applyBorder="1">
      <alignment vertical="center"/>
    </xf>
    <xf numFmtId="0" fontId="15" fillId="0" borderId="11" xfId="1" applyFont="1" applyBorder="1">
      <alignment vertical="center"/>
    </xf>
    <xf numFmtId="0" fontId="11" fillId="0" borderId="74" xfId="1" applyFont="1" applyBorder="1" applyAlignment="1">
      <alignment horizontal="center" vertical="center"/>
    </xf>
    <xf numFmtId="0" fontId="15" fillId="0" borderId="7" xfId="1" applyFont="1" applyBorder="1">
      <alignment vertical="center"/>
    </xf>
    <xf numFmtId="0" fontId="11" fillId="0" borderId="72" xfId="1" applyFont="1" applyBorder="1" applyAlignment="1">
      <alignment horizontal="center" vertical="center"/>
    </xf>
    <xf numFmtId="0" fontId="15" fillId="0" borderId="9" xfId="1" applyFont="1" applyBorder="1">
      <alignment vertical="center"/>
    </xf>
    <xf numFmtId="0" fontId="11" fillId="0" borderId="95" xfId="1" applyFont="1" applyBorder="1" applyAlignment="1">
      <alignment horizontal="center" vertical="center"/>
    </xf>
    <xf numFmtId="0" fontId="15" fillId="0" borderId="69" xfId="1" applyFont="1" applyBorder="1">
      <alignment vertical="center"/>
    </xf>
    <xf numFmtId="0" fontId="11" fillId="0" borderId="80" xfId="1" applyFont="1" applyBorder="1" applyAlignment="1">
      <alignment horizontal="center" vertical="center"/>
    </xf>
    <xf numFmtId="0" fontId="4" fillId="0" borderId="0" xfId="0" applyFont="1">
      <alignment vertical="center"/>
    </xf>
    <xf numFmtId="3" fontId="4" fillId="0" borderId="0" xfId="0" applyNumberFormat="1" applyFont="1">
      <alignment vertical="center"/>
    </xf>
    <xf numFmtId="0" fontId="0" fillId="0" borderId="128" xfId="0" applyBorder="1" applyAlignment="1">
      <alignment horizontal="center" vertical="center" shrinkToFit="1"/>
    </xf>
    <xf numFmtId="0" fontId="4" fillId="0" borderId="127" xfId="0" applyFont="1" applyBorder="1" applyAlignment="1">
      <alignment horizontal="center" vertical="center" shrinkToFit="1"/>
    </xf>
    <xf numFmtId="0" fontId="4" fillId="0" borderId="13" xfId="0" applyFont="1" applyBorder="1">
      <alignment vertical="center"/>
    </xf>
    <xf numFmtId="0" fontId="4" fillId="0" borderId="14" xfId="0" applyFont="1" applyBorder="1">
      <alignment vertical="center"/>
    </xf>
    <xf numFmtId="0" fontId="4" fillId="0" borderId="11" xfId="0" applyFont="1" applyBorder="1">
      <alignment vertical="center"/>
    </xf>
    <xf numFmtId="0" fontId="4" fillId="0" borderId="49" xfId="0" applyFont="1" applyBorder="1">
      <alignment vertical="center"/>
    </xf>
    <xf numFmtId="0" fontId="4" fillId="0" borderId="12" xfId="0" applyFont="1" applyBorder="1">
      <alignment vertical="center"/>
    </xf>
    <xf numFmtId="0" fontId="4" fillId="0" borderId="7" xfId="0" applyFont="1" applyBorder="1">
      <alignment vertical="center"/>
    </xf>
    <xf numFmtId="0" fontId="4" fillId="0" borderId="37" xfId="0" applyFont="1" applyBorder="1">
      <alignment vertical="center"/>
    </xf>
    <xf numFmtId="0" fontId="4" fillId="0" borderId="8" xfId="0" applyFont="1" applyBorder="1">
      <alignment vertical="center"/>
    </xf>
    <xf numFmtId="0" fontId="4" fillId="0" borderId="9" xfId="0" applyFont="1" applyBorder="1" applyAlignment="1">
      <alignment vertical="center" shrinkToFit="1"/>
    </xf>
    <xf numFmtId="0" fontId="4" fillId="0" borderId="48" xfId="0" applyFont="1" applyBorder="1" applyAlignment="1">
      <alignment vertical="center" shrinkToFit="1"/>
    </xf>
    <xf numFmtId="0" fontId="4" fillId="0" borderId="48" xfId="0" applyFont="1" applyBorder="1">
      <alignment vertical="center"/>
    </xf>
    <xf numFmtId="0" fontId="4" fillId="0" borderId="10" xfId="0" applyFont="1" applyBorder="1">
      <alignment vertical="center"/>
    </xf>
    <xf numFmtId="0" fontId="4" fillId="0" borderId="49" xfId="0" applyFont="1" applyBorder="1" applyAlignment="1">
      <alignment horizontal="center" vertical="center" shrinkToFit="1"/>
    </xf>
    <xf numFmtId="0" fontId="4" fillId="0" borderId="0" xfId="0" applyFont="1" applyAlignment="1">
      <alignment vertical="center" wrapText="1"/>
    </xf>
    <xf numFmtId="0" fontId="4" fillId="0" borderId="49" xfId="0" applyFont="1" applyBorder="1" applyAlignment="1">
      <alignment vertical="center" wrapText="1"/>
    </xf>
    <xf numFmtId="0" fontId="11" fillId="0" borderId="0" xfId="1" applyFont="1" applyAlignment="1">
      <alignment vertical="top"/>
    </xf>
    <xf numFmtId="0" fontId="14" fillId="0" borderId="28" xfId="1" applyFont="1" applyBorder="1" applyAlignment="1">
      <alignment horizontal="center" vertical="center" shrinkToFit="1"/>
    </xf>
    <xf numFmtId="0" fontId="13" fillId="0" borderId="1" xfId="1" applyFont="1" applyBorder="1" applyAlignment="1">
      <alignment horizontal="center" vertical="center"/>
    </xf>
    <xf numFmtId="0" fontId="11" fillId="0" borderId="63" xfId="1" applyFont="1" applyBorder="1" applyAlignment="1">
      <alignment horizontal="center" vertical="center"/>
    </xf>
    <xf numFmtId="0" fontId="11" fillId="0" borderId="49" xfId="1" applyFont="1" applyBorder="1" applyAlignment="1">
      <alignment horizontal="center" vertical="center"/>
    </xf>
    <xf numFmtId="0" fontId="7" fillId="0" borderId="1" xfId="1" applyFont="1" applyBorder="1" applyAlignment="1">
      <alignment horizontal="center" vertical="center"/>
    </xf>
    <xf numFmtId="0" fontId="11" fillId="0" borderId="103" xfId="1" applyFont="1" applyBorder="1" applyAlignment="1">
      <alignment horizontal="center" vertical="center"/>
    </xf>
    <xf numFmtId="0" fontId="11" fillId="0" borderId="37" xfId="1" applyFont="1" applyBorder="1" applyAlignment="1">
      <alignment horizontal="center" vertical="center"/>
    </xf>
    <xf numFmtId="177" fontId="11" fillId="0" borderId="20" xfId="1" applyNumberFormat="1" applyFont="1" applyBorder="1">
      <alignment vertical="center"/>
    </xf>
    <xf numFmtId="0" fontId="11" fillId="0" borderId="64" xfId="1" applyFont="1" applyBorder="1" applyAlignment="1">
      <alignment horizontal="center" vertical="center"/>
    </xf>
    <xf numFmtId="0" fontId="11" fillId="0" borderId="48" xfId="1" applyFont="1" applyBorder="1" applyAlignment="1">
      <alignment horizontal="center" vertical="center"/>
    </xf>
    <xf numFmtId="0" fontId="11" fillId="0" borderId="15" xfId="1" applyFont="1" applyBorder="1" applyAlignment="1">
      <alignment horizontal="center" vertical="center"/>
    </xf>
    <xf numFmtId="0" fontId="15" fillId="0" borderId="46" xfId="1" applyFont="1" applyBorder="1">
      <alignment vertical="center"/>
    </xf>
    <xf numFmtId="0" fontId="15" fillId="0" borderId="70" xfId="1" applyFont="1" applyBorder="1">
      <alignment vertical="center"/>
    </xf>
    <xf numFmtId="0" fontId="11" fillId="0" borderId="70" xfId="1" applyFont="1" applyBorder="1" applyAlignment="1">
      <alignment horizontal="center" vertical="center"/>
    </xf>
    <xf numFmtId="177" fontId="11" fillId="0" borderId="139" xfId="1" applyNumberFormat="1" applyFont="1" applyBorder="1">
      <alignment vertical="center"/>
    </xf>
    <xf numFmtId="0" fontId="20" fillId="0" borderId="0" xfId="0" applyFont="1">
      <alignment vertical="center"/>
    </xf>
    <xf numFmtId="0" fontId="1" fillId="0" borderId="22" xfId="0" quotePrefix="1" applyFont="1" applyBorder="1" applyAlignment="1">
      <alignment horizontal="center" vertical="center"/>
    </xf>
    <xf numFmtId="182" fontId="3" fillId="0" borderId="22" xfId="0" applyNumberFormat="1" applyFont="1" applyBorder="1">
      <alignment vertical="center"/>
    </xf>
    <xf numFmtId="183" fontId="3" fillId="0" borderId="22" xfId="0" applyNumberFormat="1" applyFont="1" applyBorder="1" applyAlignment="1">
      <alignment horizontal="center" vertical="center"/>
    </xf>
    <xf numFmtId="182" fontId="1" fillId="0" borderId="62" xfId="0" applyNumberFormat="1" applyFont="1" applyBorder="1">
      <alignment vertical="center"/>
    </xf>
    <xf numFmtId="0" fontId="1" fillId="0" borderId="137" xfId="0" quotePrefix="1" applyFont="1" applyBorder="1" applyAlignment="1">
      <alignment horizontal="center" vertical="center"/>
    </xf>
    <xf numFmtId="182" fontId="3" fillId="0" borderId="137" xfId="0" applyNumberFormat="1" applyFont="1" applyBorder="1">
      <alignment vertical="center"/>
    </xf>
    <xf numFmtId="183" fontId="3" fillId="0" borderId="137" xfId="0" applyNumberFormat="1" applyFont="1" applyBorder="1" applyAlignment="1">
      <alignment horizontal="center" vertical="center"/>
    </xf>
    <xf numFmtId="182" fontId="1" fillId="0" borderId="156" xfId="0" applyNumberFormat="1" applyFont="1" applyBorder="1">
      <alignment vertical="center"/>
    </xf>
    <xf numFmtId="0" fontId="1" fillId="0" borderId="21" xfId="0" quotePrefix="1" applyFont="1" applyBorder="1" applyAlignment="1">
      <alignment horizontal="center" vertical="center"/>
    </xf>
    <xf numFmtId="182" fontId="21" fillId="0" borderId="20" xfId="0" applyNumberFormat="1" applyFont="1" applyBorder="1">
      <alignment vertical="center"/>
    </xf>
    <xf numFmtId="182" fontId="21" fillId="0" borderId="21" xfId="0" applyNumberFormat="1" applyFont="1" applyBorder="1">
      <alignment vertical="center"/>
    </xf>
    <xf numFmtId="182" fontId="21" fillId="0" borderId="72" xfId="0" applyNumberFormat="1" applyFont="1" applyBorder="1" applyAlignment="1">
      <alignment horizontal="center" vertical="center"/>
    </xf>
    <xf numFmtId="183" fontId="21" fillId="0" borderId="72" xfId="0" applyNumberFormat="1" applyFont="1" applyBorder="1">
      <alignment vertical="center"/>
    </xf>
    <xf numFmtId="182" fontId="3" fillId="0" borderId="144" xfId="0" applyNumberFormat="1" applyFont="1" applyBorder="1">
      <alignment vertical="center"/>
    </xf>
    <xf numFmtId="183" fontId="3" fillId="0" borderId="142" xfId="0" applyNumberFormat="1" applyFont="1" applyBorder="1" applyAlignment="1">
      <alignment horizontal="center" vertical="center"/>
    </xf>
    <xf numFmtId="182" fontId="22" fillId="0" borderId="103" xfId="0" applyNumberFormat="1" applyFont="1" applyBorder="1">
      <alignment vertical="center"/>
    </xf>
    <xf numFmtId="0" fontId="1" fillId="0" borderId="31" xfId="0" quotePrefix="1" applyFont="1" applyBorder="1" applyAlignment="1">
      <alignment horizontal="center" vertical="center"/>
    </xf>
    <xf numFmtId="182" fontId="3" fillId="0" borderId="31" xfId="0" applyNumberFormat="1" applyFont="1" applyBorder="1">
      <alignment vertical="center"/>
    </xf>
    <xf numFmtId="183" fontId="3" fillId="0" borderId="31" xfId="0" applyNumberFormat="1" applyFont="1" applyBorder="1" applyAlignment="1">
      <alignment horizontal="center" vertical="center"/>
    </xf>
    <xf numFmtId="182" fontId="1" fillId="0" borderId="66" xfId="0" applyNumberFormat="1" applyFont="1" applyBorder="1">
      <alignment vertical="center"/>
    </xf>
    <xf numFmtId="183" fontId="3" fillId="0" borderId="143" xfId="0" applyNumberFormat="1" applyFont="1" applyBorder="1" applyAlignment="1">
      <alignment horizontal="center" vertical="center"/>
    </xf>
    <xf numFmtId="182" fontId="3" fillId="0" borderId="142" xfId="0" applyNumberFormat="1" applyFont="1" applyBorder="1">
      <alignment vertical="center"/>
    </xf>
    <xf numFmtId="182" fontId="3" fillId="0" borderId="147" xfId="0" applyNumberFormat="1" applyFont="1" applyBorder="1" applyAlignment="1">
      <alignment horizontal="center" vertical="center"/>
    </xf>
    <xf numFmtId="0" fontId="1" fillId="0" borderId="147" xfId="0" applyFont="1" applyBorder="1">
      <alignment vertical="center"/>
    </xf>
    <xf numFmtId="0" fontId="1" fillId="0" borderId="142" xfId="0" applyFont="1" applyBorder="1">
      <alignment vertical="center"/>
    </xf>
    <xf numFmtId="0" fontId="1" fillId="0" borderId="143" xfId="0" applyFont="1" applyBorder="1">
      <alignment vertical="center"/>
    </xf>
    <xf numFmtId="182" fontId="1" fillId="0" borderId="64" xfId="0" applyNumberFormat="1" applyFont="1" applyBorder="1">
      <alignment vertical="center"/>
    </xf>
    <xf numFmtId="0" fontId="1" fillId="0" borderId="138" xfId="0" quotePrefix="1" applyFont="1" applyBorder="1" applyAlignment="1">
      <alignment horizontal="center" vertical="center"/>
    </xf>
    <xf numFmtId="182" fontId="3" fillId="0" borderId="138" xfId="0" applyNumberFormat="1" applyFont="1" applyBorder="1">
      <alignment vertical="center"/>
    </xf>
    <xf numFmtId="183" fontId="3" fillId="0" borderId="138" xfId="0" applyNumberFormat="1" applyFont="1" applyBorder="1" applyAlignment="1">
      <alignment horizontal="center" vertical="center"/>
    </xf>
    <xf numFmtId="182" fontId="1" fillId="0" borderId="157" xfId="0" applyNumberFormat="1" applyFont="1" applyBorder="1">
      <alignment vertical="center"/>
    </xf>
    <xf numFmtId="0" fontId="1" fillId="0" borderId="23" xfId="0" quotePrefix="1" applyFont="1" applyBorder="1" applyAlignment="1">
      <alignment horizontal="center" vertical="center"/>
    </xf>
    <xf numFmtId="182" fontId="3" fillId="0" borderId="23" xfId="0" applyNumberFormat="1" applyFont="1" applyBorder="1">
      <alignment vertical="center"/>
    </xf>
    <xf numFmtId="183" fontId="3" fillId="0" borderId="23" xfId="0" applyNumberFormat="1" applyFont="1" applyBorder="1" applyAlignment="1">
      <alignment horizontal="center" vertical="center"/>
    </xf>
    <xf numFmtId="182" fontId="1" fillId="0" borderId="63" xfId="0" applyNumberFormat="1" applyFont="1" applyBorder="1">
      <alignment vertical="center"/>
    </xf>
    <xf numFmtId="182" fontId="22" fillId="0" borderId="65" xfId="0" applyNumberFormat="1" applyFont="1" applyBorder="1">
      <alignment vertical="center"/>
    </xf>
    <xf numFmtId="182" fontId="22" fillId="0" borderId="187" xfId="0" applyNumberFormat="1" applyFont="1" applyBorder="1">
      <alignment vertical="center"/>
    </xf>
    <xf numFmtId="182" fontId="3" fillId="0" borderId="141" xfId="0" applyNumberFormat="1" applyFont="1" applyBorder="1">
      <alignment vertical="center"/>
    </xf>
    <xf numFmtId="182" fontId="3" fillId="0" borderId="148" xfId="0" applyNumberFormat="1" applyFont="1" applyBorder="1">
      <alignment vertical="center"/>
    </xf>
    <xf numFmtId="0" fontId="1" fillId="0" borderId="148" xfId="0" applyFont="1" applyBorder="1">
      <alignment vertical="center"/>
    </xf>
    <xf numFmtId="0" fontId="1" fillId="0" borderId="141" xfId="0" applyFont="1" applyBorder="1">
      <alignment vertical="center"/>
    </xf>
    <xf numFmtId="182" fontId="22" fillId="0" borderId="149" xfId="0" applyNumberFormat="1" applyFont="1" applyBorder="1">
      <alignment vertical="center"/>
    </xf>
    <xf numFmtId="182" fontId="22" fillId="0" borderId="188" xfId="0" applyNumberFormat="1" applyFont="1" applyBorder="1">
      <alignment vertical="center"/>
    </xf>
    <xf numFmtId="182" fontId="21" fillId="0" borderId="152" xfId="0" applyNumberFormat="1" applyFont="1" applyBorder="1">
      <alignment vertical="center"/>
    </xf>
    <xf numFmtId="182" fontId="3" fillId="0" borderId="153" xfId="0" applyNumberFormat="1" applyFont="1" applyBorder="1">
      <alignment vertical="center"/>
    </xf>
    <xf numFmtId="182" fontId="3" fillId="0" borderId="154" xfId="0" applyNumberFormat="1" applyFont="1" applyBorder="1">
      <alignment vertical="center"/>
    </xf>
    <xf numFmtId="0" fontId="1" fillId="0" borderId="154" xfId="0" applyFont="1" applyBorder="1">
      <alignment vertical="center"/>
    </xf>
    <xf numFmtId="0" fontId="1" fillId="0" borderId="153" xfId="0" applyFont="1" applyBorder="1">
      <alignment vertical="center"/>
    </xf>
    <xf numFmtId="0" fontId="1" fillId="0" borderId="155" xfId="0" applyFont="1" applyBorder="1">
      <alignment vertical="center"/>
    </xf>
    <xf numFmtId="182" fontId="22" fillId="0" borderId="15" xfId="0" applyNumberFormat="1" applyFont="1" applyBorder="1">
      <alignment vertical="center"/>
    </xf>
    <xf numFmtId="0" fontId="1" fillId="0" borderId="0" xfId="0" applyFont="1" applyAlignment="1">
      <alignment vertical="center" shrinkToFit="1"/>
    </xf>
    <xf numFmtId="0" fontId="1" fillId="0" borderId="35" xfId="0" applyFont="1" applyBorder="1" applyAlignment="1">
      <alignment horizontal="center" vertical="center" wrapText="1"/>
    </xf>
    <xf numFmtId="0" fontId="1" fillId="0" borderId="0" xfId="0" applyFont="1" applyAlignment="1">
      <alignment horizontal="center" vertical="center" wrapText="1"/>
    </xf>
    <xf numFmtId="0" fontId="1" fillId="0" borderId="33" xfId="0" applyFont="1" applyBorder="1">
      <alignment vertical="center"/>
    </xf>
    <xf numFmtId="182" fontId="1" fillId="0" borderId="76" xfId="0" applyNumberFormat="1" applyFont="1" applyBorder="1">
      <alignment vertical="center"/>
    </xf>
    <xf numFmtId="182" fontId="1" fillId="0" borderId="0" xfId="0" applyNumberFormat="1" applyFont="1">
      <alignment vertical="center"/>
    </xf>
    <xf numFmtId="0" fontId="13" fillId="0" borderId="8" xfId="1" applyFont="1" applyBorder="1" applyAlignment="1">
      <alignment horizontal="center" vertical="center"/>
    </xf>
    <xf numFmtId="0" fontId="13" fillId="0" borderId="7" xfId="1" applyFont="1" applyBorder="1" applyAlignment="1">
      <alignment horizontal="center" vertical="center" wrapText="1"/>
    </xf>
    <xf numFmtId="0" fontId="13" fillId="0" borderId="195" xfId="1" applyFont="1" applyBorder="1" applyAlignment="1">
      <alignment horizontal="center" vertical="center" wrapText="1"/>
    </xf>
    <xf numFmtId="0" fontId="13" fillId="0" borderId="196" xfId="1" applyFont="1" applyBorder="1" applyAlignment="1">
      <alignment horizontal="center" vertical="center"/>
    </xf>
    <xf numFmtId="0" fontId="13" fillId="0" borderId="197" xfId="1" applyFont="1" applyBorder="1">
      <alignment vertical="center"/>
    </xf>
    <xf numFmtId="184" fontId="13" fillId="0" borderId="198" xfId="1" applyNumberFormat="1" applyFont="1" applyBorder="1">
      <alignment vertical="center"/>
    </xf>
    <xf numFmtId="0" fontId="13" fillId="0" borderId="0" xfId="1" applyFont="1">
      <alignment vertical="center"/>
    </xf>
    <xf numFmtId="0" fontId="13" fillId="0" borderId="51" xfId="1" applyFont="1" applyBorder="1">
      <alignment vertical="center"/>
    </xf>
    <xf numFmtId="0" fontId="13" fillId="0" borderId="73" xfId="1" applyFont="1" applyBorder="1">
      <alignment vertical="center"/>
    </xf>
    <xf numFmtId="0" fontId="1" fillId="0" borderId="64" xfId="0" quotePrefix="1" applyFont="1" applyBorder="1" applyAlignment="1">
      <alignment horizontal="center" vertical="center"/>
    </xf>
    <xf numFmtId="0" fontId="1" fillId="0" borderId="157" xfId="0" quotePrefix="1" applyFont="1" applyBorder="1" applyAlignment="1">
      <alignment horizontal="center" vertical="center"/>
    </xf>
    <xf numFmtId="0" fontId="1" fillId="0" borderId="66" xfId="0" quotePrefix="1" applyFont="1" applyBorder="1" applyAlignment="1">
      <alignment horizontal="center" vertical="center"/>
    </xf>
    <xf numFmtId="0" fontId="1" fillId="0" borderId="103" xfId="0" quotePrefix="1" applyFont="1" applyBorder="1" applyAlignment="1">
      <alignment horizontal="center" vertical="center"/>
    </xf>
    <xf numFmtId="0" fontId="13" fillId="0" borderId="20" xfId="1" applyFont="1" applyBorder="1" applyAlignment="1">
      <alignment horizontal="center" vertical="center"/>
    </xf>
    <xf numFmtId="0" fontId="13" fillId="0" borderId="1" xfId="1" applyFont="1" applyBorder="1" applyAlignment="1">
      <alignment horizontal="center" vertical="center" wrapText="1"/>
    </xf>
    <xf numFmtId="0" fontId="13" fillId="0" borderId="21" xfId="1" applyFont="1" applyBorder="1" applyAlignment="1">
      <alignment horizontal="center" vertical="center" wrapText="1"/>
    </xf>
    <xf numFmtId="0" fontId="1" fillId="4" borderId="0" xfId="0" applyFont="1" applyFill="1">
      <alignment vertical="center"/>
    </xf>
    <xf numFmtId="0" fontId="1" fillId="0" borderId="80" xfId="0" applyFont="1" applyBorder="1" applyAlignment="1">
      <alignment vertical="center" wrapText="1"/>
    </xf>
    <xf numFmtId="182" fontId="3" fillId="0" borderId="209" xfId="0" applyNumberFormat="1" applyFont="1" applyBorder="1">
      <alignment vertical="center"/>
    </xf>
    <xf numFmtId="0" fontId="13" fillId="0" borderId="0" xfId="3" applyFont="1">
      <alignment vertical="center"/>
    </xf>
    <xf numFmtId="0" fontId="13" fillId="0" borderId="0" xfId="2" applyFont="1" applyAlignment="1">
      <alignment vertical="center"/>
    </xf>
    <xf numFmtId="0" fontId="1" fillId="0" borderId="99" xfId="0" applyFont="1" applyBorder="1" applyAlignment="1">
      <alignment horizontal="center" vertical="center" wrapText="1"/>
    </xf>
    <xf numFmtId="0" fontId="1" fillId="0" borderId="62" xfId="0" applyFont="1" applyBorder="1" applyAlignment="1">
      <alignment horizontal="center" vertical="center" wrapText="1"/>
    </xf>
    <xf numFmtId="184" fontId="1" fillId="0" borderId="64" xfId="0" applyNumberFormat="1" applyFont="1" applyBorder="1">
      <alignment vertical="center"/>
    </xf>
    <xf numFmtId="0" fontId="7" fillId="0" borderId="0" xfId="0" applyFont="1">
      <alignment vertical="center"/>
    </xf>
    <xf numFmtId="184" fontId="1" fillId="0" borderId="157" xfId="0" applyNumberFormat="1" applyFont="1" applyBorder="1">
      <alignment vertical="center"/>
    </xf>
    <xf numFmtId="184" fontId="1" fillId="0" borderId="66" xfId="0" applyNumberFormat="1" applyFont="1" applyBorder="1">
      <alignment vertical="center"/>
    </xf>
    <xf numFmtId="184" fontId="1" fillId="0" borderId="103" xfId="0" applyNumberFormat="1" applyFont="1" applyBorder="1">
      <alignment vertical="center"/>
    </xf>
    <xf numFmtId="184" fontId="1" fillId="0" borderId="203" xfId="0" applyNumberFormat="1" applyFont="1" applyBorder="1">
      <alignment vertical="center"/>
    </xf>
    <xf numFmtId="184" fontId="1" fillId="0" borderId="156" xfId="0" applyNumberFormat="1" applyFont="1" applyBorder="1">
      <alignment vertical="center"/>
    </xf>
    <xf numFmtId="184" fontId="1" fillId="0" borderId="67" xfId="0" applyNumberFormat="1" applyFont="1" applyBorder="1">
      <alignment vertical="center"/>
    </xf>
    <xf numFmtId="184" fontId="1" fillId="0" borderId="28" xfId="0" applyNumberFormat="1" applyFont="1" applyBorder="1">
      <alignment vertical="center"/>
    </xf>
    <xf numFmtId="184" fontId="1" fillId="0" borderId="204" xfId="0" applyNumberFormat="1" applyFont="1" applyBorder="1">
      <alignment vertical="center"/>
    </xf>
    <xf numFmtId="184" fontId="1" fillId="0" borderId="1" xfId="0" applyNumberFormat="1" applyFont="1" applyBorder="1">
      <alignment vertical="center"/>
    </xf>
    <xf numFmtId="0" fontId="1" fillId="0" borderId="205" xfId="0" applyFont="1" applyBorder="1">
      <alignment vertical="center"/>
    </xf>
    <xf numFmtId="0" fontId="1" fillId="0" borderId="1" xfId="0" applyFont="1" applyBorder="1" applyAlignment="1">
      <alignment horizontal="center" vertical="center" shrinkToFit="1"/>
    </xf>
    <xf numFmtId="0" fontId="1" fillId="0" borderId="21" xfId="0" applyFont="1" applyBorder="1" applyAlignment="1">
      <alignment horizontal="center" vertical="center" shrinkToFit="1"/>
    </xf>
    <xf numFmtId="184" fontId="1" fillId="0" borderId="76" xfId="0" applyNumberFormat="1" applyFont="1" applyBorder="1">
      <alignment vertical="center"/>
    </xf>
    <xf numFmtId="0" fontId="1" fillId="0" borderId="19" xfId="0" applyFont="1" applyBorder="1" applyAlignment="1">
      <alignment vertical="center" shrinkToFit="1"/>
    </xf>
    <xf numFmtId="184" fontId="13" fillId="3" borderId="199" xfId="1" applyNumberFormat="1" applyFont="1" applyFill="1" applyBorder="1" applyProtection="1">
      <alignment vertical="center"/>
      <protection locked="0"/>
    </xf>
    <xf numFmtId="184" fontId="13" fillId="3" borderId="200" xfId="1" applyNumberFormat="1" applyFont="1" applyFill="1" applyBorder="1" applyProtection="1">
      <alignment vertical="center"/>
      <protection locked="0"/>
    </xf>
    <xf numFmtId="184" fontId="13" fillId="3" borderId="201" xfId="1" applyNumberFormat="1" applyFont="1" applyFill="1" applyBorder="1" applyProtection="1">
      <alignment vertical="center"/>
      <protection locked="0"/>
    </xf>
    <xf numFmtId="184" fontId="13" fillId="3" borderId="18" xfId="1" applyNumberFormat="1" applyFont="1" applyFill="1" applyBorder="1" applyProtection="1">
      <alignment vertical="center"/>
      <protection locked="0"/>
    </xf>
    <xf numFmtId="184" fontId="13" fillId="3" borderId="75" xfId="1" applyNumberFormat="1" applyFont="1" applyFill="1" applyBorder="1" applyProtection="1">
      <alignment vertical="center"/>
      <protection locked="0"/>
    </xf>
    <xf numFmtId="184" fontId="13" fillId="3" borderId="19" xfId="1" applyNumberFormat="1" applyFont="1" applyFill="1" applyBorder="1" applyProtection="1">
      <alignment vertical="center"/>
      <protection locked="0"/>
    </xf>
    <xf numFmtId="184" fontId="1" fillId="3" borderId="64" xfId="0" applyNumberFormat="1" applyFont="1" applyFill="1" applyBorder="1" applyProtection="1">
      <alignment vertical="center"/>
      <protection locked="0"/>
    </xf>
    <xf numFmtId="184" fontId="1" fillId="3" borderId="157" xfId="0" applyNumberFormat="1" applyFont="1" applyFill="1" applyBorder="1" applyProtection="1">
      <alignment vertical="center"/>
      <protection locked="0"/>
    </xf>
    <xf numFmtId="184" fontId="1" fillId="3" borderId="66" xfId="0" applyNumberFormat="1" applyFont="1" applyFill="1" applyBorder="1" applyProtection="1">
      <alignment vertical="center"/>
      <protection locked="0"/>
    </xf>
    <xf numFmtId="184" fontId="1" fillId="3" borderId="52" xfId="0" applyNumberFormat="1" applyFont="1" applyFill="1" applyBorder="1" applyProtection="1">
      <alignment vertical="center"/>
      <protection locked="0"/>
    </xf>
    <xf numFmtId="184" fontId="1" fillId="3" borderId="75" xfId="0" applyNumberFormat="1" applyFont="1" applyFill="1" applyBorder="1" applyProtection="1">
      <alignment vertical="center"/>
      <protection locked="0"/>
    </xf>
    <xf numFmtId="184" fontId="1" fillId="3" borderId="76" xfId="0" applyNumberFormat="1" applyFont="1" applyFill="1" applyBorder="1" applyProtection="1">
      <alignment vertical="center"/>
      <protection locked="0"/>
    </xf>
    <xf numFmtId="184" fontId="1" fillId="3" borderId="1" xfId="0" applyNumberFormat="1" applyFont="1" applyFill="1" applyBorder="1" applyProtection="1">
      <alignment vertical="center"/>
      <protection locked="0"/>
    </xf>
    <xf numFmtId="0" fontId="1" fillId="3" borderId="1" xfId="0" applyFont="1" applyFill="1" applyBorder="1" applyAlignment="1" applyProtection="1">
      <alignment horizontal="center" vertical="center"/>
      <protection locked="0"/>
    </xf>
    <xf numFmtId="0" fontId="1" fillId="3" borderId="21" xfId="0" applyFont="1" applyFill="1" applyBorder="1" applyAlignment="1" applyProtection="1">
      <alignment horizontal="center" vertical="center"/>
      <protection locked="0"/>
    </xf>
    <xf numFmtId="0" fontId="1" fillId="3" borderId="76" xfId="0" applyFont="1" applyFill="1" applyBorder="1" applyAlignment="1" applyProtection="1">
      <alignment horizontal="center" vertical="center"/>
      <protection locked="0"/>
    </xf>
    <xf numFmtId="177" fontId="3" fillId="0" borderId="208" xfId="0" applyNumberFormat="1" applyFont="1" applyBorder="1">
      <alignment vertical="center"/>
    </xf>
    <xf numFmtId="179" fontId="3" fillId="0" borderId="19" xfId="0" applyNumberFormat="1" applyFont="1" applyBorder="1">
      <alignment vertical="center"/>
    </xf>
    <xf numFmtId="183" fontId="3" fillId="3" borderId="22" xfId="0" applyNumberFormat="1" applyFont="1" applyFill="1" applyBorder="1" applyAlignment="1" applyProtection="1">
      <alignment horizontal="center" vertical="center"/>
      <protection locked="0"/>
    </xf>
    <xf numFmtId="183" fontId="3" fillId="3" borderId="137" xfId="0" applyNumberFormat="1" applyFont="1" applyFill="1" applyBorder="1" applyAlignment="1" applyProtection="1">
      <alignment horizontal="center" vertical="center"/>
      <protection locked="0"/>
    </xf>
    <xf numFmtId="183" fontId="3" fillId="3" borderId="31" xfId="0" applyNumberFormat="1" applyFont="1" applyFill="1" applyBorder="1" applyAlignment="1" applyProtection="1">
      <alignment horizontal="center" vertical="center"/>
      <protection locked="0"/>
    </xf>
    <xf numFmtId="183" fontId="3" fillId="3" borderId="138" xfId="0" applyNumberFormat="1" applyFont="1" applyFill="1" applyBorder="1" applyAlignment="1" applyProtection="1">
      <alignment horizontal="center" vertical="center"/>
      <protection locked="0"/>
    </xf>
    <xf numFmtId="183" fontId="3" fillId="3" borderId="23" xfId="0" applyNumberFormat="1" applyFont="1" applyFill="1" applyBorder="1" applyAlignment="1" applyProtection="1">
      <alignment horizontal="center" vertical="center"/>
      <protection locked="0"/>
    </xf>
    <xf numFmtId="182" fontId="1" fillId="3" borderId="34" xfId="0" applyNumberFormat="1" applyFont="1" applyFill="1" applyBorder="1" applyAlignment="1" applyProtection="1">
      <alignment horizontal="center" vertical="center" shrinkToFit="1"/>
      <protection locked="0"/>
    </xf>
    <xf numFmtId="0" fontId="1" fillId="3" borderId="3" xfId="0" applyFont="1" applyFill="1" applyBorder="1" applyAlignment="1" applyProtection="1">
      <alignment horizontal="center" vertical="center" wrapText="1"/>
      <protection locked="0"/>
    </xf>
    <xf numFmtId="185" fontId="1" fillId="3" borderId="3" xfId="0" applyNumberFormat="1" applyFont="1" applyFill="1" applyBorder="1" applyAlignment="1" applyProtection="1">
      <alignment horizontal="center" vertical="center" shrinkToFit="1"/>
      <protection locked="0"/>
    </xf>
    <xf numFmtId="0" fontId="1" fillId="3" borderId="3" xfId="0" applyFont="1" applyFill="1" applyBorder="1" applyAlignment="1" applyProtection="1">
      <alignment horizontal="center" vertical="center" shrinkToFit="1"/>
      <protection locked="0"/>
    </xf>
    <xf numFmtId="182" fontId="1" fillId="3" borderId="1" xfId="0" applyNumberFormat="1" applyFont="1" applyFill="1" applyBorder="1" applyAlignment="1" applyProtection="1">
      <alignment horizontal="center" vertical="center" shrinkToFit="1"/>
      <protection locked="0"/>
    </xf>
    <xf numFmtId="0" fontId="1" fillId="3" borderId="75" xfId="0" applyFont="1" applyFill="1" applyBorder="1" applyAlignment="1" applyProtection="1">
      <alignment horizontal="center" vertical="center" shrinkToFit="1"/>
      <protection locked="0"/>
    </xf>
    <xf numFmtId="0" fontId="1" fillId="3" borderId="75" xfId="0" applyFont="1" applyFill="1" applyBorder="1" applyAlignment="1" applyProtection="1">
      <alignment horizontal="center" vertical="center"/>
      <protection locked="0"/>
    </xf>
    <xf numFmtId="0" fontId="0" fillId="3" borderId="78" xfId="0" applyFill="1" applyBorder="1" applyProtection="1">
      <alignment vertical="center"/>
      <protection locked="0"/>
    </xf>
    <xf numFmtId="0" fontId="0" fillId="3" borderId="37" xfId="0" applyFill="1" applyBorder="1" applyProtection="1">
      <alignment vertical="center"/>
      <protection locked="0"/>
    </xf>
    <xf numFmtId="0" fontId="1" fillId="3" borderId="78" xfId="0" applyFont="1" applyFill="1" applyBorder="1" applyAlignment="1" applyProtection="1">
      <alignment horizontal="center" vertical="center" wrapText="1"/>
      <protection locked="0"/>
    </xf>
    <xf numFmtId="0" fontId="1" fillId="3" borderId="37" xfId="0" applyFont="1" applyFill="1" applyBorder="1" applyAlignment="1" applyProtection="1">
      <alignment horizontal="center" vertical="center" wrapText="1"/>
      <protection locked="0"/>
    </xf>
    <xf numFmtId="0" fontId="1" fillId="3" borderId="51" xfId="0" applyFont="1" applyFill="1" applyBorder="1" applyAlignment="1" applyProtection="1">
      <alignment horizontal="center" vertical="center" wrapText="1"/>
      <protection locked="0"/>
    </xf>
    <xf numFmtId="0" fontId="0" fillId="3" borderId="51" xfId="0" applyFill="1" applyBorder="1" applyProtection="1">
      <alignment vertical="center"/>
      <protection locked="0"/>
    </xf>
    <xf numFmtId="0" fontId="22" fillId="3" borderId="13" xfId="2" applyFont="1" applyFill="1" applyBorder="1" applyAlignment="1" applyProtection="1">
      <alignment horizontal="right" vertical="center"/>
      <protection locked="0"/>
    </xf>
    <xf numFmtId="0" fontId="13" fillId="2" borderId="168" xfId="2" applyFont="1" applyFill="1" applyBorder="1" applyAlignment="1" applyProtection="1">
      <alignment vertical="center" shrinkToFit="1"/>
      <protection locked="0"/>
    </xf>
    <xf numFmtId="0" fontId="13" fillId="2" borderId="138" xfId="2" applyFont="1" applyFill="1" applyBorder="1" applyAlignment="1" applyProtection="1">
      <alignment vertical="center" shrinkToFit="1"/>
      <protection locked="0"/>
    </xf>
    <xf numFmtId="0" fontId="13" fillId="2" borderId="171" xfId="2" applyFont="1" applyFill="1" applyBorder="1" applyAlignment="1" applyProtection="1">
      <alignment vertical="center" shrinkToFit="1"/>
      <protection locked="0"/>
    </xf>
    <xf numFmtId="184" fontId="1" fillId="0" borderId="21" xfId="0" applyNumberFormat="1" applyFont="1" applyBorder="1">
      <alignment vertical="center"/>
    </xf>
    <xf numFmtId="184" fontId="1" fillId="0" borderId="0" xfId="0" applyNumberFormat="1" applyFont="1">
      <alignment vertical="center"/>
    </xf>
    <xf numFmtId="184" fontId="1" fillId="0" borderId="211" xfId="0" applyNumberFormat="1" applyFont="1" applyBorder="1">
      <alignment vertical="center"/>
    </xf>
    <xf numFmtId="0" fontId="13" fillId="0" borderId="3" xfId="0" applyFont="1" applyBorder="1" applyAlignment="1">
      <alignment horizontal="center" vertical="center" shrinkToFit="1"/>
    </xf>
    <xf numFmtId="0" fontId="13" fillId="0" borderId="23" xfId="0" applyFont="1" applyBorder="1" applyAlignment="1">
      <alignment horizontal="center" vertical="center" shrinkToFit="1"/>
    </xf>
    <xf numFmtId="0" fontId="0" fillId="0" borderId="1" xfId="0" applyBorder="1">
      <alignment vertical="center"/>
    </xf>
    <xf numFmtId="0" fontId="1" fillId="0" borderId="102" xfId="0" applyFont="1" applyBorder="1" applyAlignment="1">
      <alignment vertical="center" wrapText="1"/>
    </xf>
    <xf numFmtId="0" fontId="0" fillId="0" borderId="19" xfId="0" applyBorder="1">
      <alignment vertical="center"/>
    </xf>
    <xf numFmtId="57" fontId="1" fillId="3" borderId="110" xfId="0" applyNumberFormat="1" applyFont="1" applyFill="1" applyBorder="1" applyAlignment="1" applyProtection="1">
      <alignment horizontal="center" vertical="center" shrinkToFit="1"/>
      <protection locked="0"/>
    </xf>
    <xf numFmtId="57" fontId="1" fillId="3" borderId="132" xfId="0" applyNumberFormat="1" applyFont="1" applyFill="1" applyBorder="1" applyAlignment="1" applyProtection="1">
      <alignment horizontal="center" vertical="center" shrinkToFit="1"/>
      <protection locked="0"/>
    </xf>
    <xf numFmtId="57" fontId="1" fillId="3" borderId="117" xfId="0" applyNumberFormat="1" applyFont="1" applyFill="1" applyBorder="1" applyAlignment="1" applyProtection="1">
      <alignment horizontal="center" vertical="center" shrinkToFit="1"/>
      <protection locked="0"/>
    </xf>
    <xf numFmtId="57" fontId="1" fillId="3" borderId="131" xfId="0" applyNumberFormat="1" applyFont="1" applyFill="1" applyBorder="1" applyAlignment="1" applyProtection="1">
      <alignment horizontal="center" vertical="center" shrinkToFit="1"/>
      <protection locked="0"/>
    </xf>
    <xf numFmtId="57" fontId="1" fillId="3" borderId="122" xfId="0" applyNumberFormat="1" applyFont="1" applyFill="1" applyBorder="1" applyAlignment="1" applyProtection="1">
      <alignment horizontal="center" vertical="center" shrinkToFit="1"/>
      <protection locked="0"/>
    </xf>
    <xf numFmtId="57" fontId="1" fillId="3" borderId="133" xfId="0" applyNumberFormat="1" applyFont="1" applyFill="1" applyBorder="1" applyAlignment="1" applyProtection="1">
      <alignment horizontal="center" vertical="center" shrinkToFit="1"/>
      <protection locked="0"/>
    </xf>
    <xf numFmtId="0" fontId="13" fillId="0" borderId="68" xfId="1" applyFont="1" applyBorder="1" applyAlignment="1">
      <alignment horizontal="center" vertical="center" wrapText="1"/>
    </xf>
    <xf numFmtId="184" fontId="13" fillId="0" borderId="212" xfId="1" applyNumberFormat="1" applyFont="1" applyBorder="1">
      <alignment vertical="center"/>
    </xf>
    <xf numFmtId="0" fontId="3" fillId="0" borderId="0" xfId="0" applyFont="1">
      <alignment vertical="center"/>
    </xf>
    <xf numFmtId="0" fontId="0" fillId="0" borderId="78" xfId="0" applyBorder="1">
      <alignment vertical="center"/>
    </xf>
    <xf numFmtId="0" fontId="0" fillId="0" borderId="79" xfId="0" applyBorder="1">
      <alignment vertical="center"/>
    </xf>
    <xf numFmtId="0" fontId="0" fillId="0" borderId="37" xfId="0" applyBorder="1">
      <alignment vertical="center"/>
    </xf>
    <xf numFmtId="0" fontId="0" fillId="0" borderId="72" xfId="0" applyBorder="1">
      <alignment vertical="center"/>
    </xf>
    <xf numFmtId="0" fontId="0" fillId="0" borderId="0" xfId="0" applyAlignment="1">
      <alignment horizontal="center" vertical="center" wrapText="1"/>
    </xf>
    <xf numFmtId="0" fontId="0" fillId="0" borderId="0" xfId="0" applyAlignment="1">
      <alignment vertical="top"/>
    </xf>
    <xf numFmtId="0" fontId="0" fillId="0" borderId="0" xfId="0" applyAlignment="1">
      <alignment horizontal="center" vertical="top"/>
    </xf>
    <xf numFmtId="0" fontId="1" fillId="0" borderId="77" xfId="0" applyFont="1" applyBorder="1" applyAlignment="1">
      <alignment horizontal="center" vertical="center"/>
    </xf>
    <xf numFmtId="0" fontId="0" fillId="0" borderId="88" xfId="0" applyBorder="1">
      <alignment vertical="center"/>
    </xf>
    <xf numFmtId="0" fontId="0" fillId="0" borderId="7" xfId="0" applyBorder="1">
      <alignment vertical="center"/>
    </xf>
    <xf numFmtId="0" fontId="0" fillId="0" borderId="50" xfId="0" applyBorder="1">
      <alignment vertical="center"/>
    </xf>
    <xf numFmtId="0" fontId="0" fillId="0" borderId="51" xfId="0" applyBorder="1">
      <alignment vertical="center"/>
    </xf>
    <xf numFmtId="0" fontId="0" fillId="0" borderId="102" xfId="0" applyBorder="1">
      <alignment vertical="center"/>
    </xf>
    <xf numFmtId="0" fontId="4" fillId="0" borderId="9" xfId="0" applyFont="1" applyBorder="1" applyAlignment="1">
      <alignment horizontal="center" vertical="center"/>
    </xf>
    <xf numFmtId="0" fontId="4" fillId="0" borderId="48"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48" xfId="0" applyFont="1" applyBorder="1" applyAlignment="1">
      <alignment horizontal="center" vertical="center" wrapText="1"/>
    </xf>
    <xf numFmtId="0" fontId="4" fillId="0" borderId="0" xfId="0" applyFont="1" applyAlignment="1">
      <alignment horizontal="center" vertical="center" wrapText="1"/>
    </xf>
    <xf numFmtId="0" fontId="4" fillId="0" borderId="49" xfId="0" applyFont="1" applyBorder="1" applyAlignment="1">
      <alignment horizontal="center" vertical="center" wrapText="1"/>
    </xf>
    <xf numFmtId="0" fontId="4" fillId="0" borderId="48" xfId="0" applyFont="1" applyBorder="1" applyAlignment="1">
      <alignment vertical="center" wrapText="1"/>
    </xf>
    <xf numFmtId="0" fontId="4" fillId="0" borderId="37" xfId="0" applyFont="1" applyBorder="1" applyAlignment="1">
      <alignment horizontal="center" vertical="center" wrapText="1"/>
    </xf>
    <xf numFmtId="0" fontId="4" fillId="0" borderId="12" xfId="0" applyFont="1" applyBorder="1" applyAlignment="1">
      <alignment horizontal="center" vertical="center" shrinkToFit="1"/>
    </xf>
    <xf numFmtId="0" fontId="13" fillId="0" borderId="194" xfId="1" applyFont="1" applyBorder="1" applyAlignment="1">
      <alignment horizontal="center" vertical="center" wrapText="1"/>
    </xf>
    <xf numFmtId="0" fontId="1" fillId="0" borderId="99" xfId="0" applyFont="1" applyBorder="1" applyAlignment="1">
      <alignment horizontal="center" vertical="center"/>
    </xf>
    <xf numFmtId="179" fontId="3" fillId="0" borderId="88" xfId="0" applyNumberFormat="1" applyFont="1" applyBorder="1">
      <alignment vertical="center"/>
    </xf>
    <xf numFmtId="179" fontId="3" fillId="0" borderId="80" xfId="0" applyNumberFormat="1" applyFont="1" applyBorder="1">
      <alignment vertical="center"/>
    </xf>
    <xf numFmtId="0" fontId="1" fillId="0" borderId="39" xfId="0" applyFont="1" applyBorder="1" applyAlignment="1">
      <alignment horizontal="center" vertical="center"/>
    </xf>
    <xf numFmtId="0" fontId="1" fillId="0" borderId="48" xfId="0" applyFont="1" applyBorder="1">
      <alignment vertical="center"/>
    </xf>
    <xf numFmtId="0" fontId="1" fillId="0" borderId="80" xfId="0" applyFont="1" applyBorder="1" applyAlignment="1">
      <alignment horizontal="center" vertical="center"/>
    </xf>
    <xf numFmtId="0" fontId="1" fillId="0" borderId="75" xfId="0" applyFont="1" applyBorder="1" applyAlignment="1">
      <alignment horizontal="center" vertical="center"/>
    </xf>
    <xf numFmtId="177" fontId="3" fillId="0" borderId="67" xfId="0" applyNumberFormat="1" applyFont="1" applyBorder="1">
      <alignment vertical="center"/>
    </xf>
    <xf numFmtId="0" fontId="1" fillId="0" borderId="41" xfId="0" applyFont="1" applyBorder="1" applyAlignment="1">
      <alignment horizontal="center" vertical="center"/>
    </xf>
    <xf numFmtId="177" fontId="3" fillId="0" borderId="15" xfId="0" applyNumberFormat="1" applyFont="1" applyBorder="1">
      <alignment vertical="center"/>
    </xf>
    <xf numFmtId="177" fontId="3" fillId="0" borderId="12" xfId="0" applyNumberFormat="1" applyFont="1" applyBorder="1">
      <alignment vertical="center"/>
    </xf>
    <xf numFmtId="178" fontId="3" fillId="0" borderId="4" xfId="0" applyNumberFormat="1" applyFont="1" applyBorder="1">
      <alignment vertical="center"/>
    </xf>
    <xf numFmtId="0" fontId="1" fillId="0" borderId="40" xfId="0" applyFont="1" applyBorder="1" applyAlignment="1">
      <alignment horizontal="center" vertical="center"/>
    </xf>
    <xf numFmtId="0" fontId="1" fillId="0" borderId="10" xfId="0" applyFont="1" applyBorder="1">
      <alignment vertical="center"/>
    </xf>
    <xf numFmtId="0" fontId="1" fillId="0" borderId="7" xfId="0" applyFont="1" applyBorder="1" applyAlignment="1">
      <alignment horizontal="center" vertical="center"/>
    </xf>
    <xf numFmtId="0" fontId="1" fillId="0" borderId="21" xfId="0" applyFont="1" applyBorder="1" applyAlignment="1">
      <alignment horizontal="center" vertical="center"/>
    </xf>
    <xf numFmtId="0" fontId="1" fillId="0" borderId="73" xfId="0" applyFont="1" applyBorder="1" applyAlignment="1">
      <alignment horizontal="center" vertical="center"/>
    </xf>
    <xf numFmtId="0" fontId="1" fillId="0" borderId="20" xfId="0" applyFont="1" applyBorder="1" applyAlignment="1">
      <alignment horizontal="center" vertical="center" wrapText="1"/>
    </xf>
    <xf numFmtId="0" fontId="1" fillId="0" borderId="8" xfId="0" applyFont="1" applyBorder="1" applyAlignment="1">
      <alignment horizontal="center" vertical="center"/>
    </xf>
    <xf numFmtId="0" fontId="1" fillId="0" borderId="36" xfId="0" applyFont="1" applyBorder="1" applyAlignment="1">
      <alignment horizontal="center" vertical="center"/>
    </xf>
    <xf numFmtId="0" fontId="1" fillId="0" borderId="18" xfId="0" applyFont="1" applyBorder="1" applyAlignment="1">
      <alignment horizontal="center" vertical="center"/>
    </xf>
    <xf numFmtId="0" fontId="1" fillId="0" borderId="52" xfId="0" applyFont="1" applyBorder="1" applyAlignment="1">
      <alignment horizontal="center" vertical="center"/>
    </xf>
    <xf numFmtId="0" fontId="0" fillId="0" borderId="75" xfId="0" applyBorder="1" applyAlignment="1">
      <alignment horizontal="center" vertical="center"/>
    </xf>
    <xf numFmtId="0" fontId="1" fillId="0" borderId="139" xfId="0" applyFont="1" applyBorder="1" applyAlignment="1">
      <alignment horizontal="center" vertical="center"/>
    </xf>
    <xf numFmtId="0" fontId="1" fillId="0" borderId="186"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9" fillId="0" borderId="28" xfId="0" applyFont="1" applyBorder="1" applyAlignment="1">
      <alignment horizontal="center" vertical="center" wrapText="1"/>
    </xf>
    <xf numFmtId="0" fontId="9" fillId="0" borderId="52" xfId="0" applyFont="1" applyBorder="1" applyAlignment="1">
      <alignment horizontal="center" vertical="center" wrapText="1"/>
    </xf>
    <xf numFmtId="20" fontId="1" fillId="0" borderId="0" xfId="0" applyNumberFormat="1" applyFont="1">
      <alignment vertical="center"/>
    </xf>
    <xf numFmtId="0" fontId="28" fillId="0" borderId="0" xfId="0" applyFont="1">
      <alignment vertical="center"/>
    </xf>
    <xf numFmtId="0" fontId="11" fillId="0" borderId="0" xfId="3" applyFont="1">
      <alignment vertical="center"/>
    </xf>
    <xf numFmtId="0" fontId="15" fillId="0" borderId="0" xfId="2" applyFont="1" applyAlignment="1">
      <alignment vertical="center"/>
    </xf>
    <xf numFmtId="0" fontId="23" fillId="0" borderId="0" xfId="2" applyFont="1" applyAlignment="1">
      <alignment vertical="center"/>
    </xf>
    <xf numFmtId="0" fontId="13" fillId="0" borderId="0" xfId="2" applyFont="1" applyAlignment="1">
      <alignment horizontal="right" vertical="center"/>
    </xf>
    <xf numFmtId="0" fontId="13" fillId="0" borderId="26" xfId="2" applyFont="1" applyBorder="1" applyAlignment="1">
      <alignment vertical="center"/>
    </xf>
    <xf numFmtId="0" fontId="13" fillId="0" borderId="29" xfId="2" applyFont="1" applyBorder="1" applyAlignment="1">
      <alignment vertical="center"/>
    </xf>
    <xf numFmtId="0" fontId="13" fillId="0" borderId="9" xfId="2" applyFont="1" applyBorder="1" applyAlignment="1">
      <alignment vertical="center"/>
    </xf>
    <xf numFmtId="0" fontId="13" fillId="0" borderId="48" xfId="2" applyFont="1" applyBorder="1" applyAlignment="1">
      <alignment vertical="center"/>
    </xf>
    <xf numFmtId="0" fontId="13" fillId="0" borderId="13" xfId="2" applyFont="1" applyBorder="1" applyAlignment="1">
      <alignment vertical="center"/>
    </xf>
    <xf numFmtId="0" fontId="13" fillId="0" borderId="165" xfId="2" applyFont="1" applyBorder="1" applyAlignment="1">
      <alignment vertical="center"/>
    </xf>
    <xf numFmtId="0" fontId="13" fillId="0" borderId="163" xfId="2" applyFont="1" applyBorder="1" applyAlignment="1">
      <alignment vertical="center"/>
    </xf>
    <xf numFmtId="0" fontId="13" fillId="0" borderId="11" xfId="2" applyFont="1" applyBorder="1" applyAlignment="1">
      <alignment vertical="center"/>
    </xf>
    <xf numFmtId="0" fontId="13" fillId="0" borderId="21" xfId="2" applyFont="1" applyBorder="1" applyAlignment="1">
      <alignment horizontal="center" vertical="center" shrinkToFit="1"/>
    </xf>
    <xf numFmtId="0" fontId="13" fillId="0" borderId="135" xfId="2" applyFont="1" applyBorder="1" applyAlignment="1">
      <alignment horizontal="center" vertical="center" shrinkToFit="1"/>
    </xf>
    <xf numFmtId="0" fontId="13" fillId="0" borderId="128" xfId="2" applyFont="1" applyBorder="1" applyAlignment="1">
      <alignment horizontal="center" vertical="center" shrinkToFit="1"/>
    </xf>
    <xf numFmtId="0" fontId="13" fillId="0" borderId="125" xfId="2" applyFont="1" applyBorder="1" applyAlignment="1">
      <alignment horizontal="center" vertical="center" shrinkToFit="1"/>
    </xf>
    <xf numFmtId="0" fontId="3" fillId="2" borderId="12" xfId="0" applyFont="1" applyFill="1" applyBorder="1" applyAlignment="1" applyProtection="1">
      <alignment horizontal="center" vertical="center"/>
      <protection locked="0"/>
    </xf>
    <xf numFmtId="0" fontId="3" fillId="2" borderId="52" xfId="0" applyFont="1" applyFill="1" applyBorder="1" applyAlignment="1" applyProtection="1">
      <alignment horizontal="center" vertical="center"/>
      <protection locked="0"/>
    </xf>
    <xf numFmtId="0" fontId="1" fillId="0" borderId="28" xfId="0" applyFont="1" applyBorder="1" applyAlignment="1">
      <alignment horizontal="center" vertical="center" wrapText="1"/>
    </xf>
    <xf numFmtId="0" fontId="1" fillId="0" borderId="143" xfId="0" applyFont="1" applyBorder="1" applyAlignment="1">
      <alignment horizontal="center" vertical="center"/>
    </xf>
    <xf numFmtId="0" fontId="1" fillId="0" borderId="207" xfId="0" applyFont="1" applyBorder="1" applyAlignment="1">
      <alignment horizontal="center" vertical="center"/>
    </xf>
    <xf numFmtId="182" fontId="22" fillId="0" borderId="103" xfId="0" applyNumberFormat="1" applyFont="1" applyBorder="1" applyAlignment="1">
      <alignment vertical="center" shrinkToFit="1"/>
    </xf>
    <xf numFmtId="0" fontId="1" fillId="0" borderId="187" xfId="0" applyFont="1" applyBorder="1" applyAlignment="1">
      <alignment vertical="center" shrinkToFit="1"/>
    </xf>
    <xf numFmtId="0" fontId="22" fillId="0" borderId="21" xfId="0" applyFont="1" applyBorder="1" applyAlignment="1">
      <alignment horizontal="center" vertical="center"/>
    </xf>
    <xf numFmtId="0" fontId="22" fillId="0" borderId="76" xfId="0" applyFont="1" applyBorder="1" applyAlignment="1">
      <alignment horizontal="center" vertical="center"/>
    </xf>
    <xf numFmtId="0" fontId="16" fillId="3" borderId="27" xfId="0" applyFont="1" applyFill="1" applyBorder="1" applyAlignment="1" applyProtection="1">
      <alignment horizontal="center" vertical="center" shrinkToFit="1"/>
      <protection locked="0"/>
    </xf>
    <xf numFmtId="0" fontId="16" fillId="3" borderId="107" xfId="0" applyFont="1" applyFill="1" applyBorder="1" applyAlignment="1" applyProtection="1">
      <alignment horizontal="center" vertical="center" shrinkToFit="1"/>
      <protection locked="0"/>
    </xf>
    <xf numFmtId="0" fontId="16" fillId="3" borderId="26" xfId="0" applyFont="1" applyFill="1" applyBorder="1" applyAlignment="1" applyProtection="1">
      <alignment horizontal="center" vertical="center" shrinkToFit="1"/>
      <protection locked="0"/>
    </xf>
    <xf numFmtId="0" fontId="1" fillId="3" borderId="108" xfId="0" applyFont="1" applyFill="1" applyBorder="1" applyAlignment="1" applyProtection="1">
      <alignment horizontal="center" vertical="center" shrinkToFit="1"/>
      <protection locked="0"/>
    </xf>
    <xf numFmtId="0" fontId="1" fillId="3" borderId="53" xfId="0" applyFont="1" applyFill="1" applyBorder="1" applyAlignment="1" applyProtection="1">
      <alignment vertical="center" shrinkToFit="1"/>
      <protection locked="0"/>
    </xf>
    <xf numFmtId="0" fontId="1" fillId="3" borderId="53" xfId="0" applyFont="1" applyFill="1" applyBorder="1" applyAlignment="1" applyProtection="1">
      <alignment horizontal="center" vertical="center" shrinkToFit="1"/>
      <protection locked="0"/>
    </xf>
    <xf numFmtId="57" fontId="1" fillId="3" borderId="98" xfId="0" applyNumberFormat="1" applyFont="1" applyFill="1" applyBorder="1" applyAlignment="1" applyProtection="1">
      <alignment horizontal="center" vertical="center" shrinkToFit="1"/>
      <protection locked="0"/>
    </xf>
    <xf numFmtId="0" fontId="16" fillId="3" borderId="10" xfId="0" applyFont="1" applyFill="1" applyBorder="1" applyAlignment="1" applyProtection="1">
      <alignment horizontal="center" vertical="center" shrinkToFit="1"/>
      <protection locked="0"/>
    </xf>
    <xf numFmtId="0" fontId="16" fillId="3" borderId="2" xfId="0" applyFont="1" applyFill="1" applyBorder="1" applyAlignment="1" applyProtection="1">
      <alignment horizontal="center" vertical="center" shrinkToFit="1"/>
      <protection locked="0"/>
    </xf>
    <xf numFmtId="0" fontId="16" fillId="3" borderId="9" xfId="0" applyFont="1" applyFill="1" applyBorder="1" applyAlignment="1" applyProtection="1">
      <alignment horizontal="center" vertical="center" shrinkToFit="1"/>
      <protection locked="0"/>
    </xf>
    <xf numFmtId="0" fontId="1" fillId="3" borderId="115" xfId="0" applyFont="1" applyFill="1" applyBorder="1" applyAlignment="1" applyProtection="1">
      <alignment horizontal="center" vertical="center" shrinkToFit="1"/>
      <protection locked="0"/>
    </xf>
    <xf numFmtId="0" fontId="1" fillId="3" borderId="48" xfId="0" applyFont="1" applyFill="1" applyBorder="1" applyAlignment="1" applyProtection="1">
      <alignment vertical="center" shrinkToFit="1"/>
      <protection locked="0"/>
    </xf>
    <xf numFmtId="0" fontId="1" fillId="3" borderId="48" xfId="0" applyFont="1" applyFill="1" applyBorder="1" applyAlignment="1" applyProtection="1">
      <alignment horizontal="center" vertical="center" shrinkToFit="1"/>
      <protection locked="0"/>
    </xf>
    <xf numFmtId="57" fontId="1" fillId="3" borderId="71" xfId="0" applyNumberFormat="1" applyFont="1" applyFill="1" applyBorder="1" applyAlignment="1" applyProtection="1">
      <alignment horizontal="center" vertical="center" shrinkToFit="1"/>
      <protection locked="0"/>
    </xf>
    <xf numFmtId="0" fontId="16" fillId="3" borderId="14" xfId="0" applyFont="1" applyFill="1" applyBorder="1" applyAlignment="1" applyProtection="1">
      <alignment horizontal="center" vertical="center" shrinkToFit="1"/>
      <protection locked="0"/>
    </xf>
    <xf numFmtId="0" fontId="16" fillId="3" borderId="4" xfId="0" applyFont="1" applyFill="1" applyBorder="1" applyAlignment="1" applyProtection="1">
      <alignment horizontal="center" vertical="center" shrinkToFit="1"/>
      <protection locked="0"/>
    </xf>
    <xf numFmtId="0" fontId="16" fillId="3" borderId="13" xfId="0" applyFont="1" applyFill="1" applyBorder="1" applyAlignment="1" applyProtection="1">
      <alignment horizontal="center" vertical="center" shrinkToFit="1"/>
      <protection locked="0"/>
    </xf>
    <xf numFmtId="0" fontId="1" fillId="3" borderId="210" xfId="0" applyFont="1" applyFill="1" applyBorder="1" applyAlignment="1" applyProtection="1">
      <alignment horizontal="center" vertical="center" shrinkToFit="1"/>
      <protection locked="0"/>
    </xf>
    <xf numFmtId="0" fontId="1" fillId="3" borderId="0" xfId="0" applyFont="1" applyFill="1" applyAlignment="1" applyProtection="1">
      <alignment vertical="center" shrinkToFit="1"/>
      <protection locked="0"/>
    </xf>
    <xf numFmtId="0" fontId="1" fillId="3" borderId="0" xfId="0" applyFont="1" applyFill="1" applyAlignment="1" applyProtection="1">
      <alignment horizontal="center" vertical="center" shrinkToFit="1"/>
      <protection locked="0"/>
    </xf>
    <xf numFmtId="57" fontId="1" fillId="3" borderId="123" xfId="0" applyNumberFormat="1" applyFont="1" applyFill="1" applyBorder="1" applyAlignment="1" applyProtection="1">
      <alignment horizontal="center" vertical="center" shrinkToFit="1"/>
      <protection locked="0"/>
    </xf>
    <xf numFmtId="177" fontId="11" fillId="0" borderId="114" xfId="1" applyNumberFormat="1" applyFont="1" applyBorder="1">
      <alignment vertical="center"/>
    </xf>
    <xf numFmtId="182" fontId="3" fillId="2" borderId="21" xfId="0" applyNumberFormat="1" applyFont="1" applyFill="1" applyBorder="1" applyProtection="1">
      <alignment vertical="center"/>
      <protection locked="0"/>
    </xf>
    <xf numFmtId="0" fontId="4" fillId="0" borderId="128" xfId="0" applyFont="1" applyBorder="1" applyAlignment="1">
      <alignment horizontal="center" vertical="center" shrinkToFit="1"/>
    </xf>
    <xf numFmtId="0" fontId="0" fillId="0" borderId="128" xfId="0" applyBorder="1" applyAlignment="1">
      <alignment horizontal="center" vertical="center" shrinkToFit="1"/>
    </xf>
    <xf numFmtId="49" fontId="4" fillId="2" borderId="128" xfId="0" applyNumberFormat="1" applyFont="1" applyFill="1" applyBorder="1" applyAlignment="1" applyProtection="1">
      <alignment horizontal="center" vertical="center" shrinkToFit="1"/>
      <protection locked="0"/>
    </xf>
    <xf numFmtId="0" fontId="0" fillId="2" borderId="128" xfId="0" applyFill="1" applyBorder="1" applyAlignment="1" applyProtection="1">
      <alignment horizontal="center" vertical="center" shrinkToFit="1"/>
      <protection locked="0"/>
    </xf>
    <xf numFmtId="0" fontId="4" fillId="2" borderId="127" xfId="0" applyFont="1" applyFill="1" applyBorder="1" applyAlignment="1" applyProtection="1">
      <alignment vertical="center" shrinkToFit="1"/>
      <protection locked="0"/>
    </xf>
    <xf numFmtId="0" fontId="0" fillId="2" borderId="127" xfId="0" applyFill="1" applyBorder="1" applyProtection="1">
      <alignment vertical="center"/>
      <protection locked="0"/>
    </xf>
    <xf numFmtId="0" fontId="4" fillId="0" borderId="1" xfId="0" applyFont="1" applyBorder="1" applyAlignment="1">
      <alignment horizontal="center" vertical="center"/>
    </xf>
    <xf numFmtId="0" fontId="4" fillId="2" borderId="7" xfId="0" applyFont="1" applyFill="1" applyBorder="1" applyAlignment="1" applyProtection="1">
      <alignment vertical="center" wrapText="1"/>
      <protection locked="0"/>
    </xf>
    <xf numFmtId="0" fontId="4" fillId="2" borderId="37" xfId="0" applyFont="1" applyFill="1" applyBorder="1" applyAlignment="1" applyProtection="1">
      <alignment vertical="center" wrapText="1"/>
      <protection locked="0"/>
    </xf>
    <xf numFmtId="0" fontId="4" fillId="2" borderId="8" xfId="0" applyFont="1" applyFill="1" applyBorder="1" applyAlignment="1" applyProtection="1">
      <alignment vertical="center" wrapText="1"/>
      <protection locked="0"/>
    </xf>
    <xf numFmtId="0" fontId="4" fillId="0" borderId="37" xfId="0" applyFont="1" applyBorder="1" applyAlignment="1">
      <alignment horizontal="center" vertical="center"/>
    </xf>
    <xf numFmtId="0" fontId="4" fillId="0" borderId="9" xfId="0" applyFont="1" applyBorder="1" applyAlignment="1">
      <alignment horizontal="center" vertical="center"/>
    </xf>
    <xf numFmtId="0" fontId="4" fillId="0" borderId="4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4" fillId="0" borderId="49" xfId="0" applyFont="1" applyBorder="1" applyAlignment="1">
      <alignment horizontal="center" vertical="center"/>
    </xf>
    <xf numFmtId="0" fontId="4" fillId="0" borderId="12"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2" borderId="7" xfId="0" applyFont="1" applyFill="1" applyBorder="1" applyAlignment="1" applyProtection="1">
      <alignment horizontal="center" vertical="center" shrinkToFit="1"/>
      <protection locked="0"/>
    </xf>
    <xf numFmtId="0" fontId="4" fillId="2" borderId="37" xfId="0"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shrinkToFit="1"/>
      <protection locked="0"/>
    </xf>
    <xf numFmtId="0" fontId="4" fillId="0" borderId="2" xfId="0" applyFont="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vertical="center" wrapText="1"/>
    </xf>
    <xf numFmtId="0" fontId="4" fillId="0" borderId="2" xfId="0" applyFont="1" applyBorder="1">
      <alignment vertical="center"/>
    </xf>
    <xf numFmtId="0" fontId="4" fillId="2" borderId="11" xfId="0" applyFont="1" applyFill="1" applyBorder="1" applyAlignment="1" applyProtection="1">
      <alignment vertical="center" wrapText="1"/>
      <protection locked="0"/>
    </xf>
    <xf numFmtId="0" fontId="4" fillId="2" borderId="49" xfId="0" applyFont="1" applyFill="1" applyBorder="1" applyAlignment="1" applyProtection="1">
      <alignment vertical="center" wrapText="1"/>
      <protection locked="0"/>
    </xf>
    <xf numFmtId="0" fontId="4" fillId="2" borderId="12" xfId="0" applyFont="1" applyFill="1" applyBorder="1" applyAlignment="1" applyProtection="1">
      <alignment vertical="center" wrapText="1"/>
      <protection locked="0"/>
    </xf>
    <xf numFmtId="0" fontId="4" fillId="2" borderId="37" xfId="0" applyFont="1" applyFill="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12" xfId="0" applyFont="1" applyBorder="1" applyAlignment="1">
      <alignment horizontal="center" vertical="center" wrapText="1"/>
    </xf>
    <xf numFmtId="181" fontId="4" fillId="0" borderId="7" xfId="0" applyNumberFormat="1" applyFont="1" applyBorder="1" applyAlignment="1">
      <alignment horizontal="center" vertical="center" shrinkToFit="1"/>
    </xf>
    <xf numFmtId="181" fontId="4" fillId="0" borderId="37" xfId="0" applyNumberFormat="1"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vertical="center" wrapText="1"/>
    </xf>
    <xf numFmtId="0" fontId="4" fillId="0" borderId="48" xfId="0" applyFont="1" applyBorder="1" applyAlignment="1">
      <alignment vertical="center" wrapText="1"/>
    </xf>
    <xf numFmtId="0" fontId="4" fillId="0" borderId="10" xfId="0" applyFont="1" applyBorder="1" applyAlignment="1">
      <alignment vertical="center" wrapText="1"/>
    </xf>
    <xf numFmtId="0" fontId="4" fillId="0" borderId="134" xfId="0" applyFont="1" applyBorder="1" applyAlignment="1">
      <alignment horizontal="center" vertical="center"/>
    </xf>
    <xf numFmtId="0" fontId="4" fillId="0" borderId="135" xfId="0" applyFont="1" applyBorder="1" applyAlignment="1">
      <alignment horizontal="center" vertical="center"/>
    </xf>
    <xf numFmtId="0" fontId="4" fillId="0" borderId="136" xfId="0" applyFont="1" applyBorder="1" applyAlignment="1">
      <alignment horizontal="center" vertical="center"/>
    </xf>
    <xf numFmtId="181" fontId="4" fillId="0" borderId="9" xfId="0" applyNumberFormat="1" applyFont="1" applyBorder="1" applyAlignment="1">
      <alignment horizontal="center" vertical="center"/>
    </xf>
    <xf numFmtId="181" fontId="4" fillId="0" borderId="48" xfId="0" applyNumberFormat="1" applyFont="1" applyBorder="1" applyAlignment="1">
      <alignment horizontal="center" vertical="center"/>
    </xf>
    <xf numFmtId="0" fontId="4" fillId="0" borderId="7" xfId="0" applyFont="1" applyBorder="1" applyAlignment="1">
      <alignment vertical="center" wrapText="1"/>
    </xf>
    <xf numFmtId="0" fontId="4" fillId="0" borderId="3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48" xfId="0" applyFont="1" applyBorder="1">
      <alignment vertical="center"/>
    </xf>
    <xf numFmtId="0" fontId="4" fillId="0" borderId="10" xfId="0" applyFont="1" applyBorder="1">
      <alignment vertical="center"/>
    </xf>
    <xf numFmtId="0" fontId="4" fillId="0" borderId="4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9" xfId="0" applyFont="1" applyBorder="1" applyAlignment="1">
      <alignment horizontal="center" vertical="center" shrinkToFit="1"/>
    </xf>
    <xf numFmtId="0" fontId="4" fillId="0" borderId="131" xfId="0" applyFont="1" applyBorder="1" applyAlignment="1">
      <alignment horizontal="center" vertical="center" shrinkToFit="1"/>
    </xf>
    <xf numFmtId="0" fontId="4" fillId="0" borderId="7"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30" xfId="0" applyFont="1" applyBorder="1" applyAlignment="1">
      <alignment vertical="center" wrapText="1"/>
    </xf>
    <xf numFmtId="0" fontId="4" fillId="0" borderId="119" xfId="0" applyFont="1" applyBorder="1" applyAlignment="1">
      <alignment vertical="center" wrapText="1"/>
    </xf>
    <xf numFmtId="0" fontId="4" fillId="0" borderId="131" xfId="0" applyFont="1" applyBorder="1" applyAlignment="1">
      <alignment vertical="center" wrapText="1"/>
    </xf>
    <xf numFmtId="0" fontId="4" fillId="0" borderId="118" xfId="0" applyFont="1" applyBorder="1" applyAlignment="1">
      <alignment horizontal="center" vertical="center"/>
    </xf>
    <xf numFmtId="0" fontId="4" fillId="0" borderId="119" xfId="0" applyFont="1" applyBorder="1" applyAlignment="1">
      <alignment horizontal="center" vertical="center"/>
    </xf>
    <xf numFmtId="0" fontId="4" fillId="0" borderId="131" xfId="0" applyFont="1" applyBorder="1" applyAlignment="1">
      <alignment horizontal="center" vertical="center"/>
    </xf>
    <xf numFmtId="181" fontId="4" fillId="0" borderId="118" xfId="0" applyNumberFormat="1" applyFont="1" applyBorder="1" applyAlignment="1">
      <alignment horizontal="center" vertical="center"/>
    </xf>
    <xf numFmtId="181" fontId="4" fillId="0" borderId="119"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9" xfId="0" applyFont="1" applyBorder="1" applyAlignment="1">
      <alignment horizontal="center" vertical="center" shrinkToFit="1"/>
    </xf>
    <xf numFmtId="180" fontId="17" fillId="0" borderId="9" xfId="0" applyNumberFormat="1" applyFont="1" applyBorder="1" applyAlignment="1">
      <alignment horizontal="center" vertical="center" shrinkToFit="1"/>
    </xf>
    <xf numFmtId="180" fontId="18" fillId="0" borderId="48" xfId="0" applyNumberFormat="1" applyFont="1" applyBorder="1" applyAlignment="1">
      <alignment horizontal="center" vertical="center" shrinkToFit="1"/>
    </xf>
    <xf numFmtId="180" fontId="18" fillId="0" borderId="13" xfId="0" applyNumberFormat="1" applyFont="1" applyBorder="1" applyAlignment="1">
      <alignment horizontal="center" vertical="center" shrinkToFit="1"/>
    </xf>
    <xf numFmtId="180" fontId="18" fillId="0" borderId="0" xfId="0" applyNumberFormat="1" applyFont="1" applyAlignment="1">
      <alignment horizontal="center" vertical="center" shrinkToFit="1"/>
    </xf>
    <xf numFmtId="180" fontId="18" fillId="0" borderId="11" xfId="0" applyNumberFormat="1" applyFont="1" applyBorder="1" applyAlignment="1">
      <alignment horizontal="center" vertical="center" shrinkToFit="1"/>
    </xf>
    <xf numFmtId="180" fontId="18" fillId="0" borderId="49" xfId="0" applyNumberFormat="1"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2" xfId="0" applyFont="1" applyBorder="1" applyAlignment="1">
      <alignment horizontal="center" vertical="center" shrinkToFit="1"/>
    </xf>
    <xf numFmtId="180" fontId="17" fillId="0" borderId="11" xfId="0" applyNumberFormat="1" applyFont="1" applyBorder="1" applyAlignment="1">
      <alignment horizontal="center" vertical="center" shrinkToFit="1"/>
    </xf>
    <xf numFmtId="180" fontId="17" fillId="0" borderId="49" xfId="0" applyNumberFormat="1" applyFont="1" applyBorder="1" applyAlignment="1">
      <alignment horizontal="center" vertical="center" shrinkToFit="1"/>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129" xfId="0" applyFont="1" applyBorder="1" applyAlignment="1">
      <alignment horizontal="center" vertical="center"/>
    </xf>
    <xf numFmtId="0" fontId="4" fillId="0" borderId="104" xfId="0" applyFont="1" applyBorder="1" applyAlignment="1">
      <alignment horizontal="center" vertical="center"/>
    </xf>
    <xf numFmtId="0" fontId="4" fillId="0" borderId="97"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2" borderId="3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0" borderId="11" xfId="0" applyFont="1" applyBorder="1" applyAlignment="1">
      <alignment horizontal="distributed" vertical="center" indent="1"/>
    </xf>
    <xf numFmtId="0" fontId="4" fillId="0" borderId="49" xfId="0" applyFont="1" applyBorder="1" applyAlignment="1">
      <alignment horizontal="distributed" vertical="center" indent="1"/>
    </xf>
    <xf numFmtId="0" fontId="4" fillId="0" borderId="12" xfId="0" applyFont="1" applyBorder="1" applyAlignment="1">
      <alignment horizontal="distributed" vertical="center" indent="1"/>
    </xf>
    <xf numFmtId="0" fontId="4" fillId="2" borderId="0" xfId="0" applyFont="1" applyFill="1" applyAlignment="1" applyProtection="1">
      <alignment horizontal="center" vertical="center" shrinkToFit="1"/>
      <protection locked="0"/>
    </xf>
    <xf numFmtId="0" fontId="4" fillId="0" borderId="0" xfId="0" applyFont="1" applyAlignment="1">
      <alignment horizontal="center" vertical="center" shrinkToFit="1"/>
    </xf>
    <xf numFmtId="0" fontId="19" fillId="3" borderId="37" xfId="0" applyFont="1" applyFill="1" applyBorder="1" applyAlignment="1" applyProtection="1">
      <alignment horizontal="center" vertical="center"/>
      <protection locked="0"/>
    </xf>
    <xf numFmtId="0" fontId="4" fillId="0" borderId="9" xfId="0" applyFont="1" applyBorder="1" applyAlignment="1">
      <alignment horizontal="distributed" vertical="center" indent="1"/>
    </xf>
    <xf numFmtId="0" fontId="4" fillId="0" borderId="48"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13" xfId="0" applyFont="1" applyBorder="1" applyAlignment="1">
      <alignment horizontal="distributed" vertical="center" indent="1"/>
    </xf>
    <xf numFmtId="0" fontId="4" fillId="0" borderId="0" xfId="0" applyFont="1" applyAlignment="1">
      <alignment horizontal="distributed" vertical="center" indent="1"/>
    </xf>
    <xf numFmtId="0" fontId="4" fillId="0" borderId="14" xfId="0" applyFont="1" applyBorder="1" applyAlignment="1">
      <alignment horizontal="distributed" vertical="center" indent="1"/>
    </xf>
    <xf numFmtId="0" fontId="4" fillId="0" borderId="7" xfId="0" applyFont="1" applyBorder="1" applyAlignment="1">
      <alignment horizontal="distributed" vertical="center" indent="1"/>
    </xf>
    <xf numFmtId="0" fontId="4" fillId="0" borderId="37" xfId="0" applyFont="1" applyBorder="1" applyAlignment="1">
      <alignment horizontal="distributed" vertical="center" indent="1"/>
    </xf>
    <xf numFmtId="0" fontId="4" fillId="0" borderId="8" xfId="0" applyFont="1" applyBorder="1" applyAlignment="1">
      <alignment horizontal="distributed" vertical="center" indent="1"/>
    </xf>
    <xf numFmtId="0" fontId="4" fillId="2" borderId="9" xfId="0" applyFont="1" applyFill="1" applyBorder="1" applyProtection="1">
      <alignment vertical="center"/>
      <protection locked="0"/>
    </xf>
    <xf numFmtId="0" fontId="4" fillId="2" borderId="48" xfId="0" applyFont="1" applyFill="1" applyBorder="1" applyProtection="1">
      <alignment vertical="center"/>
      <protection locked="0"/>
    </xf>
    <xf numFmtId="0" fontId="4" fillId="2" borderId="10" xfId="0" applyFont="1" applyFill="1" applyBorder="1" applyProtection="1">
      <alignment vertical="center"/>
      <protection locked="0"/>
    </xf>
    <xf numFmtId="49" fontId="0" fillId="2" borderId="128" xfId="0" applyNumberFormat="1" applyFill="1" applyBorder="1" applyAlignment="1" applyProtection="1">
      <alignment horizontal="center" vertical="center" shrinkToFit="1"/>
      <protection locked="0"/>
    </xf>
    <xf numFmtId="0" fontId="14" fillId="0" borderId="99" xfId="1" applyFont="1" applyBorder="1" applyAlignment="1">
      <alignment horizontal="center" vertical="center" wrapText="1"/>
    </xf>
    <xf numFmtId="0" fontId="14" fillId="0" borderId="43" xfId="1" applyFont="1" applyBorder="1" applyAlignment="1">
      <alignment horizontal="center" vertical="center" wrapText="1"/>
    </xf>
    <xf numFmtId="0" fontId="13" fillId="0" borderId="172" xfId="1" applyFont="1" applyBorder="1" applyAlignment="1">
      <alignment horizontal="center" vertical="center" wrapText="1"/>
    </xf>
    <xf numFmtId="0" fontId="13" fillId="0" borderId="173" xfId="1" applyFont="1" applyBorder="1" applyAlignment="1">
      <alignment horizontal="center" vertical="center" wrapText="1"/>
    </xf>
    <xf numFmtId="0" fontId="13" fillId="0" borderId="174" xfId="1" applyFont="1" applyBorder="1" applyAlignment="1">
      <alignment horizontal="center" vertical="center" wrapText="1"/>
    </xf>
    <xf numFmtId="0" fontId="13" fillId="0" borderId="175" xfId="1" applyFont="1" applyBorder="1" applyAlignment="1">
      <alignment horizontal="center" vertical="center" wrapText="1"/>
    </xf>
    <xf numFmtId="0" fontId="24" fillId="0" borderId="50" xfId="1" applyFont="1" applyBorder="1" applyAlignment="1">
      <alignment horizontal="center" vertical="center" wrapText="1"/>
    </xf>
    <xf numFmtId="0" fontId="24" fillId="0" borderId="73" xfId="1" applyFont="1" applyBorder="1" applyAlignment="1">
      <alignment horizontal="center" vertical="center" wrapText="1"/>
    </xf>
    <xf numFmtId="0" fontId="11" fillId="0" borderId="84" xfId="1" applyFont="1" applyBorder="1">
      <alignment vertical="center"/>
    </xf>
    <xf numFmtId="0" fontId="11" fillId="0" borderId="96" xfId="1" applyFont="1" applyBorder="1">
      <alignment vertical="center"/>
    </xf>
    <xf numFmtId="0" fontId="14" fillId="0" borderId="0" xfId="1" applyFont="1" applyAlignment="1">
      <alignment vertical="center" wrapText="1"/>
    </xf>
    <xf numFmtId="0" fontId="11" fillId="0" borderId="62" xfId="1" applyFont="1" applyBorder="1" applyAlignment="1">
      <alignment horizontal="center" vertical="center" wrapText="1"/>
    </xf>
    <xf numFmtId="0" fontId="11" fillId="0" borderId="67" xfId="1" applyFont="1" applyBorder="1" applyAlignment="1">
      <alignment horizontal="center" vertical="center"/>
    </xf>
    <xf numFmtId="0" fontId="11" fillId="0" borderId="99" xfId="1" applyFont="1" applyBorder="1" applyAlignment="1">
      <alignment horizontal="center" vertical="center"/>
    </xf>
    <xf numFmtId="0" fontId="11" fillId="0" borderId="100" xfId="1" applyFont="1" applyBorder="1" applyAlignment="1">
      <alignment horizontal="center" vertical="center"/>
    </xf>
    <xf numFmtId="0" fontId="11" fillId="0" borderId="43" xfId="1" applyFont="1" applyBorder="1" applyAlignment="1">
      <alignment horizontal="center" vertical="center"/>
    </xf>
    <xf numFmtId="0" fontId="11" fillId="0" borderId="101" xfId="1" applyFont="1" applyBorder="1" applyAlignment="1">
      <alignment horizontal="center" vertical="center"/>
    </xf>
    <xf numFmtId="0" fontId="11" fillId="0" borderId="78" xfId="1" applyFont="1" applyBorder="1" applyAlignment="1">
      <alignment horizontal="center" vertical="center"/>
    </xf>
    <xf numFmtId="0" fontId="11" fillId="0" borderId="79" xfId="1" applyFont="1" applyBorder="1" applyAlignment="1">
      <alignment horizontal="center" vertical="center"/>
    </xf>
    <xf numFmtId="0" fontId="11" fillId="0" borderId="102" xfId="1" applyFont="1" applyBorder="1" applyAlignment="1">
      <alignment horizontal="center" vertical="center" wrapText="1"/>
    </xf>
    <xf numFmtId="0" fontId="14" fillId="0" borderId="29" xfId="1" applyFont="1" applyBorder="1" applyAlignment="1">
      <alignment horizontal="center" vertical="center" wrapText="1"/>
    </xf>
    <xf numFmtId="0" fontId="14" fillId="0" borderId="102" xfId="1" applyFont="1" applyBorder="1" applyAlignment="1">
      <alignment horizontal="center" vertical="center" wrapText="1"/>
    </xf>
    <xf numFmtId="0" fontId="14" fillId="0" borderId="101" xfId="1" applyFont="1" applyBorder="1" applyAlignment="1">
      <alignment horizontal="center" vertical="center" wrapText="1"/>
    </xf>
    <xf numFmtId="0" fontId="11" fillId="0" borderId="36" xfId="1" applyFont="1" applyBorder="1" applyAlignment="1">
      <alignment horizontal="center" vertical="center" textRotation="255"/>
    </xf>
    <xf numFmtId="0" fontId="11" fillId="0" borderId="8" xfId="1" applyFont="1" applyBorder="1" applyAlignment="1">
      <alignment horizontal="center" vertical="center" textRotation="255"/>
    </xf>
    <xf numFmtId="0" fontId="11" fillId="0" borderId="86" xfId="1" applyFont="1" applyBorder="1">
      <alignment vertical="center"/>
    </xf>
    <xf numFmtId="0" fontId="11" fillId="0" borderId="83" xfId="1" applyFont="1" applyBorder="1">
      <alignment vertical="center"/>
    </xf>
    <xf numFmtId="0" fontId="11" fillId="0" borderId="92" xfId="1" applyFont="1" applyBorder="1">
      <alignment vertical="center"/>
    </xf>
    <xf numFmtId="0" fontId="13" fillId="0" borderId="16" xfId="1" applyFont="1" applyBorder="1">
      <alignment vertical="center"/>
    </xf>
    <xf numFmtId="0" fontId="13" fillId="0" borderId="57" xfId="1" applyFont="1" applyBorder="1">
      <alignment vertical="center"/>
    </xf>
    <xf numFmtId="0" fontId="13" fillId="0" borderId="93" xfId="1" applyFont="1" applyBorder="1">
      <alignment vertical="center"/>
    </xf>
    <xf numFmtId="0" fontId="13" fillId="0" borderId="104" xfId="1" applyFont="1" applyBorder="1">
      <alignment vertical="center"/>
    </xf>
    <xf numFmtId="0" fontId="13" fillId="0" borderId="105" xfId="1" applyFont="1" applyBorder="1">
      <alignment vertical="center"/>
    </xf>
    <xf numFmtId="0" fontId="11" fillId="0" borderId="176" xfId="1" applyFont="1" applyBorder="1">
      <alignment vertical="center"/>
    </xf>
    <xf numFmtId="0" fontId="11" fillId="0" borderId="181" xfId="1" applyFont="1" applyBorder="1">
      <alignment vertical="center"/>
    </xf>
    <xf numFmtId="0" fontId="11" fillId="0" borderId="52" xfId="1" applyFont="1" applyBorder="1" applyAlignment="1">
      <alignment horizontal="center" vertical="center" textRotation="255"/>
    </xf>
    <xf numFmtId="0" fontId="11" fillId="0" borderId="2" xfId="1" applyFont="1" applyBorder="1" applyAlignment="1">
      <alignment horizontal="center" vertical="center" textRotation="255"/>
    </xf>
    <xf numFmtId="0" fontId="11" fillId="0" borderId="4" xfId="1" applyFont="1" applyBorder="1" applyAlignment="1">
      <alignment horizontal="center" vertical="center" textRotation="255"/>
    </xf>
    <xf numFmtId="0" fontId="11" fillId="0" borderId="24" xfId="1" applyFont="1" applyBorder="1" applyAlignment="1">
      <alignment horizontal="center" vertical="center" textRotation="255"/>
    </xf>
    <xf numFmtId="0" fontId="11" fillId="0" borderId="53" xfId="1" applyFont="1" applyBorder="1" applyAlignment="1">
      <alignment horizontal="center" vertical="center"/>
    </xf>
    <xf numFmtId="177" fontId="1" fillId="0" borderId="64" xfId="0" applyNumberFormat="1" applyFont="1" applyBorder="1">
      <alignment vertical="center"/>
    </xf>
    <xf numFmtId="177" fontId="1" fillId="0" borderId="67" xfId="0" applyNumberFormat="1" applyFont="1" applyBorder="1">
      <alignment vertical="center"/>
    </xf>
    <xf numFmtId="0" fontId="1" fillId="3" borderId="114" xfId="0" applyFont="1" applyFill="1" applyBorder="1" applyAlignment="1" applyProtection="1">
      <alignment horizontal="center" vertical="center" wrapText="1"/>
      <protection locked="0"/>
    </xf>
    <xf numFmtId="0" fontId="1" fillId="3" borderId="121" xfId="0" applyFont="1" applyFill="1" applyBorder="1" applyAlignment="1" applyProtection="1">
      <alignment horizontal="center" vertical="center" wrapText="1"/>
      <protection locked="0"/>
    </xf>
    <xf numFmtId="0" fontId="1" fillId="3" borderId="31" xfId="0" applyFont="1" applyFill="1" applyBorder="1" applyAlignment="1" applyProtection="1">
      <alignment horizontal="center" vertical="center" shrinkToFit="1"/>
      <protection locked="0"/>
    </xf>
    <xf numFmtId="0" fontId="1" fillId="3" borderId="25" xfId="0" applyFont="1" applyFill="1" applyBorder="1" applyAlignment="1" applyProtection="1">
      <alignment horizontal="center" vertical="center" shrinkToFit="1"/>
      <protection locked="0"/>
    </xf>
    <xf numFmtId="0" fontId="16" fillId="3" borderId="114" xfId="0" applyFont="1" applyFill="1" applyBorder="1" applyAlignment="1" applyProtection="1">
      <alignment horizontal="center" vertical="center"/>
      <protection locked="0"/>
    </xf>
    <xf numFmtId="0" fontId="16" fillId="3" borderId="121" xfId="0"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3" borderId="24" xfId="0" applyFont="1" applyFill="1" applyBorder="1" applyAlignment="1" applyProtection="1">
      <alignment horizontal="center" vertical="center"/>
      <protection locked="0"/>
    </xf>
    <xf numFmtId="0" fontId="16" fillId="3" borderId="31" xfId="0" applyFont="1" applyFill="1" applyBorder="1" applyAlignment="1" applyProtection="1">
      <alignment horizontal="center" vertical="center"/>
      <protection locked="0"/>
    </xf>
    <xf numFmtId="0" fontId="16" fillId="3" borderId="25" xfId="0" applyFont="1" applyFill="1" applyBorder="1" applyAlignment="1" applyProtection="1">
      <alignment horizontal="center" vertical="center"/>
      <protection locked="0"/>
    </xf>
    <xf numFmtId="0" fontId="1" fillId="3" borderId="64" xfId="0" applyFont="1" applyFill="1" applyBorder="1" applyAlignment="1" applyProtection="1">
      <alignment horizontal="center" vertical="center" shrinkToFit="1"/>
      <protection locked="0"/>
    </xf>
    <xf numFmtId="0" fontId="1" fillId="3" borderId="67" xfId="0" applyFont="1" applyFill="1" applyBorder="1" applyAlignment="1" applyProtection="1">
      <alignment horizontal="center" vertical="center" shrinkToFit="1"/>
      <protection locked="0"/>
    </xf>
    <xf numFmtId="0" fontId="1" fillId="3" borderId="64" xfId="0" applyFont="1" applyFill="1" applyBorder="1" applyProtection="1">
      <alignment vertical="center"/>
      <protection locked="0"/>
    </xf>
    <xf numFmtId="0" fontId="1" fillId="3" borderId="67" xfId="0" applyFont="1" applyFill="1" applyBorder="1" applyProtection="1">
      <alignment vertical="center"/>
      <protection locked="0"/>
    </xf>
    <xf numFmtId="57" fontId="1" fillId="3" borderId="124" xfId="0" applyNumberFormat="1" applyFont="1" applyFill="1" applyBorder="1" applyAlignment="1" applyProtection="1">
      <alignment horizontal="center" vertical="center" shrinkToFit="1"/>
      <protection locked="0"/>
    </xf>
    <xf numFmtId="57" fontId="1" fillId="3" borderId="125" xfId="0" applyNumberFormat="1" applyFont="1" applyFill="1" applyBorder="1" applyAlignment="1" applyProtection="1">
      <alignment horizontal="center" vertical="center" shrinkToFit="1"/>
      <protection locked="0"/>
    </xf>
    <xf numFmtId="57" fontId="1" fillId="3" borderId="126" xfId="0" applyNumberFormat="1" applyFont="1" applyFill="1" applyBorder="1" applyAlignment="1" applyProtection="1">
      <alignment horizontal="center" vertical="center" shrinkToFit="1"/>
      <protection locked="0"/>
    </xf>
    <xf numFmtId="177" fontId="1" fillId="0" borderId="66" xfId="0" applyNumberFormat="1" applyFont="1" applyBorder="1">
      <alignment vertical="center"/>
    </xf>
    <xf numFmtId="177" fontId="1" fillId="0" borderId="63" xfId="0" applyNumberFormat="1" applyFont="1" applyBorder="1">
      <alignment vertical="center"/>
    </xf>
    <xf numFmtId="0" fontId="1" fillId="3" borderId="109" xfId="0" applyFont="1" applyFill="1" applyBorder="1" applyAlignment="1" applyProtection="1">
      <alignment horizontal="center" vertical="center" wrapText="1"/>
      <protection locked="0"/>
    </xf>
    <xf numFmtId="0" fontId="1" fillId="3" borderId="116"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center" vertical="center" shrinkToFit="1"/>
      <protection locked="0"/>
    </xf>
    <xf numFmtId="0" fontId="1" fillId="3" borderId="23" xfId="0" applyFont="1" applyFill="1" applyBorder="1" applyAlignment="1" applyProtection="1">
      <alignment horizontal="center" vertical="center" shrinkToFit="1"/>
      <protection locked="0"/>
    </xf>
    <xf numFmtId="0" fontId="16" fillId="3" borderId="109" xfId="0" applyFont="1" applyFill="1" applyBorder="1" applyAlignment="1" applyProtection="1">
      <alignment horizontal="center" vertical="center"/>
      <protection locked="0"/>
    </xf>
    <xf numFmtId="0" fontId="16" fillId="3" borderId="116"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16" fillId="3" borderId="22" xfId="0" applyFont="1" applyFill="1" applyBorder="1" applyAlignment="1" applyProtection="1">
      <alignment horizontal="center" vertical="center"/>
      <protection locked="0"/>
    </xf>
    <xf numFmtId="0" fontId="16" fillId="3" borderId="23" xfId="0" applyFont="1" applyFill="1" applyBorder="1" applyAlignment="1" applyProtection="1">
      <alignment horizontal="center" vertical="center"/>
      <protection locked="0"/>
    </xf>
    <xf numFmtId="0" fontId="1" fillId="3" borderId="66" xfId="0" applyFont="1" applyFill="1" applyBorder="1" applyAlignment="1" applyProtection="1">
      <alignment horizontal="center" vertical="center" shrinkToFit="1"/>
      <protection locked="0"/>
    </xf>
    <xf numFmtId="0" fontId="1" fillId="3" borderId="63" xfId="0" applyFont="1" applyFill="1" applyBorder="1" applyAlignment="1" applyProtection="1">
      <alignment horizontal="center" vertical="center" shrinkToFit="1"/>
      <protection locked="0"/>
    </xf>
    <xf numFmtId="0" fontId="1" fillId="3" borderId="66" xfId="0" applyFont="1" applyFill="1" applyBorder="1" applyProtection="1">
      <alignment vertical="center"/>
      <protection locked="0"/>
    </xf>
    <xf numFmtId="0" fontId="1" fillId="3" borderId="63" xfId="0" applyFont="1" applyFill="1" applyBorder="1" applyProtection="1">
      <alignment vertical="center"/>
      <protection locked="0"/>
    </xf>
    <xf numFmtId="57" fontId="1" fillId="3" borderId="111" xfId="0" applyNumberFormat="1" applyFont="1" applyFill="1" applyBorder="1" applyAlignment="1" applyProtection="1">
      <alignment horizontal="center" vertical="center" shrinkToFit="1"/>
      <protection locked="0"/>
    </xf>
    <xf numFmtId="57" fontId="1" fillId="3" borderId="112" xfId="0" applyNumberFormat="1" applyFont="1" applyFill="1" applyBorder="1" applyAlignment="1" applyProtection="1">
      <alignment horizontal="center" vertical="center" shrinkToFit="1"/>
      <protection locked="0"/>
    </xf>
    <xf numFmtId="57" fontId="1" fillId="3" borderId="113" xfId="0" applyNumberFormat="1" applyFont="1" applyFill="1" applyBorder="1" applyAlignment="1" applyProtection="1">
      <alignment horizontal="center" vertical="center" shrinkToFit="1"/>
      <protection locked="0"/>
    </xf>
    <xf numFmtId="57" fontId="1" fillId="3" borderId="118" xfId="0" applyNumberFormat="1" applyFont="1" applyFill="1" applyBorder="1" applyAlignment="1" applyProtection="1">
      <alignment horizontal="center" vertical="center" shrinkToFit="1"/>
      <protection locked="0"/>
    </xf>
    <xf numFmtId="57" fontId="1" fillId="3" borderId="119" xfId="0" applyNumberFormat="1" applyFont="1" applyFill="1" applyBorder="1" applyAlignment="1" applyProtection="1">
      <alignment horizontal="center" vertical="center" shrinkToFit="1"/>
      <protection locked="0"/>
    </xf>
    <xf numFmtId="57" fontId="1" fillId="3" borderId="120" xfId="0" applyNumberFormat="1" applyFont="1" applyFill="1" applyBorder="1" applyAlignment="1" applyProtection="1">
      <alignment horizontal="center" vertical="center" shrinkToFit="1"/>
      <protection locked="0"/>
    </xf>
    <xf numFmtId="0" fontId="1" fillId="3" borderId="62" xfId="0" applyFont="1" applyFill="1" applyBorder="1" applyProtection="1">
      <alignment vertical="center"/>
      <protection locked="0"/>
    </xf>
    <xf numFmtId="0" fontId="1" fillId="0" borderId="78" xfId="0" applyFont="1" applyBorder="1" applyAlignment="1">
      <alignment horizontal="center" vertical="center"/>
    </xf>
    <xf numFmtId="177" fontId="1" fillId="0" borderId="62" xfId="0" applyNumberFormat="1" applyFont="1" applyBorder="1">
      <alignment vertical="center"/>
    </xf>
    <xf numFmtId="0" fontId="1" fillId="3" borderId="106" xfId="0" applyFont="1" applyFill="1" applyBorder="1" applyAlignment="1" applyProtection="1">
      <alignment horizontal="center" vertical="center" wrapText="1"/>
      <protection locked="0"/>
    </xf>
    <xf numFmtId="0" fontId="1" fillId="3" borderId="30" xfId="0" applyFont="1" applyFill="1" applyBorder="1" applyAlignment="1" applyProtection="1">
      <alignment horizontal="center" vertical="center" shrinkToFit="1"/>
      <protection locked="0"/>
    </xf>
    <xf numFmtId="0" fontId="16" fillId="3" borderId="106" xfId="0" applyFont="1" applyFill="1" applyBorder="1" applyAlignment="1" applyProtection="1">
      <alignment horizontal="center" vertical="center"/>
      <protection locked="0"/>
    </xf>
    <xf numFmtId="0" fontId="16" fillId="3" borderId="107" xfId="0" applyFont="1" applyFill="1" applyBorder="1" applyAlignment="1" applyProtection="1">
      <alignment horizontal="center" vertical="center"/>
      <protection locked="0"/>
    </xf>
    <xf numFmtId="0" fontId="16" fillId="3" borderId="30" xfId="0" applyFont="1" applyFill="1" applyBorder="1" applyAlignment="1" applyProtection="1">
      <alignment horizontal="center" vertical="center"/>
      <protection locked="0"/>
    </xf>
    <xf numFmtId="0" fontId="1" fillId="3" borderId="62" xfId="0" applyFont="1" applyFill="1" applyBorder="1" applyAlignment="1" applyProtection="1">
      <alignment horizontal="center" vertical="center" shrinkToFit="1"/>
      <protection locked="0"/>
    </xf>
    <xf numFmtId="0" fontId="1" fillId="0" borderId="62"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9" fillId="0" borderId="2" xfId="0" applyFont="1" applyBorder="1" applyAlignment="1">
      <alignment horizontal="center" vertical="center" wrapText="1"/>
    </xf>
    <xf numFmtId="0" fontId="9" fillId="0" borderId="24" xfId="0" applyFont="1" applyBorder="1" applyAlignment="1">
      <alignment horizontal="center" vertical="center" wrapText="1"/>
    </xf>
    <xf numFmtId="0" fontId="1" fillId="0" borderId="62" xfId="0" applyFont="1" applyBorder="1" applyAlignment="1">
      <alignment horizontal="center" vertical="center" textRotation="255"/>
    </xf>
    <xf numFmtId="0" fontId="1" fillId="0" borderId="66" xfId="0" applyFont="1" applyBorder="1" applyAlignment="1">
      <alignment horizontal="center" vertical="center" textRotation="255"/>
    </xf>
    <xf numFmtId="0" fontId="1" fillId="0" borderId="67" xfId="0" applyFont="1" applyBorder="1" applyAlignment="1">
      <alignment horizontal="center" vertical="center" textRotation="255"/>
    </xf>
    <xf numFmtId="0" fontId="1" fillId="0" borderId="106" xfId="0" applyFont="1" applyBorder="1" applyAlignment="1">
      <alignment horizontal="center" vertical="center"/>
    </xf>
    <xf numFmtId="0" fontId="1" fillId="0" borderId="109" xfId="0" applyFont="1" applyBorder="1" applyAlignment="1">
      <alignment horizontal="center" vertical="center"/>
    </xf>
    <xf numFmtId="0" fontId="1" fillId="0" borderId="121" xfId="0" applyFont="1" applyBorder="1" applyAlignment="1">
      <alignment horizontal="center" vertical="center"/>
    </xf>
    <xf numFmtId="0" fontId="1" fillId="0" borderId="30" xfId="0" applyFont="1" applyBorder="1" applyAlignment="1">
      <alignment horizontal="center" vertical="center"/>
    </xf>
    <xf numFmtId="0" fontId="1" fillId="0" borderId="22" xfId="0" applyFont="1" applyBorder="1" applyAlignment="1">
      <alignment horizontal="center" vertical="center"/>
    </xf>
    <xf numFmtId="0" fontId="1" fillId="0" borderId="25" xfId="0" applyFont="1" applyBorder="1" applyAlignment="1">
      <alignment horizontal="center" vertical="center"/>
    </xf>
    <xf numFmtId="0" fontId="9" fillId="0" borderId="114" xfId="0" applyFont="1" applyBorder="1" applyAlignment="1">
      <alignment horizontal="center" vertical="center" wrapText="1"/>
    </xf>
    <xf numFmtId="0" fontId="9" fillId="0" borderId="121"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25" xfId="0" applyFont="1" applyBorder="1" applyAlignment="1">
      <alignment horizontal="center" vertical="center" wrapText="1"/>
    </xf>
    <xf numFmtId="0" fontId="1" fillId="0" borderId="62"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8" xfId="0" applyFont="1" applyBorder="1" applyAlignment="1">
      <alignment horizontal="center" vertical="center" wrapText="1"/>
    </xf>
    <xf numFmtId="0" fontId="1" fillId="0" borderId="99" xfId="0" applyFont="1" applyBorder="1" applyAlignment="1">
      <alignment horizontal="center" vertical="center"/>
    </xf>
    <xf numFmtId="0" fontId="1" fillId="0" borderId="53" xfId="0" applyFont="1" applyBorder="1" applyAlignment="1">
      <alignment horizontal="center" vertical="center"/>
    </xf>
    <xf numFmtId="0" fontId="1" fillId="0" borderId="100" xfId="0" applyFont="1" applyBorder="1" applyAlignment="1">
      <alignment horizontal="center" vertical="center"/>
    </xf>
    <xf numFmtId="0" fontId="0" fillId="0" borderId="47" xfId="0" applyBorder="1" applyAlignment="1">
      <alignment horizontal="center" vertical="center"/>
    </xf>
    <xf numFmtId="0" fontId="0" fillId="0" borderId="49" xfId="0" applyBorder="1" applyAlignment="1">
      <alignment horizontal="center" vertical="center"/>
    </xf>
    <xf numFmtId="0" fontId="0" fillId="0" borderId="74" xfId="0" applyBorder="1" applyAlignment="1">
      <alignment horizontal="center" vertical="center"/>
    </xf>
    <xf numFmtId="0" fontId="9" fillId="0" borderId="48" xfId="0" applyFont="1" applyBorder="1" applyAlignment="1">
      <alignment horizontal="center" vertical="center"/>
    </xf>
    <xf numFmtId="0" fontId="0" fillId="0" borderId="0" xfId="0" applyAlignment="1">
      <alignment horizontal="center" vertical="center"/>
    </xf>
    <xf numFmtId="0" fontId="0" fillId="0" borderId="102" xfId="0" applyBorder="1" applyAlignment="1">
      <alignment horizontal="center" vertical="center"/>
    </xf>
    <xf numFmtId="0" fontId="9" fillId="0" borderId="4" xfId="0" applyFont="1" applyBorder="1" applyAlignment="1">
      <alignment horizontal="center" vertical="center"/>
    </xf>
    <xf numFmtId="0" fontId="9" fillId="0" borderId="24" xfId="0" applyFont="1" applyBorder="1" applyAlignment="1">
      <alignment horizontal="center" vertical="center"/>
    </xf>
    <xf numFmtId="0" fontId="1" fillId="0" borderId="48" xfId="0" applyFont="1" applyBorder="1" applyAlignment="1">
      <alignment horizontal="center" vertical="center"/>
    </xf>
    <xf numFmtId="0" fontId="0" fillId="0" borderId="48" xfId="0" applyBorder="1" applyAlignment="1">
      <alignment horizontal="center" vertical="center"/>
    </xf>
    <xf numFmtId="0" fontId="0" fillId="0" borderId="95" xfId="0" applyBorder="1" applyAlignment="1">
      <alignment horizontal="center" vertical="center"/>
    </xf>
    <xf numFmtId="0" fontId="0" fillId="0" borderId="145" xfId="0" applyBorder="1" applyAlignment="1">
      <alignment horizontal="center" vertical="center"/>
    </xf>
    <xf numFmtId="0" fontId="0" fillId="0" borderId="101" xfId="0" applyBorder="1" applyAlignment="1">
      <alignment horizontal="center" vertical="center"/>
    </xf>
    <xf numFmtId="0" fontId="1" fillId="0" borderId="40" xfId="0" applyFont="1" applyBorder="1" applyAlignment="1">
      <alignment horizontal="center" vertical="center"/>
    </xf>
    <xf numFmtId="0" fontId="1" fillId="0" borderId="37" xfId="0" applyFont="1" applyBorder="1" applyAlignment="1">
      <alignment horizontal="center" vertical="center"/>
    </xf>
    <xf numFmtId="0" fontId="1" fillId="0" borderId="8" xfId="0" applyFont="1" applyBorder="1" applyAlignment="1">
      <alignment horizontal="center" vertical="center"/>
    </xf>
    <xf numFmtId="0" fontId="13" fillId="2" borderId="41" xfId="2" applyFont="1" applyFill="1" applyBorder="1" applyAlignment="1" applyProtection="1">
      <alignment horizontal="center" vertical="center"/>
      <protection locked="0"/>
    </xf>
    <xf numFmtId="0" fontId="13" fillId="2" borderId="48" xfId="2" applyFont="1" applyFill="1" applyBorder="1" applyAlignment="1" applyProtection="1">
      <alignment horizontal="center" vertical="center"/>
      <protection locked="0"/>
    </xf>
    <xf numFmtId="0" fontId="13" fillId="2" borderId="10" xfId="2" applyFont="1" applyFill="1" applyBorder="1" applyAlignment="1" applyProtection="1">
      <alignment horizontal="center" vertical="center"/>
      <protection locked="0"/>
    </xf>
    <xf numFmtId="0" fontId="13" fillId="2" borderId="42" xfId="2" applyFont="1" applyFill="1" applyBorder="1" applyAlignment="1" applyProtection="1">
      <alignment horizontal="center" vertical="center"/>
      <protection locked="0"/>
    </xf>
    <xf numFmtId="0" fontId="13" fillId="2" borderId="0" xfId="2" applyFont="1" applyFill="1" applyAlignment="1" applyProtection="1">
      <alignment horizontal="center" vertical="center"/>
      <protection locked="0"/>
    </xf>
    <xf numFmtId="0" fontId="13" fillId="2" borderId="14" xfId="2" applyFont="1" applyFill="1" applyBorder="1" applyAlignment="1" applyProtection="1">
      <alignment horizontal="center" vertical="center"/>
      <protection locked="0"/>
    </xf>
    <xf numFmtId="0" fontId="13" fillId="2" borderId="162" xfId="2" applyFont="1" applyFill="1" applyBorder="1" applyAlignment="1" applyProtection="1">
      <alignment horizontal="center" vertical="center"/>
      <protection locked="0"/>
    </xf>
    <xf numFmtId="0" fontId="13" fillId="2" borderId="163" xfId="2" applyFont="1" applyFill="1" applyBorder="1" applyAlignment="1" applyProtection="1">
      <alignment horizontal="center" vertical="center"/>
      <protection locked="0"/>
    </xf>
    <xf numFmtId="0" fontId="13" fillId="2" borderId="164" xfId="2" applyFont="1" applyFill="1" applyBorder="1" applyAlignment="1" applyProtection="1">
      <alignment horizontal="center" vertical="center"/>
      <protection locked="0"/>
    </xf>
    <xf numFmtId="0" fontId="13" fillId="0" borderId="158" xfId="2" applyFont="1" applyBorder="1" applyAlignment="1">
      <alignment horizontal="center" vertical="center"/>
    </xf>
    <xf numFmtId="0" fontId="13" fillId="0" borderId="159" xfId="2" applyFont="1" applyBorder="1" applyAlignment="1">
      <alignment horizontal="center" vertical="center"/>
    </xf>
    <xf numFmtId="0" fontId="13" fillId="0" borderId="160" xfId="2" applyFont="1" applyBorder="1" applyAlignment="1">
      <alignment horizontal="center" vertical="center"/>
    </xf>
    <xf numFmtId="0" fontId="13" fillId="2" borderId="26" xfId="2" applyFont="1" applyFill="1" applyBorder="1" applyAlignment="1" applyProtection="1">
      <alignment horizontal="left" vertical="center" indent="1"/>
      <protection locked="0"/>
    </xf>
    <xf numFmtId="0" fontId="13" fillId="2" borderId="53" xfId="2" applyFont="1" applyFill="1" applyBorder="1" applyAlignment="1" applyProtection="1">
      <alignment horizontal="left" vertical="center" indent="1"/>
      <protection locked="0"/>
    </xf>
    <xf numFmtId="0" fontId="13" fillId="2" borderId="27" xfId="2" applyFont="1" applyFill="1" applyBorder="1" applyAlignment="1" applyProtection="1">
      <alignment horizontal="left" vertical="center" indent="1"/>
      <protection locked="0"/>
    </xf>
    <xf numFmtId="0" fontId="13" fillId="0" borderId="26" xfId="2" applyFont="1" applyBorder="1" applyAlignment="1">
      <alignment horizontal="center" vertical="center"/>
    </xf>
    <xf numFmtId="0" fontId="13" fillId="0" borderId="53" xfId="2" applyFont="1" applyBorder="1" applyAlignment="1">
      <alignment horizontal="center" vertical="center"/>
    </xf>
    <xf numFmtId="0" fontId="13" fillId="0" borderId="27" xfId="2" applyFont="1" applyBorder="1" applyAlignment="1">
      <alignment horizontal="center" vertical="center"/>
    </xf>
    <xf numFmtId="0" fontId="13" fillId="0" borderId="13" xfId="2" applyFont="1" applyBorder="1" applyAlignment="1">
      <alignment horizontal="center" vertical="center"/>
    </xf>
    <xf numFmtId="0" fontId="13" fillId="0" borderId="0" xfId="2" applyFont="1" applyAlignment="1">
      <alignment horizontal="center" vertical="center"/>
    </xf>
    <xf numFmtId="0" fontId="13" fillId="0" borderId="14" xfId="2" applyFont="1" applyBorder="1" applyAlignment="1">
      <alignment horizontal="center" vertical="center"/>
    </xf>
    <xf numFmtId="0" fontId="13" fillId="0" borderId="29" xfId="2" applyFont="1" applyBorder="1" applyAlignment="1">
      <alignment horizontal="center" vertical="center"/>
    </xf>
    <xf numFmtId="0" fontId="13" fillId="0" borderId="102" xfId="2" applyFont="1" applyBorder="1" applyAlignment="1">
      <alignment horizontal="center" vertical="center"/>
    </xf>
    <xf numFmtId="0" fontId="13" fillId="0" borderId="38" xfId="2" applyFont="1" applyBorder="1" applyAlignment="1">
      <alignment horizontal="center" vertical="center"/>
    </xf>
    <xf numFmtId="0" fontId="13" fillId="2" borderId="53" xfId="2" applyFont="1" applyFill="1" applyBorder="1" applyAlignment="1" applyProtection="1">
      <alignment horizontal="center" vertical="center"/>
      <protection locked="0"/>
    </xf>
    <xf numFmtId="0" fontId="13" fillId="2" borderId="100" xfId="2" applyFont="1" applyFill="1" applyBorder="1" applyAlignment="1" applyProtection="1">
      <alignment horizontal="center" vertical="center"/>
      <protection locked="0"/>
    </xf>
    <xf numFmtId="0" fontId="13" fillId="2" borderId="145" xfId="2" applyFont="1" applyFill="1" applyBorder="1" applyAlignment="1" applyProtection="1">
      <alignment horizontal="center" vertical="center"/>
      <protection locked="0"/>
    </xf>
    <xf numFmtId="0" fontId="13" fillId="2" borderId="102" xfId="2" applyFont="1" applyFill="1" applyBorder="1" applyAlignment="1" applyProtection="1">
      <alignment horizontal="center" vertical="center"/>
      <protection locked="0"/>
    </xf>
    <xf numFmtId="0" fontId="13" fillId="2" borderId="101" xfId="2" applyFont="1" applyFill="1" applyBorder="1" applyAlignment="1" applyProtection="1">
      <alignment horizontal="center" vertical="center"/>
      <protection locked="0"/>
    </xf>
    <xf numFmtId="0" fontId="13" fillId="0" borderId="161" xfId="2" applyFont="1" applyBorder="1" applyAlignment="1">
      <alignment horizontal="center" vertical="center"/>
    </xf>
    <xf numFmtId="0" fontId="13" fillId="0" borderId="112" xfId="2" applyFont="1" applyBorder="1" applyAlignment="1">
      <alignment horizontal="center" vertical="center"/>
    </xf>
    <xf numFmtId="0" fontId="13" fillId="0" borderId="132" xfId="2" applyFont="1" applyBorder="1" applyAlignment="1">
      <alignment horizontal="center" vertical="center"/>
    </xf>
    <xf numFmtId="0" fontId="13" fillId="0" borderId="43" xfId="2" applyFont="1" applyBorder="1" applyAlignment="1">
      <alignment horizontal="center" vertical="center"/>
    </xf>
    <xf numFmtId="0" fontId="13" fillId="2" borderId="111" xfId="2" applyFont="1" applyFill="1" applyBorder="1" applyAlignment="1" applyProtection="1">
      <alignment horizontal="left" vertical="center" indent="1"/>
      <protection locked="0"/>
    </xf>
    <xf numFmtId="0" fontId="13" fillId="2" borderId="112" xfId="2" applyFont="1" applyFill="1" applyBorder="1" applyAlignment="1" applyProtection="1">
      <alignment horizontal="left" vertical="center" indent="1"/>
      <protection locked="0"/>
    </xf>
    <xf numFmtId="0" fontId="13" fillId="2" borderId="132" xfId="2" applyFont="1" applyFill="1" applyBorder="1" applyAlignment="1" applyProtection="1">
      <alignment horizontal="left" vertical="center" indent="1"/>
      <protection locked="0"/>
    </xf>
    <xf numFmtId="0" fontId="13" fillId="2" borderId="29" xfId="2" applyFont="1" applyFill="1" applyBorder="1" applyAlignment="1" applyProtection="1">
      <alignment horizontal="left" vertical="center" indent="1"/>
      <protection locked="0"/>
    </xf>
    <xf numFmtId="0" fontId="13" fillId="2" borderId="102" xfId="2" applyFont="1" applyFill="1" applyBorder="1" applyAlignment="1" applyProtection="1">
      <alignment horizontal="left" vertical="center" indent="1"/>
      <protection locked="0"/>
    </xf>
    <xf numFmtId="0" fontId="13" fillId="2" borderId="38" xfId="2" applyFont="1" applyFill="1" applyBorder="1" applyAlignment="1" applyProtection="1">
      <alignment horizontal="left" vertical="center" indent="1"/>
      <protection locked="0"/>
    </xf>
    <xf numFmtId="0" fontId="13" fillId="2" borderId="48" xfId="2" applyFont="1" applyFill="1" applyBorder="1" applyAlignment="1" applyProtection="1">
      <alignment horizontal="left" vertical="center"/>
      <protection locked="0"/>
    </xf>
    <xf numFmtId="0" fontId="13" fillId="2" borderId="95" xfId="2" applyFont="1" applyFill="1" applyBorder="1" applyAlignment="1" applyProtection="1">
      <alignment horizontal="left" vertical="center"/>
      <protection locked="0"/>
    </xf>
    <xf numFmtId="0" fontId="13" fillId="2" borderId="0" xfId="2" applyFont="1" applyFill="1" applyAlignment="1" applyProtection="1">
      <alignment horizontal="left" vertical="center"/>
      <protection locked="0"/>
    </xf>
    <xf numFmtId="0" fontId="13" fillId="2" borderId="145" xfId="2" applyFont="1" applyFill="1" applyBorder="1" applyAlignment="1" applyProtection="1">
      <alignment horizontal="left" vertical="center"/>
      <protection locked="0"/>
    </xf>
    <xf numFmtId="0" fontId="13" fillId="2" borderId="49" xfId="2" applyFont="1" applyFill="1" applyBorder="1" applyAlignment="1" applyProtection="1">
      <alignment horizontal="left" vertical="center"/>
      <protection locked="0"/>
    </xf>
    <xf numFmtId="0" fontId="13" fillId="2" borderId="74" xfId="2" applyFont="1" applyFill="1" applyBorder="1" applyAlignment="1" applyProtection="1">
      <alignment horizontal="left" vertical="center"/>
      <protection locked="0"/>
    </xf>
    <xf numFmtId="0" fontId="13" fillId="0" borderId="77" xfId="2" applyFont="1" applyBorder="1" applyAlignment="1">
      <alignment horizontal="center" vertical="center"/>
    </xf>
    <xf numFmtId="0" fontId="13" fillId="0" borderId="78" xfId="2" applyFont="1" applyBorder="1" applyAlignment="1">
      <alignment horizontal="center" vertical="center"/>
    </xf>
    <xf numFmtId="0" fontId="13" fillId="0" borderId="79" xfId="2" applyFont="1" applyBorder="1" applyAlignment="1">
      <alignment horizontal="center" vertical="center"/>
    </xf>
    <xf numFmtId="0" fontId="13" fillId="0" borderId="40" xfId="2" applyFont="1" applyBorder="1" applyAlignment="1">
      <alignment horizontal="center" vertical="center"/>
    </xf>
    <xf numFmtId="0" fontId="13" fillId="0" borderId="37" xfId="2" applyFont="1" applyBorder="1" applyAlignment="1">
      <alignment horizontal="center" vertical="center"/>
    </xf>
    <xf numFmtId="0" fontId="13" fillId="0" borderId="8" xfId="2" applyFont="1" applyBorder="1" applyAlignment="1">
      <alignment horizontal="center" vertical="center"/>
    </xf>
    <xf numFmtId="0" fontId="13" fillId="0" borderId="7" xfId="2" applyFont="1" applyBorder="1" applyAlignment="1">
      <alignment horizontal="center" vertical="center"/>
    </xf>
    <xf numFmtId="0" fontId="13" fillId="0" borderId="72" xfId="2" applyFont="1" applyBorder="1" applyAlignment="1">
      <alignment horizontal="center" vertical="center"/>
    </xf>
    <xf numFmtId="0" fontId="13" fillId="0" borderId="41" xfId="2" applyFont="1" applyBorder="1" applyAlignment="1">
      <alignment horizontal="center" vertical="center"/>
    </xf>
    <xf numFmtId="0" fontId="13" fillId="0" borderId="48" xfId="2" applyFont="1" applyBorder="1" applyAlignment="1">
      <alignment horizontal="center" vertical="center"/>
    </xf>
    <xf numFmtId="0" fontId="13" fillId="0" borderId="10" xfId="2" applyFont="1" applyBorder="1" applyAlignment="1">
      <alignment horizontal="center" vertical="center"/>
    </xf>
    <xf numFmtId="0" fontId="13" fillId="0" borderId="42" xfId="2" applyFont="1" applyBorder="1" applyAlignment="1">
      <alignment horizontal="center" vertical="center"/>
    </xf>
    <xf numFmtId="0" fontId="13" fillId="0" borderId="162" xfId="2" applyFont="1" applyBorder="1" applyAlignment="1">
      <alignment horizontal="center" vertical="center"/>
    </xf>
    <xf numFmtId="0" fontId="13" fillId="0" borderId="163" xfId="2" applyFont="1" applyBorder="1" applyAlignment="1">
      <alignment horizontal="center" vertical="center"/>
    </xf>
    <xf numFmtId="0" fontId="13" fillId="0" borderId="164" xfId="2" applyFont="1" applyBorder="1" applyAlignment="1">
      <alignment horizontal="center" vertical="center"/>
    </xf>
    <xf numFmtId="0" fontId="13" fillId="3" borderId="41" xfId="2" applyFont="1" applyFill="1" applyBorder="1" applyAlignment="1" applyProtection="1">
      <alignment horizontal="center" vertical="center"/>
      <protection locked="0"/>
    </xf>
    <xf numFmtId="0" fontId="13" fillId="3" borderId="48" xfId="2" applyFont="1" applyFill="1" applyBorder="1" applyAlignment="1" applyProtection="1">
      <alignment horizontal="center" vertical="center"/>
      <protection locked="0"/>
    </xf>
    <xf numFmtId="0" fontId="13" fillId="3" borderId="10" xfId="2" applyFont="1" applyFill="1" applyBorder="1" applyAlignment="1" applyProtection="1">
      <alignment horizontal="center" vertical="center"/>
      <protection locked="0"/>
    </xf>
    <xf numFmtId="0" fontId="13" fillId="3" borderId="42" xfId="2" applyFont="1" applyFill="1" applyBorder="1" applyAlignment="1" applyProtection="1">
      <alignment horizontal="center" vertical="center"/>
      <protection locked="0"/>
    </xf>
    <xf numFmtId="0" fontId="13" fillId="3" borderId="0" xfId="2" applyFont="1" applyFill="1" applyAlignment="1" applyProtection="1">
      <alignment horizontal="center" vertical="center"/>
      <protection locked="0"/>
    </xf>
    <xf numFmtId="0" fontId="13" fillId="3" borderId="14" xfId="2" applyFont="1" applyFill="1" applyBorder="1" applyAlignment="1" applyProtection="1">
      <alignment horizontal="center" vertical="center"/>
      <protection locked="0"/>
    </xf>
    <xf numFmtId="0" fontId="13" fillId="3" borderId="162" xfId="2" applyFont="1" applyFill="1" applyBorder="1" applyAlignment="1" applyProtection="1">
      <alignment horizontal="center" vertical="center"/>
      <protection locked="0"/>
    </xf>
    <xf numFmtId="0" fontId="13" fillId="3" borderId="163" xfId="2" applyFont="1" applyFill="1" applyBorder="1" applyAlignment="1" applyProtection="1">
      <alignment horizontal="center" vertical="center"/>
      <protection locked="0"/>
    </xf>
    <xf numFmtId="0" fontId="13" fillId="3" borderId="164" xfId="2" applyFont="1" applyFill="1" applyBorder="1" applyAlignment="1" applyProtection="1">
      <alignment horizontal="center" vertical="center"/>
      <protection locked="0"/>
    </xf>
    <xf numFmtId="0" fontId="13" fillId="0" borderId="40" xfId="2" applyFont="1" applyBorder="1" applyAlignment="1">
      <alignment horizontal="center" vertical="center" shrinkToFit="1"/>
    </xf>
    <xf numFmtId="0" fontId="13" fillId="0" borderId="37" xfId="2" applyFont="1" applyBorder="1" applyAlignment="1">
      <alignment horizontal="center" vertical="center" shrinkToFit="1"/>
    </xf>
    <xf numFmtId="0" fontId="13" fillId="0" borderId="1" xfId="2" applyFont="1" applyBorder="1" applyAlignment="1">
      <alignment horizontal="center" vertical="center" shrinkToFit="1"/>
    </xf>
    <xf numFmtId="0" fontId="13" fillId="2" borderId="166" xfId="2" applyFont="1" applyFill="1" applyBorder="1" applyAlignment="1" applyProtection="1">
      <alignment horizontal="center" vertical="center" shrinkToFit="1"/>
      <protection locked="0"/>
    </xf>
    <xf numFmtId="0" fontId="13" fillId="2" borderId="135" xfId="2" applyFont="1" applyFill="1" applyBorder="1" applyAlignment="1" applyProtection="1">
      <alignment horizontal="center" vertical="center" shrinkToFit="1"/>
      <protection locked="0"/>
    </xf>
    <xf numFmtId="0" fontId="13" fillId="2" borderId="167" xfId="2" applyFont="1" applyFill="1" applyBorder="1" applyAlignment="1" applyProtection="1">
      <alignment horizontal="center" vertical="center" shrinkToFit="1"/>
      <protection locked="0"/>
    </xf>
    <xf numFmtId="0" fontId="13" fillId="2" borderId="167" xfId="2" applyFont="1" applyFill="1" applyBorder="1" applyAlignment="1" applyProtection="1">
      <alignment horizontal="center" vertical="center"/>
      <protection locked="0"/>
    </xf>
    <xf numFmtId="0" fontId="13" fillId="2" borderId="169" xfId="2" applyFont="1" applyFill="1" applyBorder="1" applyAlignment="1" applyProtection="1">
      <alignment horizontal="center" vertical="center" shrinkToFit="1"/>
      <protection locked="0"/>
    </xf>
    <xf numFmtId="0" fontId="13" fillId="2" borderId="128" xfId="2" applyFont="1" applyFill="1" applyBorder="1" applyAlignment="1" applyProtection="1">
      <alignment horizontal="center" vertical="center" shrinkToFit="1"/>
      <protection locked="0"/>
    </xf>
    <xf numFmtId="0" fontId="13" fillId="2" borderId="170" xfId="2" applyFont="1" applyFill="1" applyBorder="1" applyAlignment="1" applyProtection="1">
      <alignment horizontal="center" vertical="center" shrinkToFit="1"/>
      <protection locked="0"/>
    </xf>
    <xf numFmtId="0" fontId="13" fillId="2" borderId="170" xfId="2" applyFont="1" applyFill="1" applyBorder="1" applyAlignment="1" applyProtection="1">
      <alignment horizontal="center" vertical="center"/>
      <protection locked="0"/>
    </xf>
    <xf numFmtId="0" fontId="13" fillId="2" borderId="189" xfId="2" applyFont="1" applyFill="1" applyBorder="1" applyAlignment="1" applyProtection="1">
      <alignment horizontal="center" vertical="center" shrinkToFit="1"/>
      <protection locked="0"/>
    </xf>
    <xf numFmtId="0" fontId="13" fillId="2" borderId="125" xfId="2" applyFont="1" applyFill="1" applyBorder="1" applyAlignment="1" applyProtection="1">
      <alignment horizontal="center" vertical="center" shrinkToFit="1"/>
      <protection locked="0"/>
    </xf>
    <xf numFmtId="0" fontId="13" fillId="2" borderId="123" xfId="2" applyFont="1" applyFill="1" applyBorder="1" applyAlignment="1" applyProtection="1">
      <alignment horizontal="center" vertical="center" shrinkToFit="1"/>
      <protection locked="0"/>
    </xf>
    <xf numFmtId="0" fontId="13" fillId="2" borderId="123" xfId="2" applyFont="1" applyFill="1" applyBorder="1" applyAlignment="1" applyProtection="1">
      <alignment horizontal="center" vertical="center"/>
      <protection locked="0"/>
    </xf>
    <xf numFmtId="179" fontId="3" fillId="0" borderId="82" xfId="0" applyNumberFormat="1" applyFont="1" applyBorder="1" applyAlignment="1">
      <alignment horizontal="center" vertical="center"/>
    </xf>
    <xf numFmtId="179" fontId="3" fillId="0" borderId="92" xfId="0" applyNumberFormat="1" applyFont="1" applyBorder="1" applyAlignment="1">
      <alignment horizontal="center" vertical="center"/>
    </xf>
    <xf numFmtId="179" fontId="3" fillId="0" borderId="84" xfId="0" applyNumberFormat="1" applyFont="1" applyBorder="1" applyAlignment="1">
      <alignment horizontal="center" vertical="center"/>
    </xf>
    <xf numFmtId="179" fontId="3" fillId="0" borderId="93" xfId="0" applyNumberFormat="1" applyFont="1" applyBorder="1" applyAlignment="1">
      <alignment horizontal="center" vertical="center"/>
    </xf>
    <xf numFmtId="179" fontId="3" fillId="0" borderId="85" xfId="0" applyNumberFormat="1" applyFont="1" applyBorder="1" applyAlignment="1">
      <alignment horizontal="center" vertical="center"/>
    </xf>
    <xf numFmtId="179" fontId="3" fillId="0" borderId="94" xfId="0" applyNumberFormat="1" applyFont="1" applyBorder="1" applyAlignment="1">
      <alignment horizontal="center" vertical="center"/>
    </xf>
    <xf numFmtId="179" fontId="1" fillId="0" borderId="62" xfId="0" applyNumberFormat="1" applyFont="1" applyBorder="1" applyAlignment="1">
      <alignment horizontal="center" vertical="center" textRotation="255"/>
    </xf>
    <xf numFmtId="179" fontId="1" fillId="0" borderId="66" xfId="0" applyNumberFormat="1" applyFont="1" applyBorder="1" applyAlignment="1">
      <alignment horizontal="center" vertical="center" textRotation="255"/>
    </xf>
    <xf numFmtId="179" fontId="1" fillId="0" borderId="67" xfId="0" applyNumberFormat="1" applyFont="1" applyBorder="1" applyAlignment="1">
      <alignment horizontal="center" vertical="center" textRotation="255"/>
    </xf>
    <xf numFmtId="0" fontId="1" fillId="0" borderId="92" xfId="0" applyFont="1" applyBorder="1" applyAlignment="1">
      <alignment horizontal="center" vertical="center"/>
    </xf>
    <xf numFmtId="0" fontId="1" fillId="0" borderId="93" xfId="0" applyFont="1" applyBorder="1" applyAlignment="1">
      <alignment horizontal="center" vertical="center"/>
    </xf>
    <xf numFmtId="0" fontId="1" fillId="0" borderId="94" xfId="0" applyFont="1" applyBorder="1" applyAlignment="1">
      <alignment horizontal="center" vertical="center"/>
    </xf>
    <xf numFmtId="179" fontId="3" fillId="0" borderId="88" xfId="0" applyNumberFormat="1" applyFont="1" applyBorder="1">
      <alignment vertical="center"/>
    </xf>
    <xf numFmtId="179" fontId="3" fillId="0" borderId="78" xfId="0" applyNumberFormat="1" applyFont="1" applyBorder="1">
      <alignment vertical="center"/>
    </xf>
    <xf numFmtId="179" fontId="3" fillId="0" borderId="36" xfId="0" applyNumberFormat="1" applyFont="1" applyBorder="1">
      <alignment vertical="center"/>
    </xf>
    <xf numFmtId="179" fontId="3" fillId="0" borderId="46" xfId="0" applyNumberFormat="1" applyFont="1" applyBorder="1">
      <alignment vertical="center"/>
    </xf>
    <xf numFmtId="179" fontId="3" fillId="0" borderId="70" xfId="0" applyNumberFormat="1" applyFont="1" applyBorder="1">
      <alignment vertical="center"/>
    </xf>
    <xf numFmtId="179" fontId="3" fillId="0" borderId="80" xfId="0" applyNumberFormat="1" applyFont="1" applyBorder="1">
      <alignment vertical="center"/>
    </xf>
    <xf numFmtId="0" fontId="1" fillId="0" borderId="89" xfId="0" applyFont="1" applyBorder="1" applyAlignment="1">
      <alignment horizontal="center" vertical="center"/>
    </xf>
    <xf numFmtId="0" fontId="1" fillId="0" borderId="81" xfId="0" applyFont="1" applyBorder="1" applyAlignment="1">
      <alignment horizontal="center" vertical="center"/>
    </xf>
    <xf numFmtId="0" fontId="1" fillId="0" borderId="90" xfId="0" applyFont="1" applyBorder="1" applyAlignment="1">
      <alignment horizontal="center" vertical="center"/>
    </xf>
    <xf numFmtId="0" fontId="1" fillId="0" borderId="44" xfId="0" applyFont="1" applyBorder="1" applyAlignment="1">
      <alignment horizontal="center" vertical="center"/>
    </xf>
    <xf numFmtId="0" fontId="1" fillId="0" borderId="5" xfId="0" applyFont="1" applyBorder="1" applyAlignment="1">
      <alignment horizontal="center" vertical="center"/>
    </xf>
    <xf numFmtId="0" fontId="1" fillId="0" borderId="91" xfId="0" applyFont="1" applyBorder="1" applyAlignment="1">
      <alignment horizontal="center" vertical="center"/>
    </xf>
    <xf numFmtId="0" fontId="1" fillId="0" borderId="86" xfId="0" applyFont="1" applyBorder="1" applyAlignment="1">
      <alignment horizontal="center" vertical="center"/>
    </xf>
    <xf numFmtId="0" fontId="1" fillId="0" borderId="83" xfId="0" applyFont="1" applyBorder="1" applyAlignment="1">
      <alignment horizontal="center" vertical="center"/>
    </xf>
    <xf numFmtId="0" fontId="1" fillId="0" borderId="1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82" xfId="0" applyFont="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0" fontId="1" fillId="0" borderId="87" xfId="0" applyFont="1" applyBorder="1" applyAlignment="1">
      <alignment horizontal="center" vertical="center"/>
    </xf>
    <xf numFmtId="179" fontId="3" fillId="0" borderId="77" xfId="0" applyNumberFormat="1" applyFont="1" applyBorder="1">
      <alignment vertical="center"/>
    </xf>
    <xf numFmtId="179" fontId="3" fillId="0" borderId="7" xfId="0" applyNumberFormat="1" applyFont="1" applyBorder="1">
      <alignment vertical="center"/>
    </xf>
    <xf numFmtId="179" fontId="3" fillId="0" borderId="37" xfId="0" applyNumberFormat="1" applyFont="1" applyBorder="1">
      <alignment vertical="center"/>
    </xf>
    <xf numFmtId="179" fontId="3" fillId="0" borderId="8" xfId="0" applyNumberFormat="1" applyFont="1" applyBorder="1">
      <alignment vertical="center"/>
    </xf>
    <xf numFmtId="179" fontId="3" fillId="0" borderId="9" xfId="0" applyNumberFormat="1" applyFont="1" applyBorder="1">
      <alignment vertical="center"/>
    </xf>
    <xf numFmtId="179" fontId="3" fillId="0" borderId="48" xfId="0" applyNumberFormat="1" applyFont="1" applyBorder="1">
      <alignment vertical="center"/>
    </xf>
    <xf numFmtId="179" fontId="3" fillId="0" borderId="10" xfId="0" applyNumberFormat="1" applyFont="1" applyBorder="1">
      <alignment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 fillId="0" borderId="39" xfId="0" applyFont="1" applyBorder="1" applyAlignment="1">
      <alignment horizontal="center" vertical="center"/>
    </xf>
    <xf numFmtId="179" fontId="3" fillId="0" borderId="40" xfId="0" applyNumberFormat="1" applyFont="1" applyBorder="1">
      <alignment vertical="center"/>
    </xf>
    <xf numFmtId="179" fontId="3" fillId="0" borderId="41" xfId="0" applyNumberFormat="1" applyFont="1" applyBorder="1">
      <alignment vertical="center"/>
    </xf>
    <xf numFmtId="0" fontId="1" fillId="0" borderId="46" xfId="0" applyFont="1" applyBorder="1" applyAlignment="1">
      <alignment horizontal="center" vertical="center"/>
    </xf>
    <xf numFmtId="0" fontId="1" fillId="0" borderId="77" xfId="0" applyFont="1" applyBorder="1">
      <alignment vertical="center"/>
    </xf>
    <xf numFmtId="0" fontId="1" fillId="0" borderId="78" xfId="0" applyFont="1" applyBorder="1">
      <alignment vertical="center"/>
    </xf>
    <xf numFmtId="0" fontId="1" fillId="0" borderId="79" xfId="0" applyFont="1" applyBorder="1">
      <alignment vertical="center"/>
    </xf>
    <xf numFmtId="0" fontId="1" fillId="0" borderId="40" xfId="0" applyFont="1" applyBorder="1">
      <alignment vertical="center"/>
    </xf>
    <xf numFmtId="0" fontId="1" fillId="0" borderId="37" xfId="0" applyFont="1" applyBorder="1">
      <alignment vertical="center"/>
    </xf>
    <xf numFmtId="0" fontId="1" fillId="0" borderId="72" xfId="0" applyFont="1" applyBorder="1">
      <alignment vertical="center"/>
    </xf>
    <xf numFmtId="0" fontId="1" fillId="0" borderId="41" xfId="0" applyFont="1" applyBorder="1">
      <alignment vertical="center"/>
    </xf>
    <xf numFmtId="0" fontId="1" fillId="0" borderId="48" xfId="0" applyFont="1" applyBorder="1">
      <alignment vertical="center"/>
    </xf>
    <xf numFmtId="0" fontId="1" fillId="0" borderId="95" xfId="0" applyFont="1" applyBorder="1">
      <alignment vertical="center"/>
    </xf>
    <xf numFmtId="0" fontId="1" fillId="0" borderId="80" xfId="0" applyFont="1" applyBorder="1" applyAlignment="1">
      <alignment horizontal="center" vertical="center"/>
    </xf>
    <xf numFmtId="0" fontId="1" fillId="0" borderId="40" xfId="0" applyFont="1" applyBorder="1" applyAlignment="1">
      <alignment vertical="center" wrapText="1"/>
    </xf>
    <xf numFmtId="0" fontId="1" fillId="0" borderId="37" xfId="0" applyFont="1" applyBorder="1" applyAlignment="1">
      <alignment vertical="center" wrapText="1"/>
    </xf>
    <xf numFmtId="0" fontId="1" fillId="0" borderId="72" xfId="0" applyFont="1" applyBorder="1" applyAlignment="1">
      <alignment vertical="center" wrapText="1"/>
    </xf>
    <xf numFmtId="0" fontId="1" fillId="0" borderId="47" xfId="0" applyFont="1" applyBorder="1">
      <alignment vertical="center"/>
    </xf>
    <xf numFmtId="0" fontId="1" fillId="0" borderId="49" xfId="0" applyFont="1" applyBorder="1">
      <alignment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28" xfId="0" applyFont="1" applyBorder="1" applyAlignment="1">
      <alignment horizontal="center" vertical="center"/>
    </xf>
    <xf numFmtId="0" fontId="1" fillId="0" borderId="75" xfId="0" applyFont="1" applyBorder="1" applyAlignment="1">
      <alignment horizontal="center" vertical="center"/>
    </xf>
    <xf numFmtId="0" fontId="1" fillId="0" borderId="19" xfId="0" applyFont="1" applyBorder="1" applyAlignment="1">
      <alignment horizontal="center" vertical="center"/>
    </xf>
    <xf numFmtId="0" fontId="1" fillId="0" borderId="76" xfId="0" applyFont="1" applyBorder="1" applyAlignment="1">
      <alignment horizontal="center" vertical="center"/>
    </xf>
    <xf numFmtId="0" fontId="1" fillId="0" borderId="52" xfId="0" applyFont="1" applyBorder="1" applyAlignment="1">
      <alignment horizontal="center" vertical="center"/>
    </xf>
    <xf numFmtId="0" fontId="0" fillId="0" borderId="75" xfId="0" applyBorder="1" applyAlignment="1">
      <alignment horizontal="center" vertical="center"/>
    </xf>
    <xf numFmtId="0" fontId="0" fillId="0" borderId="50" xfId="0" applyBorder="1" applyAlignment="1">
      <alignment horizontal="center" vertical="center"/>
    </xf>
    <xf numFmtId="177" fontId="3" fillId="0" borderId="62" xfId="0" applyNumberFormat="1" applyFont="1" applyBorder="1">
      <alignment vertical="center"/>
    </xf>
    <xf numFmtId="177" fontId="3" fillId="0" borderId="66" xfId="0" applyNumberFormat="1" applyFont="1" applyBorder="1">
      <alignment vertical="center"/>
    </xf>
    <xf numFmtId="0" fontId="1" fillId="0" borderId="42" xfId="0" applyFont="1" applyBorder="1" applyAlignment="1">
      <alignment horizontal="center" vertical="center"/>
    </xf>
    <xf numFmtId="0" fontId="1" fillId="0" borderId="47" xfId="0" applyFont="1" applyBorder="1" applyAlignment="1">
      <alignment horizontal="center" vertical="center"/>
    </xf>
    <xf numFmtId="177" fontId="3" fillId="0" borderId="67" xfId="0" applyNumberFormat="1" applyFont="1" applyBorder="1">
      <alignment vertical="center"/>
    </xf>
    <xf numFmtId="0" fontId="1" fillId="0" borderId="32" xfId="0" applyFont="1" applyBorder="1">
      <alignment vertical="center"/>
    </xf>
    <xf numFmtId="0" fontId="1" fillId="0" borderId="41" xfId="0" applyFont="1" applyBorder="1" applyAlignment="1">
      <alignment horizontal="center" vertical="center"/>
    </xf>
    <xf numFmtId="177" fontId="3" fillId="0" borderId="15" xfId="0" applyNumberFormat="1" applyFont="1" applyBorder="1">
      <alignment vertical="center"/>
    </xf>
    <xf numFmtId="177" fontId="3" fillId="0" borderId="0" xfId="0" applyNumberFormat="1" applyFont="1">
      <alignment vertical="center"/>
    </xf>
    <xf numFmtId="177" fontId="3" fillId="0" borderId="14" xfId="0" applyNumberFormat="1" applyFont="1" applyBorder="1">
      <alignment vertical="center"/>
    </xf>
    <xf numFmtId="177" fontId="3" fillId="0" borderId="12" xfId="0" applyNumberFormat="1" applyFont="1" applyBorder="1">
      <alignment vertical="center"/>
    </xf>
    <xf numFmtId="0" fontId="1" fillId="0" borderId="64" xfId="0" applyFont="1" applyBorder="1" applyAlignment="1">
      <alignment horizontal="center" vertical="center"/>
    </xf>
    <xf numFmtId="0" fontId="1" fillId="0" borderId="63" xfId="0" applyFont="1" applyBorder="1" applyAlignment="1">
      <alignment horizontal="center" vertical="center"/>
    </xf>
    <xf numFmtId="0" fontId="1" fillId="0" borderId="26" xfId="0" applyFont="1" applyBorder="1">
      <alignment vertical="center"/>
    </xf>
    <xf numFmtId="0" fontId="1" fillId="0" borderId="53" xfId="0" applyFont="1" applyBorder="1">
      <alignment vertical="center"/>
    </xf>
    <xf numFmtId="0" fontId="1" fillId="0" borderId="27" xfId="0" applyFont="1" applyBorder="1">
      <alignment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178" fontId="3" fillId="0" borderId="11" xfId="0" applyNumberFormat="1" applyFont="1" applyBorder="1">
      <alignment vertical="center"/>
    </xf>
    <xf numFmtId="178" fontId="6" fillId="0" borderId="49" xfId="0" applyNumberFormat="1" applyFont="1" applyBorder="1">
      <alignment vertical="center"/>
    </xf>
    <xf numFmtId="178" fontId="6" fillId="0" borderId="12" xfId="0" applyNumberFormat="1" applyFont="1" applyBorder="1">
      <alignment vertical="center"/>
    </xf>
    <xf numFmtId="178" fontId="3" fillId="0" borderId="4" xfId="0" applyNumberFormat="1" applyFont="1" applyBorder="1">
      <alignment vertical="center"/>
    </xf>
    <xf numFmtId="178" fontId="3" fillId="0" borderId="24" xfId="0" applyNumberFormat="1" applyFont="1" applyBorder="1">
      <alignment vertical="center"/>
    </xf>
    <xf numFmtId="0" fontId="1" fillId="0" borderId="31" xfId="0" applyFont="1" applyBorder="1" applyAlignment="1">
      <alignment horizontal="center" vertical="center"/>
    </xf>
    <xf numFmtId="0" fontId="5" fillId="0" borderId="0" xfId="0" applyFont="1" applyAlignment="1">
      <alignment horizontal="center" vertical="center"/>
    </xf>
    <xf numFmtId="0" fontId="1" fillId="0" borderId="10" xfId="0" applyFont="1" applyBorder="1">
      <alignment vertical="center"/>
    </xf>
    <xf numFmtId="0" fontId="1" fillId="0" borderId="42" xfId="0" applyFont="1" applyBorder="1">
      <alignment vertical="center"/>
    </xf>
    <xf numFmtId="0" fontId="1" fillId="0" borderId="14" xfId="0" applyFont="1" applyBorder="1">
      <alignment vertical="center"/>
    </xf>
    <xf numFmtId="0" fontId="1" fillId="0" borderId="43" xfId="0" applyFont="1" applyBorder="1">
      <alignment vertical="center"/>
    </xf>
    <xf numFmtId="0" fontId="1" fillId="0" borderId="38" xfId="0" applyFont="1" applyBorder="1">
      <alignment vertical="center"/>
    </xf>
    <xf numFmtId="0" fontId="1" fillId="0" borderId="9" xfId="0" applyFont="1" applyBorder="1" applyAlignment="1">
      <alignment horizontal="center" vertical="center"/>
    </xf>
    <xf numFmtId="0" fontId="0" fillId="0" borderId="10" xfId="0" applyBorder="1" applyAlignment="1">
      <alignment horizontal="center" vertical="center"/>
    </xf>
    <xf numFmtId="0" fontId="1" fillId="0" borderId="11" xfId="0" applyFont="1" applyBorder="1" applyAlignment="1">
      <alignment horizontal="center" vertical="center"/>
    </xf>
    <xf numFmtId="0" fontId="0" fillId="0" borderId="12" xfId="0" applyBorder="1" applyAlignment="1">
      <alignment horizontal="center" vertical="center"/>
    </xf>
    <xf numFmtId="0" fontId="1" fillId="0" borderId="50" xfId="0" applyFont="1"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1" fillId="0" borderId="23" xfId="0" applyFont="1" applyBorder="1" applyAlignment="1">
      <alignment horizontal="center" vertical="center"/>
    </xf>
    <xf numFmtId="0" fontId="1" fillId="0" borderId="36" xfId="0" applyFont="1" applyBorder="1" applyAlignment="1">
      <alignment horizontal="center" vertical="center"/>
    </xf>
    <xf numFmtId="0" fontId="1" fillId="0" borderId="9" xfId="0" applyFont="1" applyBorder="1" applyAlignment="1">
      <alignment horizontal="center" vertical="center" textRotation="255"/>
    </xf>
    <xf numFmtId="0" fontId="1" fillId="0" borderId="13" xfId="0" applyFont="1" applyBorder="1" applyAlignment="1">
      <alignment horizontal="center" vertical="center" textRotation="255"/>
    </xf>
    <xf numFmtId="0" fontId="1" fillId="0" borderId="29" xfId="0" applyFont="1" applyBorder="1" applyAlignment="1">
      <alignment horizontal="center" vertical="center" textRotation="255"/>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31" xfId="0" applyFont="1" applyBorder="1" applyAlignment="1">
      <alignment horizontal="center" vertical="center" textRotation="255"/>
    </xf>
    <xf numFmtId="0" fontId="1" fillId="0" borderId="22" xfId="0" applyFont="1" applyBorder="1" applyAlignment="1">
      <alignment horizontal="center" vertical="center" textRotation="255"/>
    </xf>
    <xf numFmtId="0" fontId="1" fillId="0" borderId="25" xfId="0" applyFont="1" applyBorder="1" applyAlignment="1">
      <alignment horizontal="center" vertical="center" textRotation="255"/>
    </xf>
    <xf numFmtId="0" fontId="1" fillId="0" borderId="17"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24" xfId="0" applyFont="1" applyBorder="1" applyAlignment="1">
      <alignment horizontal="center" vertical="center" textRotation="255"/>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12" xfId="0" applyFont="1" applyBorder="1" applyAlignment="1">
      <alignment horizontal="center" vertical="center"/>
    </xf>
    <xf numFmtId="0" fontId="1" fillId="0" borderId="7" xfId="0" applyFont="1" applyBorder="1" applyAlignment="1">
      <alignment horizontal="center" vertical="center"/>
    </xf>
    <xf numFmtId="0" fontId="1" fillId="0" borderId="46" xfId="0" applyFont="1" applyBorder="1" applyAlignment="1">
      <alignment horizontal="center" vertical="center" wrapText="1"/>
    </xf>
    <xf numFmtId="0" fontId="1" fillId="3" borderId="46" xfId="0" applyFont="1" applyFill="1" applyBorder="1" applyProtection="1">
      <alignment vertical="center"/>
      <protection locked="0"/>
    </xf>
    <xf numFmtId="0" fontId="1" fillId="3" borderId="70" xfId="0" applyFont="1" applyFill="1" applyBorder="1" applyProtection="1">
      <alignment vertical="center"/>
      <protection locked="0"/>
    </xf>
    <xf numFmtId="0" fontId="1" fillId="3" borderId="80" xfId="0" applyFont="1" applyFill="1" applyBorder="1" applyProtection="1">
      <alignment vertical="center"/>
      <protection locked="0"/>
    </xf>
    <xf numFmtId="178" fontId="3" fillId="0" borderId="42" xfId="0" applyNumberFormat="1" applyFont="1" applyBorder="1">
      <alignment vertical="center"/>
    </xf>
    <xf numFmtId="178" fontId="6" fillId="0" borderId="14" xfId="0" applyNumberFormat="1" applyFont="1" applyBorder="1">
      <alignment vertical="center"/>
    </xf>
    <xf numFmtId="178" fontId="6" fillId="0" borderId="42" xfId="0" applyNumberFormat="1" applyFont="1" applyBorder="1">
      <alignment vertical="center"/>
    </xf>
    <xf numFmtId="178" fontId="6" fillId="0" borderId="43" xfId="0" applyNumberFormat="1" applyFont="1" applyBorder="1">
      <alignment vertical="center"/>
    </xf>
    <xf numFmtId="178" fontId="6" fillId="0" borderId="38" xfId="0" applyNumberFormat="1" applyFont="1" applyBorder="1">
      <alignment vertical="center"/>
    </xf>
    <xf numFmtId="178" fontId="3" fillId="0" borderId="69" xfId="0" applyNumberFormat="1" applyFont="1" applyBorder="1">
      <alignment vertical="center"/>
    </xf>
    <xf numFmtId="178" fontId="3" fillId="0" borderId="70" xfId="0" applyNumberFormat="1" applyFont="1" applyBorder="1">
      <alignment vertical="center"/>
    </xf>
    <xf numFmtId="178" fontId="3" fillId="0" borderId="39" xfId="0" applyNumberFormat="1" applyFont="1" applyBorder="1">
      <alignment vertical="center"/>
    </xf>
    <xf numFmtId="0" fontId="1" fillId="0" borderId="10" xfId="0" applyFont="1" applyBorder="1" applyAlignment="1">
      <alignment horizontal="center" vertical="center"/>
    </xf>
    <xf numFmtId="178" fontId="6" fillId="0" borderId="70" xfId="0" applyNumberFormat="1" applyFont="1" applyBorder="1">
      <alignment vertical="center"/>
    </xf>
    <xf numFmtId="178" fontId="6" fillId="0" borderId="39" xfId="0" applyNumberFormat="1" applyFont="1" applyBorder="1">
      <alignment vertical="center"/>
    </xf>
    <xf numFmtId="0" fontId="1" fillId="0" borderId="96" xfId="0" applyFont="1" applyBorder="1" applyAlignment="1">
      <alignment horizontal="center" vertical="center"/>
    </xf>
    <xf numFmtId="0" fontId="1" fillId="0" borderId="97" xfId="0" applyFont="1" applyBorder="1" applyAlignment="1">
      <alignment horizontal="center" vertical="center"/>
    </xf>
    <xf numFmtId="178" fontId="3" fillId="0" borderId="46" xfId="0" applyNumberFormat="1" applyFont="1" applyBorder="1">
      <alignment vertical="center"/>
    </xf>
    <xf numFmtId="0" fontId="1" fillId="0" borderId="6" xfId="0" applyFont="1" applyBorder="1" applyAlignment="1">
      <alignment horizontal="center" vertical="center"/>
    </xf>
    <xf numFmtId="0" fontId="1" fillId="0" borderId="45"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3" fillId="0" borderId="190" xfId="1" applyFont="1" applyBorder="1" applyAlignment="1">
      <alignment horizontal="center" vertical="center" wrapText="1"/>
    </xf>
    <xf numFmtId="0" fontId="13" fillId="0" borderId="193" xfId="1" applyFont="1" applyBorder="1" applyAlignment="1">
      <alignment horizontal="center" vertical="center"/>
    </xf>
    <xf numFmtId="0" fontId="13" fillId="0" borderId="36" xfId="1" applyFont="1" applyBorder="1" applyAlignment="1">
      <alignment horizontal="center" vertical="center" wrapText="1"/>
    </xf>
    <xf numFmtId="0" fontId="13" fillId="0" borderId="191"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194" xfId="1" applyFont="1" applyBorder="1" applyAlignment="1">
      <alignment horizontal="center" vertical="center" wrapText="1"/>
    </xf>
    <xf numFmtId="0" fontId="13" fillId="0" borderId="192" xfId="1" applyFont="1" applyBorder="1" applyAlignment="1">
      <alignment horizontal="center" vertical="center"/>
    </xf>
    <xf numFmtId="0" fontId="13" fillId="0" borderId="53" xfId="1" applyFont="1" applyBorder="1" applyAlignment="1">
      <alignment horizontal="center" vertical="center"/>
    </xf>
    <xf numFmtId="0" fontId="13" fillId="0" borderId="100" xfId="1" applyFont="1" applyBorder="1" applyAlignment="1">
      <alignment horizontal="center" vertical="center"/>
    </xf>
    <xf numFmtId="0" fontId="13" fillId="0" borderId="17" xfId="1" applyFont="1" applyBorder="1" applyAlignment="1">
      <alignment horizontal="center" vertical="center"/>
    </xf>
    <xf numFmtId="0" fontId="13" fillId="0" borderId="18" xfId="1" applyFont="1" applyBorder="1" applyAlignment="1">
      <alignment horizontal="center" vertical="center"/>
    </xf>
    <xf numFmtId="0" fontId="13" fillId="0" borderId="28" xfId="1" applyFont="1" applyBorder="1" applyAlignment="1">
      <alignment horizontal="center" vertical="center" shrinkToFit="1"/>
    </xf>
    <xf numFmtId="0" fontId="13" fillId="0" borderId="75" xfId="1" applyFont="1" applyBorder="1" applyAlignment="1">
      <alignment horizontal="center" vertical="center" shrinkToFit="1"/>
    </xf>
    <xf numFmtId="0" fontId="1" fillId="0" borderId="77" xfId="0" applyFont="1" applyBorder="1" applyAlignment="1">
      <alignment horizontal="center" vertical="center" wrapText="1"/>
    </xf>
    <xf numFmtId="0" fontId="1" fillId="0" borderId="78" xfId="0" applyFont="1" applyBorder="1" applyAlignment="1">
      <alignment horizontal="center" vertical="center" wrapText="1"/>
    </xf>
    <xf numFmtId="0" fontId="1" fillId="0" borderId="79" xfId="0" applyFont="1" applyBorder="1" applyAlignment="1">
      <alignment horizontal="center" vertical="center" wrapText="1"/>
    </xf>
    <xf numFmtId="0" fontId="1" fillId="3" borderId="202" xfId="0" applyFont="1" applyFill="1" applyBorder="1" applyAlignment="1" applyProtection="1">
      <alignment horizontal="center" vertical="center"/>
      <protection locked="0"/>
    </xf>
    <xf numFmtId="0" fontId="1" fillId="3" borderId="167" xfId="0" applyFont="1" applyFill="1" applyBorder="1" applyAlignment="1" applyProtection="1">
      <alignment horizontal="center" vertical="center"/>
      <protection locked="0"/>
    </xf>
    <xf numFmtId="0" fontId="1" fillId="3" borderId="168" xfId="0" applyFont="1" applyFill="1" applyBorder="1" applyAlignment="1" applyProtection="1">
      <alignment horizontal="center" vertical="center"/>
      <protection locked="0"/>
    </xf>
    <xf numFmtId="0" fontId="1" fillId="3" borderId="140" xfId="0" applyFont="1" applyFill="1" applyBorder="1" applyAlignment="1" applyProtection="1">
      <alignment horizontal="center" vertical="center"/>
      <protection locked="0"/>
    </xf>
    <xf numFmtId="0" fontId="1" fillId="3" borderId="170" xfId="0" applyFont="1" applyFill="1" applyBorder="1" applyAlignment="1" applyProtection="1">
      <alignment horizontal="center" vertical="center"/>
      <protection locked="0"/>
    </xf>
    <xf numFmtId="0" fontId="1" fillId="3" borderId="138" xfId="0" applyFont="1" applyFill="1" applyBorder="1" applyAlignment="1" applyProtection="1">
      <alignment horizontal="center" vertical="center"/>
      <protection locked="0"/>
    </xf>
    <xf numFmtId="0" fontId="1" fillId="3" borderId="117" xfId="0" applyFont="1" applyFill="1" applyBorder="1" applyAlignment="1" applyProtection="1">
      <alignment horizontal="center" vertical="center"/>
      <protection locked="0"/>
    </xf>
    <xf numFmtId="0" fontId="1" fillId="3" borderId="71" xfId="0" applyFont="1" applyFill="1" applyBorder="1" applyAlignment="1" applyProtection="1">
      <alignment horizontal="center" vertical="center"/>
      <protection locked="0"/>
    </xf>
    <xf numFmtId="0" fontId="1" fillId="3" borderId="137" xfId="0" applyFont="1" applyFill="1" applyBorder="1" applyAlignment="1" applyProtection="1">
      <alignment horizontal="center" vertical="center"/>
      <protection locked="0"/>
    </xf>
    <xf numFmtId="184" fontId="1" fillId="0" borderId="40" xfId="0" applyNumberFormat="1" applyFont="1" applyBorder="1">
      <alignment vertical="center"/>
    </xf>
    <xf numFmtId="184" fontId="1" fillId="0" borderId="37" xfId="0" applyNumberFormat="1" applyFont="1" applyBorder="1">
      <alignment vertical="center"/>
    </xf>
    <xf numFmtId="184" fontId="1" fillId="0" borderId="72" xfId="0" applyNumberFormat="1" applyFont="1" applyBorder="1">
      <alignment vertical="center"/>
    </xf>
    <xf numFmtId="0" fontId="1" fillId="0" borderId="43" xfId="0" applyFont="1" applyBorder="1" applyAlignment="1">
      <alignment horizontal="center" vertical="center"/>
    </xf>
    <xf numFmtId="0" fontId="1" fillId="0" borderId="102" xfId="0" applyFont="1" applyBorder="1" applyAlignment="1">
      <alignment horizontal="center" vertical="center"/>
    </xf>
    <xf numFmtId="184" fontId="1" fillId="0" borderId="186" xfId="0" applyNumberFormat="1" applyFont="1" applyBorder="1">
      <alignment vertical="center"/>
    </xf>
    <xf numFmtId="184" fontId="1" fillId="0" borderId="51" xfId="0" applyNumberFormat="1" applyFont="1" applyBorder="1">
      <alignment vertical="center"/>
    </xf>
    <xf numFmtId="184" fontId="1" fillId="0" borderId="73" xfId="0" applyNumberFormat="1" applyFont="1" applyBorder="1">
      <alignment vertical="center"/>
    </xf>
    <xf numFmtId="0" fontId="1" fillId="0" borderId="191" xfId="0" applyFont="1" applyBorder="1" applyAlignment="1">
      <alignment horizontal="center" vertical="center"/>
    </xf>
    <xf numFmtId="0" fontId="1" fillId="0" borderId="36"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3" fillId="0" borderId="18" xfId="0" applyFont="1" applyBorder="1" applyAlignment="1">
      <alignment horizontal="center" vertical="center" shrinkToFit="1"/>
    </xf>
    <xf numFmtId="0" fontId="13" fillId="0" borderId="19" xfId="0" applyFont="1" applyBorder="1" applyAlignment="1">
      <alignment horizontal="center" vertical="center" shrinkToFit="1"/>
    </xf>
    <xf numFmtId="0" fontId="1" fillId="0" borderId="20" xfId="0" applyFont="1" applyBorder="1" applyAlignment="1">
      <alignment horizontal="center" vertical="center"/>
    </xf>
    <xf numFmtId="0" fontId="1" fillId="0" borderId="1" xfId="0" applyFont="1" applyBorder="1" applyAlignment="1">
      <alignment horizontal="center" vertical="center"/>
    </xf>
    <xf numFmtId="0" fontId="1" fillId="0" borderId="206" xfId="0" applyFont="1" applyBorder="1" applyAlignment="1">
      <alignment horizontal="center" vertical="center"/>
    </xf>
    <xf numFmtId="0" fontId="1" fillId="0" borderId="147" xfId="0" applyFont="1" applyBorder="1" applyAlignment="1">
      <alignment horizontal="center" vertical="center"/>
    </xf>
    <xf numFmtId="0" fontId="1" fillId="0" borderId="49" xfId="0" applyFont="1" applyBorder="1" applyAlignment="1">
      <alignment horizontal="center" vertical="center"/>
    </xf>
    <xf numFmtId="0" fontId="1" fillId="0" borderId="107" xfId="0" applyFont="1" applyBorder="1" applyAlignment="1">
      <alignment horizontal="center" vertical="center"/>
    </xf>
    <xf numFmtId="0" fontId="1" fillId="0" borderId="3" xfId="0" applyFont="1" applyBorder="1" applyAlignment="1">
      <alignment horizontal="center" vertical="center"/>
    </xf>
    <xf numFmtId="0" fontId="8" fillId="0" borderId="107" xfId="0" applyFont="1" applyBorder="1" applyAlignment="1">
      <alignment horizontal="center" vertical="center" wrapText="1"/>
    </xf>
    <xf numFmtId="0" fontId="8"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1" xfId="0" applyFont="1" applyBorder="1" applyAlignment="1">
      <alignment horizontal="center" vertical="center"/>
    </xf>
    <xf numFmtId="0" fontId="1" fillId="3" borderId="1" xfId="0" applyFont="1" applyFill="1" applyBorder="1" applyProtection="1">
      <alignment vertical="center"/>
      <protection locked="0"/>
    </xf>
    <xf numFmtId="0" fontId="1" fillId="3" borderId="40" xfId="0" applyFont="1" applyFill="1" applyBorder="1" applyAlignment="1" applyProtection="1">
      <alignment horizontal="left" vertical="center"/>
      <protection locked="0"/>
    </xf>
    <xf numFmtId="0" fontId="1" fillId="3" borderId="37" xfId="0" applyFont="1" applyFill="1" applyBorder="1" applyAlignment="1" applyProtection="1">
      <alignment horizontal="left" vertical="center"/>
      <protection locked="0"/>
    </xf>
    <xf numFmtId="0" fontId="1" fillId="3" borderId="72" xfId="0" applyFont="1" applyFill="1" applyBorder="1" applyAlignment="1" applyProtection="1">
      <alignment horizontal="left" vertical="center"/>
      <protection locked="0"/>
    </xf>
    <xf numFmtId="0" fontId="1" fillId="3" borderId="186" xfId="0" applyFont="1" applyFill="1" applyBorder="1" applyAlignment="1" applyProtection="1">
      <alignment horizontal="left" vertical="center"/>
      <protection locked="0"/>
    </xf>
    <xf numFmtId="0" fontId="1" fillId="3" borderId="51" xfId="0" applyFont="1" applyFill="1" applyBorder="1" applyAlignment="1" applyProtection="1">
      <alignment horizontal="left" vertical="center"/>
      <protection locked="0"/>
    </xf>
    <xf numFmtId="0" fontId="1" fillId="3" borderId="73" xfId="0" applyFont="1" applyFill="1" applyBorder="1" applyAlignment="1" applyProtection="1">
      <alignment horizontal="left" vertical="center"/>
      <protection locked="0"/>
    </xf>
    <xf numFmtId="0" fontId="13" fillId="0" borderId="20" xfId="0" applyFont="1" applyBorder="1" applyAlignment="1">
      <alignment horizontal="center" vertical="center"/>
    </xf>
    <xf numFmtId="0" fontId="13" fillId="0" borderId="1" xfId="0" applyFont="1" applyBorder="1" applyAlignment="1">
      <alignment horizontal="center" vertical="center"/>
    </xf>
    <xf numFmtId="0" fontId="1" fillId="0" borderId="20" xfId="0" applyFont="1" applyBorder="1" applyAlignment="1">
      <alignment vertical="center" wrapText="1"/>
    </xf>
    <xf numFmtId="0" fontId="1" fillId="0" borderId="1" xfId="0" applyFont="1" applyBorder="1" applyAlignment="1">
      <alignment vertical="center" wrapText="1"/>
    </xf>
    <xf numFmtId="0" fontId="1" fillId="0" borderId="28" xfId="0" applyFont="1" applyBorder="1" applyAlignment="1">
      <alignment vertical="center" wrapText="1"/>
    </xf>
    <xf numFmtId="0" fontId="1" fillId="0" borderId="75" xfId="0" applyFont="1" applyBorder="1" applyAlignment="1">
      <alignment vertical="center" wrapText="1"/>
    </xf>
    <xf numFmtId="0" fontId="1" fillId="0" borderId="51" xfId="0" applyFont="1" applyBorder="1" applyAlignment="1">
      <alignment horizontal="center" vertical="center"/>
    </xf>
    <xf numFmtId="0" fontId="13" fillId="0" borderId="186"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textRotation="255" shrinkToFit="1"/>
    </xf>
    <xf numFmtId="0" fontId="1" fillId="0" borderId="9" xfId="0" applyFont="1" applyBorder="1">
      <alignment vertical="center"/>
    </xf>
    <xf numFmtId="0" fontId="0" fillId="0" borderId="48" xfId="0" applyBorder="1">
      <alignment vertical="center"/>
    </xf>
    <xf numFmtId="0" fontId="0" fillId="0" borderId="10" xfId="0" applyBorder="1">
      <alignment vertical="center"/>
    </xf>
    <xf numFmtId="0" fontId="1" fillId="0" borderId="7" xfId="0" applyFont="1" applyBorder="1">
      <alignment vertical="center"/>
    </xf>
    <xf numFmtId="0" fontId="1" fillId="0" borderId="8" xfId="0" applyFont="1" applyBorder="1">
      <alignment vertical="center"/>
    </xf>
    <xf numFmtId="0" fontId="1" fillId="0" borderId="7" xfId="0" applyFont="1" applyBorder="1" applyAlignment="1">
      <alignment horizontal="center" vertical="center" shrinkToFit="1"/>
    </xf>
    <xf numFmtId="0" fontId="1" fillId="0" borderId="3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7"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68" xfId="0" applyFont="1" applyBorder="1" applyAlignment="1">
      <alignment horizontal="center" vertical="center" shrinkToFit="1"/>
    </xf>
    <xf numFmtId="0" fontId="1" fillId="0" borderId="66" xfId="0" applyFont="1" applyBorder="1" applyAlignment="1">
      <alignment horizontal="center" vertical="center" shrinkToFit="1"/>
    </xf>
    <xf numFmtId="0" fontId="1" fillId="0" borderId="65" xfId="0" applyFont="1" applyBorder="1" applyAlignment="1">
      <alignment horizontal="center" vertical="center" shrinkToFit="1"/>
    </xf>
    <xf numFmtId="0" fontId="1" fillId="0" borderId="116" xfId="0" applyFont="1" applyBorder="1" applyAlignment="1">
      <alignment horizontal="distributed" vertical="center" indent="1"/>
    </xf>
    <xf numFmtId="0" fontId="1" fillId="0" borderId="23" xfId="0" applyFont="1" applyBorder="1" applyAlignment="1">
      <alignment horizontal="distributed" vertical="center" indent="1"/>
    </xf>
    <xf numFmtId="0" fontId="1" fillId="0" borderId="139" xfId="0" applyFont="1" applyBorder="1" applyAlignment="1">
      <alignment horizontal="center" vertical="center"/>
    </xf>
    <xf numFmtId="0" fontId="1" fillId="0" borderId="35" xfId="0" applyFont="1" applyBorder="1" applyAlignment="1">
      <alignment horizontal="center" vertical="center"/>
    </xf>
    <xf numFmtId="0" fontId="1" fillId="0" borderId="95" xfId="0" applyFont="1" applyBorder="1" applyAlignment="1">
      <alignment horizontal="center" vertical="center"/>
    </xf>
    <xf numFmtId="0" fontId="9" fillId="0" borderId="72" xfId="0" applyFont="1" applyBorder="1" applyAlignment="1">
      <alignment horizontal="center" vertical="center"/>
    </xf>
    <xf numFmtId="0" fontId="1" fillId="0" borderId="22" xfId="0" applyFont="1" applyBorder="1" applyAlignment="1">
      <alignment horizontal="center" vertical="center" wrapText="1"/>
    </xf>
    <xf numFmtId="0" fontId="1" fillId="0" borderId="88" xfId="0" applyFont="1" applyBorder="1" applyAlignment="1">
      <alignment horizontal="center" vertical="center" wrapText="1"/>
    </xf>
    <xf numFmtId="0" fontId="1" fillId="0" borderId="150" xfId="0" applyFont="1" applyBorder="1" applyAlignment="1">
      <alignment horizontal="center" vertical="center"/>
    </xf>
    <xf numFmtId="0" fontId="1" fillId="0" borderId="151" xfId="0" applyFont="1" applyBorder="1" applyAlignment="1">
      <alignment horizontal="center" vertical="center"/>
    </xf>
    <xf numFmtId="0" fontId="1" fillId="0" borderId="62" xfId="0" applyFont="1" applyBorder="1" applyAlignment="1">
      <alignment horizontal="center" vertical="center" wrapText="1" shrinkToFit="1"/>
    </xf>
    <xf numFmtId="0" fontId="1" fillId="0" borderId="66" xfId="0" applyFont="1" applyBorder="1" applyAlignment="1">
      <alignment horizontal="center" vertical="center" wrapText="1" shrinkToFit="1"/>
    </xf>
    <xf numFmtId="0" fontId="1" fillId="0" borderId="67" xfId="0" applyFont="1" applyBorder="1" applyAlignment="1">
      <alignment horizontal="center" vertical="center" wrapText="1" shrinkToFit="1"/>
    </xf>
    <xf numFmtId="0" fontId="1" fillId="2" borderId="7" xfId="0" applyFont="1" applyFill="1" applyBorder="1" applyAlignment="1" applyProtection="1">
      <alignment horizontal="center" vertical="center" shrinkToFit="1"/>
      <protection locked="0"/>
    </xf>
    <xf numFmtId="0" fontId="1" fillId="2" borderId="37" xfId="0" applyFont="1" applyFill="1" applyBorder="1" applyAlignment="1" applyProtection="1">
      <alignment horizontal="center" vertical="center" shrinkToFit="1"/>
      <protection locked="0"/>
    </xf>
    <xf numFmtId="0" fontId="1" fillId="2" borderId="8" xfId="0" applyFont="1" applyFill="1" applyBorder="1" applyAlignment="1" applyProtection="1">
      <alignment horizontal="center" vertical="center" shrinkToFit="1"/>
      <protection locked="0"/>
    </xf>
    <xf numFmtId="0" fontId="1" fillId="0" borderId="116" xfId="0" applyFont="1" applyBorder="1" applyAlignment="1">
      <alignment horizontal="center" vertical="center"/>
    </xf>
    <xf numFmtId="0" fontId="1" fillId="0" borderId="145" xfId="0" applyFont="1" applyBorder="1" applyAlignment="1">
      <alignment horizontal="center" vertical="center" wrapText="1"/>
    </xf>
    <xf numFmtId="0" fontId="1" fillId="0" borderId="73" xfId="0" applyFont="1" applyBorder="1" applyAlignment="1">
      <alignment horizontal="center" vertical="center"/>
    </xf>
    <xf numFmtId="0" fontId="1" fillId="3" borderId="99" xfId="0" applyFont="1" applyFill="1" applyBorder="1" applyProtection="1">
      <alignment vertical="center"/>
      <protection locked="0"/>
    </xf>
    <xf numFmtId="0" fontId="1" fillId="3" borderId="53" xfId="0" applyFont="1" applyFill="1" applyBorder="1" applyProtection="1">
      <alignment vertical="center"/>
      <protection locked="0"/>
    </xf>
    <xf numFmtId="0" fontId="1" fillId="3" borderId="100" xfId="0" applyFont="1" applyFill="1" applyBorder="1" applyProtection="1">
      <alignment vertical="center"/>
      <protection locked="0"/>
    </xf>
    <xf numFmtId="0" fontId="1" fillId="3" borderId="42" xfId="0" applyFont="1" applyFill="1" applyBorder="1" applyProtection="1">
      <alignment vertical="center"/>
      <protection locked="0"/>
    </xf>
    <xf numFmtId="0" fontId="1" fillId="3" borderId="0" xfId="0" applyFont="1" applyFill="1" applyProtection="1">
      <alignment vertical="center"/>
      <protection locked="0"/>
    </xf>
    <xf numFmtId="0" fontId="1" fillId="3" borderId="145" xfId="0" applyFont="1" applyFill="1" applyBorder="1" applyProtection="1">
      <alignment vertical="center"/>
      <protection locked="0"/>
    </xf>
    <xf numFmtId="0" fontId="1" fillId="3" borderId="43" xfId="0" applyFont="1" applyFill="1" applyBorder="1" applyProtection="1">
      <alignment vertical="center"/>
      <protection locked="0"/>
    </xf>
    <xf numFmtId="0" fontId="1" fillId="3" borderId="102" xfId="0" applyFont="1" applyFill="1" applyBorder="1" applyProtection="1">
      <alignment vertical="center"/>
      <protection locked="0"/>
    </xf>
    <xf numFmtId="0" fontId="1" fillId="3" borderId="101" xfId="0" applyFont="1" applyFill="1" applyBorder="1" applyProtection="1">
      <alignment vertical="center"/>
      <protection locked="0"/>
    </xf>
    <xf numFmtId="0" fontId="1" fillId="0" borderId="114" xfId="0" applyFont="1" applyBorder="1" applyAlignment="1">
      <alignment horizontal="center" vertical="center" wrapText="1"/>
    </xf>
    <xf numFmtId="0" fontId="1" fillId="0" borderId="12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25" xfId="0" applyFont="1" applyBorder="1" applyAlignment="1">
      <alignment horizontal="center" vertical="center" wrapText="1"/>
    </xf>
    <xf numFmtId="0" fontId="9" fillId="0" borderId="66" xfId="0" applyFont="1" applyBorder="1" applyAlignment="1">
      <alignment horizontal="center" vertical="center" wrapText="1" shrinkToFit="1"/>
    </xf>
    <xf numFmtId="0" fontId="9" fillId="0" borderId="67" xfId="0" applyFont="1" applyBorder="1" applyAlignment="1">
      <alignment horizontal="center" vertical="center" wrapText="1" shrinkToFit="1"/>
    </xf>
    <xf numFmtId="0" fontId="1" fillId="0" borderId="145" xfId="0" applyFont="1" applyBorder="1" applyAlignment="1">
      <alignment horizontal="center" vertical="center"/>
    </xf>
    <xf numFmtId="0" fontId="1" fillId="0" borderId="28" xfId="0" applyFont="1" applyBorder="1" applyAlignment="1">
      <alignment horizontal="distributed" vertical="center" indent="1"/>
    </xf>
    <xf numFmtId="0" fontId="1" fillId="0" borderId="76" xfId="0" applyFont="1" applyBorder="1" applyAlignment="1">
      <alignment horizontal="distributed" vertical="center" indent="1"/>
    </xf>
    <xf numFmtId="0" fontId="1" fillId="3" borderId="75" xfId="0" applyFont="1" applyFill="1" applyBorder="1" applyAlignment="1" applyProtection="1">
      <alignment vertical="top" wrapText="1"/>
      <protection locked="0"/>
    </xf>
    <xf numFmtId="0" fontId="1" fillId="3" borderId="76" xfId="0" applyFont="1" applyFill="1" applyBorder="1" applyAlignment="1" applyProtection="1">
      <alignment vertical="top" wrapText="1"/>
      <protection locked="0"/>
    </xf>
    <xf numFmtId="0" fontId="1" fillId="4" borderId="7" xfId="0" applyFont="1" applyFill="1" applyBorder="1" applyAlignment="1">
      <alignment vertical="center" shrinkToFit="1"/>
    </xf>
    <xf numFmtId="0" fontId="1" fillId="4" borderId="37" xfId="0" applyFont="1" applyFill="1" applyBorder="1" applyAlignment="1">
      <alignment vertical="center" shrinkToFit="1"/>
    </xf>
    <xf numFmtId="0" fontId="1" fillId="4" borderId="8" xfId="0" applyFont="1" applyFill="1" applyBorder="1" applyAlignment="1">
      <alignment vertical="center" shrinkToFit="1"/>
    </xf>
    <xf numFmtId="182" fontId="1" fillId="0" borderId="34" xfId="0" applyNumberFormat="1" applyFont="1" applyBorder="1" applyAlignment="1">
      <alignment horizontal="center" vertical="center" shrinkToFit="1"/>
    </xf>
    <xf numFmtId="182" fontId="1" fillId="0" borderId="35" xfId="0" applyNumberFormat="1" applyFont="1" applyBorder="1" applyAlignment="1">
      <alignment horizontal="center" vertical="center" shrinkToFit="1"/>
    </xf>
    <xf numFmtId="0" fontId="1" fillId="0" borderId="99" xfId="0" applyFont="1" applyBorder="1">
      <alignment vertical="center"/>
    </xf>
    <xf numFmtId="0" fontId="1" fillId="3" borderId="1" xfId="0" applyFont="1" applyFill="1" applyBorder="1" applyAlignment="1" applyProtection="1">
      <alignment vertical="top" wrapText="1"/>
      <protection locked="0"/>
    </xf>
    <xf numFmtId="0" fontId="1" fillId="3" borderId="21" xfId="0" applyFont="1" applyFill="1" applyBorder="1" applyAlignment="1" applyProtection="1">
      <alignment vertical="top" wrapText="1"/>
      <protection locked="0"/>
    </xf>
    <xf numFmtId="0" fontId="1" fillId="3" borderId="41" xfId="0" applyFont="1" applyFill="1" applyBorder="1" applyAlignment="1" applyProtection="1">
      <alignment vertical="top" wrapText="1"/>
      <protection locked="0"/>
    </xf>
    <xf numFmtId="0" fontId="1" fillId="3" borderId="48" xfId="0" applyFont="1" applyFill="1" applyBorder="1" applyAlignment="1" applyProtection="1">
      <alignment vertical="top" wrapText="1"/>
      <protection locked="0"/>
    </xf>
    <xf numFmtId="0" fontId="1" fillId="3" borderId="95" xfId="0" applyFont="1" applyFill="1" applyBorder="1" applyAlignment="1" applyProtection="1">
      <alignment vertical="top" wrapText="1"/>
      <protection locked="0"/>
    </xf>
    <xf numFmtId="0" fontId="1" fillId="3" borderId="42" xfId="0" applyFont="1" applyFill="1" applyBorder="1" applyAlignment="1" applyProtection="1">
      <alignment vertical="top" wrapText="1"/>
      <protection locked="0"/>
    </xf>
    <xf numFmtId="0" fontId="1" fillId="3" borderId="0" xfId="0" applyFont="1" applyFill="1" applyAlignment="1" applyProtection="1">
      <alignment vertical="top" wrapText="1"/>
      <protection locked="0"/>
    </xf>
    <xf numFmtId="0" fontId="1" fillId="3" borderId="145" xfId="0" applyFont="1" applyFill="1" applyBorder="1" applyAlignment="1" applyProtection="1">
      <alignment vertical="top" wrapText="1"/>
      <protection locked="0"/>
    </xf>
    <xf numFmtId="0" fontId="1" fillId="3" borderId="43" xfId="0" applyFont="1" applyFill="1" applyBorder="1" applyAlignment="1" applyProtection="1">
      <alignment vertical="top" wrapText="1"/>
      <protection locked="0"/>
    </xf>
    <xf numFmtId="0" fontId="1" fillId="3" borderId="102" xfId="0" applyFont="1" applyFill="1" applyBorder="1" applyAlignment="1" applyProtection="1">
      <alignment vertical="top" wrapText="1"/>
      <protection locked="0"/>
    </xf>
    <xf numFmtId="0" fontId="1" fillId="3" borderId="101" xfId="0" applyFont="1" applyFill="1" applyBorder="1" applyAlignment="1" applyProtection="1">
      <alignment vertical="top" wrapText="1"/>
      <protection locked="0"/>
    </xf>
    <xf numFmtId="0" fontId="8" fillId="0" borderId="40"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8" xfId="0" applyFont="1" applyBorder="1" applyAlignment="1">
      <alignment horizontal="center" vertical="center" wrapText="1"/>
    </xf>
    <xf numFmtId="0" fontId="1" fillId="0" borderId="88" xfId="0" applyFont="1" applyBorder="1" applyAlignment="1">
      <alignment horizontal="center" vertical="center"/>
    </xf>
    <xf numFmtId="0" fontId="1" fillId="0" borderId="79" xfId="0" applyFont="1" applyBorder="1" applyAlignment="1">
      <alignment horizontal="center" vertical="center"/>
    </xf>
    <xf numFmtId="0" fontId="1" fillId="0" borderId="77" xfId="0" applyFont="1" applyBorder="1" applyAlignment="1">
      <alignment horizontal="center" vertical="center" shrinkToFit="1"/>
    </xf>
    <xf numFmtId="0" fontId="1" fillId="0" borderId="79" xfId="0" applyFont="1" applyBorder="1" applyAlignment="1">
      <alignment horizontal="center" vertical="center" shrinkToFit="1"/>
    </xf>
    <xf numFmtId="0" fontId="1" fillId="0" borderId="186" xfId="0" applyFont="1" applyBorder="1" applyAlignment="1">
      <alignment horizontal="center" vertical="center"/>
    </xf>
    <xf numFmtId="0" fontId="1" fillId="0" borderId="34" xfId="0" applyFont="1" applyBorder="1" applyAlignment="1">
      <alignment horizontal="center" vertical="center"/>
    </xf>
    <xf numFmtId="182" fontId="1" fillId="3" borderId="34" xfId="0" applyNumberFormat="1" applyFont="1" applyFill="1" applyBorder="1" applyAlignment="1" applyProtection="1">
      <alignment horizontal="center" vertical="center"/>
      <protection locked="0"/>
    </xf>
    <xf numFmtId="182" fontId="1" fillId="3" borderId="35" xfId="0" applyNumberFormat="1" applyFont="1" applyFill="1" applyBorder="1" applyAlignment="1" applyProtection="1">
      <alignment horizontal="center" vertical="center"/>
      <protection locked="0"/>
    </xf>
    <xf numFmtId="182" fontId="1" fillId="3" borderId="18" xfId="0" applyNumberFormat="1" applyFont="1" applyFill="1" applyBorder="1" applyAlignment="1" applyProtection="1">
      <alignment horizontal="center" vertical="center"/>
      <protection locked="0"/>
    </xf>
    <xf numFmtId="182" fontId="1" fillId="3" borderId="19" xfId="0" applyNumberFormat="1" applyFont="1" applyFill="1" applyBorder="1" applyAlignment="1" applyProtection="1">
      <alignment horizontal="center" vertical="center"/>
      <protection locked="0"/>
    </xf>
    <xf numFmtId="0" fontId="1" fillId="0" borderId="186" xfId="0" applyFont="1" applyBorder="1" applyAlignment="1">
      <alignment horizontal="center" vertical="center" shrinkToFit="1"/>
    </xf>
    <xf numFmtId="0" fontId="1" fillId="0" borderId="51" xfId="0" applyFont="1" applyBorder="1" applyAlignment="1">
      <alignment horizontal="center" vertical="center" shrinkToFit="1"/>
    </xf>
    <xf numFmtId="0" fontId="1" fillId="0" borderId="52" xfId="0" applyFont="1" applyBorder="1" applyAlignment="1">
      <alignment horizontal="center" vertical="center" shrinkToFit="1"/>
    </xf>
    <xf numFmtId="182" fontId="1" fillId="3" borderId="75" xfId="0" applyNumberFormat="1" applyFont="1" applyFill="1" applyBorder="1" applyAlignment="1" applyProtection="1">
      <alignment horizontal="center" vertical="center"/>
      <protection locked="0"/>
    </xf>
    <xf numFmtId="182" fontId="1" fillId="3" borderId="76" xfId="0" applyNumberFormat="1" applyFont="1" applyFill="1" applyBorder="1" applyAlignment="1" applyProtection="1">
      <alignment horizontal="center" vertical="center"/>
      <protection locked="0"/>
    </xf>
    <xf numFmtId="182" fontId="22" fillId="0" borderId="186" xfId="0" applyNumberFormat="1" applyFont="1" applyBorder="1" applyAlignment="1">
      <alignment vertical="center" shrinkToFit="1"/>
    </xf>
    <xf numFmtId="182" fontId="22" fillId="0" borderId="73" xfId="0" applyNumberFormat="1" applyFont="1" applyBorder="1" applyAlignment="1">
      <alignment vertical="center" shrinkToFit="1"/>
    </xf>
    <xf numFmtId="0" fontId="1" fillId="3" borderId="41" xfId="0" applyFont="1" applyFill="1" applyBorder="1" applyAlignment="1" applyProtection="1">
      <alignment vertical="top"/>
      <protection locked="0"/>
    </xf>
    <xf numFmtId="0" fontId="1" fillId="3" borderId="48" xfId="0" applyFont="1" applyFill="1" applyBorder="1" applyAlignment="1" applyProtection="1">
      <alignment vertical="top"/>
      <protection locked="0"/>
    </xf>
    <xf numFmtId="0" fontId="1" fillId="3" borderId="95" xfId="0" applyFont="1" applyFill="1" applyBorder="1" applyAlignment="1" applyProtection="1">
      <alignment vertical="top"/>
      <protection locked="0"/>
    </xf>
    <xf numFmtId="0" fontId="1" fillId="3" borderId="42" xfId="0" applyFont="1" applyFill="1" applyBorder="1" applyAlignment="1" applyProtection="1">
      <alignment vertical="top"/>
      <protection locked="0"/>
    </xf>
    <xf numFmtId="0" fontId="1" fillId="3" borderId="0" xfId="0" applyFont="1" applyFill="1" applyAlignment="1" applyProtection="1">
      <alignment vertical="top"/>
      <protection locked="0"/>
    </xf>
    <xf numFmtId="0" fontId="1" fillId="3" borderId="145" xfId="0" applyFont="1" applyFill="1" applyBorder="1" applyAlignment="1" applyProtection="1">
      <alignment vertical="top"/>
      <protection locked="0"/>
    </xf>
    <xf numFmtId="0" fontId="1" fillId="3" borderId="43" xfId="0" applyFont="1" applyFill="1" applyBorder="1" applyAlignment="1" applyProtection="1">
      <alignment vertical="top"/>
      <protection locked="0"/>
    </xf>
    <xf numFmtId="0" fontId="1" fillId="3" borderId="102" xfId="0" applyFont="1" applyFill="1" applyBorder="1" applyAlignment="1" applyProtection="1">
      <alignment vertical="top"/>
      <protection locked="0"/>
    </xf>
    <xf numFmtId="0" fontId="1" fillId="3" borderId="101" xfId="0" applyFont="1" applyFill="1" applyBorder="1" applyAlignment="1" applyProtection="1">
      <alignment vertical="top"/>
      <protection locked="0"/>
    </xf>
    <xf numFmtId="0" fontId="0" fillId="0" borderId="20" xfId="0" applyBorder="1" applyAlignment="1">
      <alignment horizontal="center" vertical="center" textRotation="255"/>
    </xf>
    <xf numFmtId="0" fontId="0" fillId="0" borderId="28" xfId="0" applyBorder="1" applyAlignment="1">
      <alignment horizontal="center" vertical="center" textRotation="255"/>
    </xf>
    <xf numFmtId="0" fontId="0" fillId="3" borderId="46" xfId="0" applyFill="1" applyBorder="1" applyAlignment="1" applyProtection="1">
      <alignment vertical="center" wrapText="1"/>
      <protection locked="0"/>
    </xf>
    <xf numFmtId="0" fontId="0" fillId="3" borderId="70" xfId="0" applyFill="1" applyBorder="1" applyAlignment="1" applyProtection="1">
      <alignment vertical="center" wrapText="1"/>
      <protection locked="0"/>
    </xf>
    <xf numFmtId="0" fontId="0" fillId="3" borderId="80" xfId="0" applyFill="1" applyBorder="1" applyAlignment="1" applyProtection="1">
      <alignment vertical="center" wrapText="1"/>
      <protection locked="0"/>
    </xf>
    <xf numFmtId="0" fontId="0" fillId="0" borderId="1" xfId="0" applyBorder="1" applyAlignment="1">
      <alignment horizontal="center" vertical="center"/>
    </xf>
    <xf numFmtId="0" fontId="0" fillId="0" borderId="21" xfId="0" applyBorder="1" applyAlignment="1">
      <alignment horizontal="center" vertical="center"/>
    </xf>
    <xf numFmtId="0" fontId="0" fillId="3" borderId="1" xfId="0" applyFill="1" applyBorder="1" applyAlignment="1" applyProtection="1">
      <alignment horizontal="center" vertical="center"/>
      <protection locked="0"/>
    </xf>
    <xf numFmtId="0" fontId="0" fillId="3" borderId="75"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3" borderId="76"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14" xfId="0" applyBorder="1" applyAlignment="1">
      <alignment horizontal="center" vertical="center"/>
    </xf>
    <xf numFmtId="0" fontId="0" fillId="3" borderId="37" xfId="0" applyFill="1" applyBorder="1" applyAlignment="1" applyProtection="1">
      <alignment vertical="top"/>
      <protection locked="0"/>
    </xf>
    <xf numFmtId="0" fontId="0" fillId="3" borderId="72" xfId="0" applyFill="1" applyBorder="1" applyAlignment="1" applyProtection="1">
      <alignment vertical="top"/>
      <protection locked="0"/>
    </xf>
    <xf numFmtId="0" fontId="0" fillId="0" borderId="40" xfId="0" applyBorder="1" applyAlignment="1">
      <alignment horizontal="center" vertical="center" wrapText="1"/>
    </xf>
    <xf numFmtId="0" fontId="0" fillId="0" borderId="37" xfId="0" applyBorder="1" applyAlignment="1">
      <alignment horizontal="center" vertical="center" wrapText="1"/>
    </xf>
    <xf numFmtId="0" fontId="0" fillId="0" borderId="8" xfId="0" applyBorder="1" applyAlignment="1">
      <alignment horizontal="center" vertical="center" wrapText="1"/>
    </xf>
    <xf numFmtId="0" fontId="27" fillId="0" borderId="3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0" xfId="0" applyFont="1" applyBorder="1" applyAlignment="1">
      <alignment horizontal="center" vertical="center" wrapText="1"/>
    </xf>
    <xf numFmtId="0" fontId="0" fillId="0" borderId="18" xfId="0" applyBorder="1" applyAlignment="1">
      <alignment horizontal="center" vertical="top"/>
    </xf>
    <xf numFmtId="0" fontId="0" fillId="0" borderId="19" xfId="0" applyBorder="1" applyAlignment="1">
      <alignment horizontal="center" vertical="top"/>
    </xf>
    <xf numFmtId="0" fontId="0" fillId="0" borderId="7" xfId="0" applyBorder="1" applyAlignment="1">
      <alignment vertical="top" wrapText="1"/>
    </xf>
    <xf numFmtId="0" fontId="0" fillId="0" borderId="37" xfId="0" applyBorder="1" applyAlignment="1">
      <alignment vertical="top" wrapText="1"/>
    </xf>
    <xf numFmtId="0" fontId="0" fillId="0" borderId="8" xfId="0" applyBorder="1" applyAlignment="1">
      <alignment vertical="top" wrapText="1"/>
    </xf>
    <xf numFmtId="0" fontId="0" fillId="3" borderId="7" xfId="0" applyFill="1" applyBorder="1" applyAlignment="1" applyProtection="1">
      <alignment horizontal="center" vertical="center"/>
      <protection locked="0"/>
    </xf>
    <xf numFmtId="0" fontId="0" fillId="3" borderId="72" xfId="0" applyFill="1" applyBorder="1" applyAlignment="1" applyProtection="1">
      <alignment horizontal="center" vertical="center"/>
      <protection locked="0"/>
    </xf>
    <xf numFmtId="0" fontId="0" fillId="0" borderId="75" xfId="0" applyBorder="1" applyAlignment="1">
      <alignment horizontal="center" vertical="center" wrapText="1"/>
    </xf>
    <xf numFmtId="0" fontId="0" fillId="3" borderId="75" xfId="0" applyFill="1" applyBorder="1" applyAlignment="1" applyProtection="1">
      <alignment vertical="top"/>
      <protection locked="0"/>
    </xf>
    <xf numFmtId="0" fontId="0" fillId="3" borderId="76" xfId="0" applyFill="1" applyBorder="1" applyAlignment="1" applyProtection="1">
      <alignment vertical="top"/>
      <protection locked="0"/>
    </xf>
    <xf numFmtId="0" fontId="1" fillId="0" borderId="7" xfId="0" applyFont="1" applyBorder="1" applyAlignment="1">
      <alignment vertical="center" wrapText="1"/>
    </xf>
    <xf numFmtId="0" fontId="1" fillId="0" borderId="50" xfId="0" applyFont="1" applyBorder="1" applyAlignment="1">
      <alignment vertical="center" wrapText="1"/>
    </xf>
    <xf numFmtId="0" fontId="1" fillId="0" borderId="51" xfId="0" applyFont="1" applyBorder="1" applyAlignment="1">
      <alignment vertical="center" wrapText="1"/>
    </xf>
    <xf numFmtId="0" fontId="1" fillId="0" borderId="73" xfId="0" applyFont="1" applyBorder="1" applyAlignment="1">
      <alignment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0" fillId="0" borderId="28" xfId="0" applyBorder="1" applyAlignment="1">
      <alignment horizontal="center" vertical="center" wrapText="1"/>
    </xf>
    <xf numFmtId="0" fontId="1" fillId="0" borderId="1" xfId="0" applyFont="1" applyBorder="1" applyAlignment="1">
      <alignment horizontal="center" vertical="center" shrinkToFit="1"/>
    </xf>
    <xf numFmtId="0" fontId="1" fillId="4" borderId="1" xfId="0" applyFont="1" applyFill="1" applyBorder="1" applyAlignment="1">
      <alignment horizontal="center" vertical="center" shrinkToFit="1"/>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36" xfId="0" applyBorder="1" applyAlignment="1">
      <alignment horizontal="center" vertical="center"/>
    </xf>
    <xf numFmtId="0" fontId="0" fillId="0" borderId="40" xfId="0" applyBorder="1" applyAlignment="1">
      <alignment horizontal="center" vertical="center"/>
    </xf>
    <xf numFmtId="0" fontId="0" fillId="0" borderId="37" xfId="0" applyBorder="1" applyAlignment="1">
      <alignment horizontal="center" vertical="center"/>
    </xf>
    <xf numFmtId="0" fontId="0" fillId="0" borderId="8" xfId="0" applyBorder="1" applyAlignment="1">
      <alignment horizontal="center" vertical="center"/>
    </xf>
    <xf numFmtId="0" fontId="0" fillId="0" borderId="186" xfId="0" applyBorder="1" applyAlignment="1">
      <alignment horizontal="center" vertical="center" wrapText="1"/>
    </xf>
    <xf numFmtId="0" fontId="0" fillId="0" borderId="51" xfId="0" applyBorder="1" applyAlignment="1">
      <alignment horizontal="center" vertical="center"/>
    </xf>
    <xf numFmtId="0" fontId="0" fillId="0" borderId="52" xfId="0" applyBorder="1" applyAlignment="1">
      <alignment horizontal="center" vertical="center"/>
    </xf>
    <xf numFmtId="0" fontId="0" fillId="3" borderId="51" xfId="0" applyFill="1" applyBorder="1" applyAlignment="1" applyProtection="1">
      <alignment vertical="top"/>
      <protection locked="0"/>
    </xf>
    <xf numFmtId="0" fontId="0" fillId="3" borderId="73" xfId="0" applyFill="1" applyBorder="1" applyAlignment="1" applyProtection="1">
      <alignment vertical="top"/>
      <protection locked="0"/>
    </xf>
    <xf numFmtId="0" fontId="0" fillId="0" borderId="20" xfId="0" applyBorder="1">
      <alignment vertical="center"/>
    </xf>
    <xf numFmtId="0" fontId="0" fillId="0" borderId="1" xfId="0" applyBorder="1">
      <alignment vertical="center"/>
    </xf>
    <xf numFmtId="0" fontId="1" fillId="0" borderId="0" xfId="0" applyFont="1">
      <alignment vertical="center"/>
    </xf>
    <xf numFmtId="0" fontId="0" fillId="0" borderId="19" xfId="0" applyBorder="1" applyAlignment="1">
      <alignment horizontal="center" vertical="center"/>
    </xf>
    <xf numFmtId="0" fontId="0" fillId="0" borderId="20" xfId="0" applyBorder="1" applyAlignment="1">
      <alignment vertical="center" wrapText="1"/>
    </xf>
    <xf numFmtId="0" fontId="0" fillId="0" borderId="1" xfId="0" applyBorder="1" applyAlignment="1">
      <alignment vertical="center" wrapText="1"/>
    </xf>
    <xf numFmtId="0" fontId="0" fillId="0" borderId="20" xfId="0" applyBorder="1" applyAlignment="1">
      <alignment horizontal="center" vertical="center"/>
    </xf>
    <xf numFmtId="0" fontId="0" fillId="3" borderId="1" xfId="0" applyFill="1" applyBorder="1" applyProtection="1">
      <alignment vertical="center"/>
      <protection locked="0"/>
    </xf>
    <xf numFmtId="0" fontId="0" fillId="3" borderId="21" xfId="0" applyFill="1" applyBorder="1" applyProtection="1">
      <alignment vertical="center"/>
      <protection locked="0"/>
    </xf>
    <xf numFmtId="0" fontId="0" fillId="0" borderId="28" xfId="0" applyBorder="1" applyAlignment="1">
      <alignment horizontal="center" vertical="center"/>
    </xf>
    <xf numFmtId="0" fontId="0" fillId="3" borderId="75" xfId="0" applyFill="1" applyBorder="1" applyProtection="1">
      <alignment vertical="center"/>
      <protection locked="0"/>
    </xf>
    <xf numFmtId="0" fontId="0" fillId="3" borderId="76" xfId="0" applyFill="1" applyBorder="1" applyProtection="1">
      <alignment vertical="center"/>
      <protection locked="0"/>
    </xf>
    <xf numFmtId="0" fontId="0" fillId="3" borderId="78" xfId="0" applyFill="1" applyBorder="1" applyAlignment="1" applyProtection="1">
      <alignment horizontal="left" vertical="center"/>
      <protection locked="0"/>
    </xf>
    <xf numFmtId="0" fontId="0" fillId="3" borderId="79" xfId="0" applyFill="1" applyBorder="1" applyAlignment="1" applyProtection="1">
      <alignment horizontal="left" vertical="center"/>
      <protection locked="0"/>
    </xf>
    <xf numFmtId="0" fontId="0" fillId="3" borderId="37" xfId="0" applyFill="1" applyBorder="1" applyAlignment="1" applyProtection="1">
      <alignment horizontal="left" vertical="center"/>
      <protection locked="0"/>
    </xf>
    <xf numFmtId="0" fontId="0" fillId="3" borderId="72" xfId="0" applyFill="1" applyBorder="1" applyAlignment="1" applyProtection="1">
      <alignment horizontal="left" vertical="center"/>
      <protection locked="0"/>
    </xf>
    <xf numFmtId="0" fontId="0" fillId="3" borderId="52" xfId="0" applyFill="1" applyBorder="1" applyAlignment="1" applyProtection="1">
      <alignment horizontal="left" vertical="center"/>
      <protection locked="0"/>
    </xf>
    <xf numFmtId="0" fontId="0" fillId="3" borderId="75" xfId="0" applyFill="1" applyBorder="1" applyAlignment="1" applyProtection="1">
      <alignment horizontal="left" vertical="center"/>
      <protection locked="0"/>
    </xf>
    <xf numFmtId="0" fontId="0" fillId="3" borderId="76" xfId="0" applyFill="1" applyBorder="1" applyAlignment="1" applyProtection="1">
      <alignment horizontal="left" vertical="center"/>
      <protection locked="0"/>
    </xf>
    <xf numFmtId="0" fontId="0" fillId="0" borderId="28" xfId="0" applyBorder="1">
      <alignment vertical="center"/>
    </xf>
    <xf numFmtId="0" fontId="0" fillId="0" borderId="75" xfId="0" applyBorder="1">
      <alignment vertical="center"/>
    </xf>
    <xf numFmtId="0" fontId="0" fillId="3" borderId="18" xfId="0" applyFill="1" applyBorder="1" applyProtection="1">
      <alignment vertical="center"/>
      <protection locked="0"/>
    </xf>
    <xf numFmtId="0" fontId="0" fillId="3" borderId="19" xfId="0" applyFill="1" applyBorder="1" applyProtection="1">
      <alignment vertical="center"/>
      <protection locked="0"/>
    </xf>
    <xf numFmtId="0" fontId="0" fillId="3" borderId="62" xfId="0" applyFill="1" applyBorder="1" applyAlignment="1" applyProtection="1">
      <alignment horizontal="center" vertical="center"/>
      <protection locked="0"/>
    </xf>
    <xf numFmtId="0" fontId="0" fillId="3" borderId="67" xfId="0" applyFill="1" applyBorder="1" applyAlignment="1" applyProtection="1">
      <alignment horizontal="center" vertical="center"/>
      <protection locked="0"/>
    </xf>
    <xf numFmtId="0" fontId="1" fillId="0" borderId="101" xfId="0" applyFont="1" applyBorder="1" applyAlignment="1">
      <alignment horizontal="center" vertical="center"/>
    </xf>
    <xf numFmtId="0" fontId="1" fillId="0" borderId="88" xfId="0" applyFont="1" applyBorder="1" applyAlignment="1">
      <alignment vertical="center" wrapText="1"/>
    </xf>
    <xf numFmtId="0" fontId="1" fillId="0" borderId="78" xfId="0" applyFont="1" applyBorder="1" applyAlignment="1">
      <alignment vertical="center" wrapText="1"/>
    </xf>
    <xf numFmtId="0" fontId="1" fillId="0" borderId="79" xfId="0" applyFont="1" applyBorder="1" applyAlignment="1">
      <alignment vertical="center" wrapText="1"/>
    </xf>
    <xf numFmtId="0" fontId="0" fillId="0" borderId="186" xfId="0" applyBorder="1" applyAlignment="1">
      <alignment horizontal="center" vertical="center"/>
    </xf>
  </cellXfs>
  <cellStyles count="4">
    <cellStyle name="標準" xfId="0" builtinId="0"/>
    <cellStyle name="標準 2" xfId="1" xr:uid="{00000000-0005-0000-0000-000001000000}"/>
    <cellStyle name="標準 3" xfId="2" xr:uid="{00000000-0005-0000-0000-000002000000}"/>
    <cellStyle name="標準_事業者指定様式（多機能用総括表）作業ファイル"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5</xdr:col>
      <xdr:colOff>76200</xdr:colOff>
      <xdr:row>5</xdr:row>
      <xdr:rowOff>19049</xdr:rowOff>
    </xdr:from>
    <xdr:to>
      <xdr:col>5</xdr:col>
      <xdr:colOff>400050</xdr:colOff>
      <xdr:row>5</xdr:row>
      <xdr:rowOff>271049</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143250" y="895349"/>
          <a:ext cx="323850" cy="25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66676</xdr:colOff>
          <xdr:row>10</xdr:row>
          <xdr:rowOff>142876</xdr:rowOff>
        </xdr:from>
        <xdr:to>
          <xdr:col>7</xdr:col>
          <xdr:colOff>1059</xdr:colOff>
          <xdr:row>11</xdr:row>
          <xdr:rowOff>640113</xdr:rowOff>
        </xdr:to>
        <xdr:pic>
          <xdr:nvPicPr>
            <xdr:cNvPr id="12" name="図 11">
              <a:extLst>
                <a:ext uri="{FF2B5EF4-FFF2-40B4-BE49-F238E27FC236}">
                  <a16:creationId xmlns:a16="http://schemas.microsoft.com/office/drawing/2014/main" id="{00000000-0008-0000-0500-00000C000000}"/>
                </a:ext>
              </a:extLst>
            </xdr:cNvPr>
            <xdr:cNvPicPr>
              <a:picLocks noChangeAspect="1" noChangeArrowheads="1"/>
              <a:extLst>
                <a:ext uri="{84589F7E-364E-4C9E-8A38-B11213B215E9}">
                  <a14:cameraTool cellRange="Sheet2!$B$3:$D$4" spid="_x0000_s1802"/>
                </a:ext>
              </a:extLst>
            </xdr:cNvPicPr>
          </xdr:nvPicPr>
          <xdr:blipFill>
            <a:blip xmlns:r="http://schemas.openxmlformats.org/officeDocument/2006/relationships" r:embed="rId1"/>
            <a:srcRect/>
            <a:stretch>
              <a:fillRect/>
            </a:stretch>
          </xdr:blipFill>
          <xdr:spPr bwMode="auto">
            <a:xfrm>
              <a:off x="2752726" y="2009776"/>
              <a:ext cx="2362200" cy="6655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66676</xdr:colOff>
          <xdr:row>10</xdr:row>
          <xdr:rowOff>38100</xdr:rowOff>
        </xdr:from>
        <xdr:to>
          <xdr:col>16</xdr:col>
          <xdr:colOff>2701926</xdr:colOff>
          <xdr:row>11</xdr:row>
          <xdr:rowOff>962072</xdr:rowOff>
        </xdr:to>
        <xdr:pic>
          <xdr:nvPicPr>
            <xdr:cNvPr id="14" name="図 13">
              <a:extLst>
                <a:ext uri="{FF2B5EF4-FFF2-40B4-BE49-F238E27FC236}">
                  <a16:creationId xmlns:a16="http://schemas.microsoft.com/office/drawing/2014/main" id="{00000000-0008-0000-0500-00000E000000}"/>
                </a:ext>
              </a:extLst>
            </xdr:cNvPr>
            <xdr:cNvPicPr>
              <a:picLocks noChangeAspect="1" noChangeArrowheads="1"/>
              <a:extLst>
                <a:ext uri="{84589F7E-364E-4C9E-8A38-B11213B215E9}">
                  <a14:cameraTool cellRange="Sheet2!$F$9:$L$16" spid="_x0000_s1803"/>
                </a:ext>
              </a:extLst>
            </xdr:cNvPicPr>
          </xdr:nvPicPr>
          <xdr:blipFill>
            <a:blip xmlns:r="http://schemas.openxmlformats.org/officeDocument/2006/relationships" r:embed="rId2"/>
            <a:srcRect/>
            <a:stretch>
              <a:fillRect/>
            </a:stretch>
          </xdr:blipFill>
          <xdr:spPr bwMode="auto">
            <a:xfrm>
              <a:off x="10086976" y="1905000"/>
              <a:ext cx="2838450" cy="109224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17</xdr:row>
          <xdr:rowOff>295275</xdr:rowOff>
        </xdr:from>
        <xdr:to>
          <xdr:col>16</xdr:col>
          <xdr:colOff>2520950</xdr:colOff>
          <xdr:row>21</xdr:row>
          <xdr:rowOff>120650</xdr:rowOff>
        </xdr:to>
        <xdr:pic>
          <xdr:nvPicPr>
            <xdr:cNvPr id="16" name="図 15">
              <a:extLst>
                <a:ext uri="{FF2B5EF4-FFF2-40B4-BE49-F238E27FC236}">
                  <a16:creationId xmlns:a16="http://schemas.microsoft.com/office/drawing/2014/main" id="{00000000-0008-0000-0500-000010000000}"/>
                </a:ext>
              </a:extLst>
            </xdr:cNvPr>
            <xdr:cNvPicPr>
              <a:picLocks noChangeAspect="1" noChangeArrowheads="1"/>
              <a:extLst>
                <a:ext uri="{84589F7E-364E-4C9E-8A38-B11213B215E9}">
                  <a14:cameraTool cellRange="Sheet2!$N$19:$P$23" spid="_x0000_s1804"/>
                </a:ext>
              </a:extLst>
            </xdr:cNvPicPr>
          </xdr:nvPicPr>
          <xdr:blipFill>
            <a:blip xmlns:r="http://schemas.openxmlformats.org/officeDocument/2006/relationships" r:embed="rId3"/>
            <a:srcRect/>
            <a:stretch>
              <a:fillRect/>
            </a:stretch>
          </xdr:blipFill>
          <xdr:spPr bwMode="auto">
            <a:xfrm>
              <a:off x="10496550" y="5000625"/>
              <a:ext cx="2047875" cy="1724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Q60"/>
  <sheetViews>
    <sheetView showGridLines="0" tabSelected="1" view="pageBreakPreview" zoomScaleNormal="100" zoomScaleSheetLayoutView="100" workbookViewId="0">
      <selection activeCell="AF3" sqref="AF3:AG3"/>
    </sheetView>
  </sheetViews>
  <sheetFormatPr defaultColWidth="2.26953125" defaultRowHeight="13" x14ac:dyDescent="0.2"/>
  <cols>
    <col min="1" max="1" width="2.26953125" style="84"/>
    <col min="2" max="2" width="2.453125" style="84" bestFit="1" customWidth="1"/>
    <col min="3" max="42" width="2.26953125" style="84"/>
    <col min="43" max="43" width="4.1796875" style="84" customWidth="1"/>
    <col min="44" max="16384" width="2.26953125" style="84"/>
  </cols>
  <sheetData>
    <row r="1" spans="1:43" ht="27" customHeight="1" x14ac:dyDescent="0.2">
      <c r="A1" s="84" t="s">
        <v>128</v>
      </c>
    </row>
    <row r="2" spans="1:43" ht="27" customHeight="1" x14ac:dyDescent="0.2">
      <c r="A2" s="390" t="s">
        <v>129</v>
      </c>
      <c r="B2" s="390"/>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90"/>
      <c r="AM2" s="390"/>
      <c r="AN2" s="390"/>
      <c r="AO2" s="390"/>
      <c r="AP2" s="390"/>
      <c r="AQ2" s="390"/>
    </row>
    <row r="3" spans="1:43" ht="27" customHeight="1" x14ac:dyDescent="0.2">
      <c r="AC3" s="390" t="s">
        <v>447</v>
      </c>
      <c r="AD3" s="390"/>
      <c r="AE3" s="390"/>
      <c r="AF3" s="474"/>
      <c r="AG3" s="474"/>
      <c r="AH3" s="475" t="s">
        <v>130</v>
      </c>
      <c r="AI3" s="475"/>
      <c r="AJ3" s="474"/>
      <c r="AK3" s="474"/>
      <c r="AL3" s="475" t="s">
        <v>131</v>
      </c>
      <c r="AM3" s="475"/>
      <c r="AN3" s="474"/>
      <c r="AO3" s="474"/>
      <c r="AP3" s="475" t="s">
        <v>132</v>
      </c>
      <c r="AQ3" s="475"/>
    </row>
    <row r="4" spans="1:43" ht="27" customHeight="1" x14ac:dyDescent="0.2">
      <c r="A4" s="84" t="s">
        <v>133</v>
      </c>
    </row>
    <row r="6" spans="1:43" x14ac:dyDescent="0.2">
      <c r="P6" s="84" t="s">
        <v>134</v>
      </c>
    </row>
    <row r="7" spans="1:43" ht="27" customHeight="1" x14ac:dyDescent="0.2">
      <c r="S7" s="85"/>
      <c r="T7" s="85"/>
      <c r="U7" s="85"/>
      <c r="X7" s="379"/>
      <c r="Y7" s="379"/>
      <c r="Z7" s="379"/>
      <c r="AA7" s="379"/>
      <c r="AB7" s="379"/>
      <c r="AC7" s="379"/>
      <c r="AD7" s="379"/>
      <c r="AE7" s="379"/>
      <c r="AF7" s="379"/>
      <c r="AG7" s="379"/>
      <c r="AH7" s="379"/>
      <c r="AI7" s="379"/>
      <c r="AJ7" s="379"/>
      <c r="AK7" s="379"/>
      <c r="AL7" s="379"/>
      <c r="AM7" s="379"/>
      <c r="AN7" s="379"/>
      <c r="AO7" s="379"/>
      <c r="AP7" s="379"/>
      <c r="AQ7" s="379"/>
    </row>
    <row r="8" spans="1:43" ht="27" customHeight="1" x14ac:dyDescent="0.2">
      <c r="P8" s="84" t="s">
        <v>135</v>
      </c>
    </row>
    <row r="9" spans="1:43" ht="27" customHeight="1" x14ac:dyDescent="0.2">
      <c r="X9" s="379"/>
      <c r="Y9" s="379"/>
      <c r="Z9" s="379"/>
      <c r="AA9" s="379"/>
      <c r="AB9" s="379"/>
      <c r="AC9" s="379"/>
      <c r="AD9" s="379"/>
      <c r="AE9" s="379"/>
      <c r="AF9" s="379"/>
      <c r="AG9" s="379"/>
      <c r="AH9" s="379"/>
      <c r="AI9" s="379"/>
      <c r="AJ9" s="379"/>
      <c r="AK9" s="379"/>
      <c r="AL9" s="379"/>
      <c r="AM9" s="379"/>
      <c r="AN9" s="379"/>
      <c r="AO9" s="379"/>
      <c r="AP9" s="380"/>
      <c r="AQ9" s="380"/>
    </row>
    <row r="10" spans="1:43" ht="20.25" customHeight="1" x14ac:dyDescent="0.2">
      <c r="X10" s="375" t="s">
        <v>136</v>
      </c>
      <c r="Y10" s="375"/>
      <c r="Z10" s="86" t="s">
        <v>137</v>
      </c>
      <c r="AA10" s="377"/>
      <c r="AB10" s="377"/>
      <c r="AC10" s="377"/>
      <c r="AD10" s="377"/>
      <c r="AE10" s="87" t="s">
        <v>138</v>
      </c>
      <c r="AF10" s="377"/>
      <c r="AG10" s="489"/>
      <c r="AH10" s="489"/>
      <c r="AI10" s="489"/>
      <c r="AJ10" s="489"/>
      <c r="AK10" s="87" t="s">
        <v>139</v>
      </c>
      <c r="AL10" s="377"/>
      <c r="AM10" s="489"/>
      <c r="AN10" s="489"/>
      <c r="AO10" s="489"/>
      <c r="AP10" s="489"/>
      <c r="AQ10" s="87" t="s">
        <v>140</v>
      </c>
    </row>
    <row r="11" spans="1:43" ht="20.25" customHeight="1" x14ac:dyDescent="0.2">
      <c r="X11" s="375" t="s">
        <v>453</v>
      </c>
      <c r="Y11" s="376"/>
      <c r="Z11" s="376"/>
      <c r="AA11" s="376"/>
      <c r="AB11" s="376"/>
      <c r="AC11" s="377"/>
      <c r="AD11" s="378"/>
      <c r="AE11" s="378"/>
      <c r="AF11" s="378"/>
      <c r="AG11" s="378"/>
      <c r="AH11" s="378"/>
      <c r="AI11" s="378"/>
      <c r="AJ11" s="378"/>
      <c r="AK11" s="378"/>
      <c r="AL11" s="378"/>
      <c r="AM11" s="378"/>
      <c r="AN11" s="378"/>
      <c r="AO11" s="378"/>
      <c r="AP11" s="378"/>
      <c r="AQ11" s="378"/>
    </row>
    <row r="12" spans="1:43" x14ac:dyDescent="0.2">
      <c r="A12" s="84" t="s">
        <v>141</v>
      </c>
    </row>
    <row r="13" spans="1:43" ht="6.75" customHeight="1" x14ac:dyDescent="0.2"/>
    <row r="14" spans="1:43" ht="7.5" customHeight="1" x14ac:dyDescent="0.2">
      <c r="B14" s="477" t="s">
        <v>142</v>
      </c>
      <c r="C14" s="478"/>
      <c r="D14" s="478"/>
      <c r="E14" s="478"/>
      <c r="F14" s="478"/>
      <c r="G14" s="478"/>
      <c r="H14" s="478"/>
      <c r="I14" s="478"/>
      <c r="J14" s="478"/>
      <c r="K14" s="479"/>
      <c r="L14" s="285"/>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7"/>
    </row>
    <row r="15" spans="1:43" ht="13.5" customHeight="1" x14ac:dyDescent="0.2">
      <c r="B15" s="480"/>
      <c r="C15" s="481"/>
      <c r="D15" s="481"/>
      <c r="E15" s="481"/>
      <c r="F15" s="481"/>
      <c r="G15" s="481"/>
      <c r="H15" s="481"/>
      <c r="I15" s="481"/>
      <c r="J15" s="481"/>
      <c r="K15" s="482"/>
      <c r="L15" s="88"/>
      <c r="Q15" s="44"/>
      <c r="S15" s="84" t="s">
        <v>143</v>
      </c>
      <c r="W15" s="44"/>
      <c r="Y15" s="84" t="s">
        <v>144</v>
      </c>
      <c r="AA15" s="290"/>
      <c r="AB15" s="290"/>
      <c r="AC15" s="44"/>
      <c r="AE15" s="84" t="s">
        <v>145</v>
      </c>
      <c r="AQ15" s="89"/>
    </row>
    <row r="16" spans="1:43" ht="6.75" customHeight="1" x14ac:dyDescent="0.2">
      <c r="B16" s="480"/>
      <c r="C16" s="481"/>
      <c r="D16" s="481"/>
      <c r="E16" s="481"/>
      <c r="F16" s="481"/>
      <c r="G16" s="481"/>
      <c r="H16" s="481"/>
      <c r="I16" s="481"/>
      <c r="J16" s="481"/>
      <c r="K16" s="482"/>
      <c r="L16" s="90"/>
      <c r="M16" s="91"/>
      <c r="N16" s="91"/>
      <c r="O16" s="91"/>
      <c r="P16" s="91"/>
      <c r="Q16" s="91"/>
      <c r="R16" s="91"/>
      <c r="S16" s="91"/>
      <c r="T16" s="91"/>
      <c r="U16" s="91"/>
      <c r="V16" s="91"/>
      <c r="W16" s="291"/>
      <c r="X16" s="291"/>
      <c r="Y16" s="291"/>
      <c r="Z16" s="291"/>
      <c r="AA16" s="291"/>
      <c r="AB16" s="291"/>
      <c r="AC16" s="91"/>
      <c r="AD16" s="91"/>
      <c r="AE16" s="91"/>
      <c r="AF16" s="91"/>
      <c r="AG16" s="91"/>
      <c r="AH16" s="91"/>
      <c r="AI16" s="91"/>
      <c r="AJ16" s="91"/>
      <c r="AK16" s="91"/>
      <c r="AL16" s="91"/>
      <c r="AM16" s="91"/>
      <c r="AN16" s="91"/>
      <c r="AO16" s="91"/>
      <c r="AP16" s="91"/>
      <c r="AQ16" s="92"/>
    </row>
    <row r="17" spans="1:43" ht="27" customHeight="1" x14ac:dyDescent="0.2">
      <c r="B17" s="483" t="s">
        <v>146</v>
      </c>
      <c r="C17" s="484"/>
      <c r="D17" s="484"/>
      <c r="E17" s="484"/>
      <c r="F17" s="484"/>
      <c r="G17" s="484"/>
      <c r="H17" s="484"/>
      <c r="I17" s="484"/>
      <c r="J17" s="484"/>
      <c r="K17" s="485"/>
      <c r="L17" s="486"/>
      <c r="M17" s="487"/>
      <c r="N17" s="487"/>
      <c r="O17" s="487"/>
      <c r="P17" s="487"/>
      <c r="Q17" s="487"/>
      <c r="R17" s="487"/>
      <c r="S17" s="487"/>
      <c r="T17" s="487"/>
      <c r="U17" s="487"/>
      <c r="V17" s="487"/>
      <c r="W17" s="487"/>
      <c r="X17" s="487"/>
      <c r="Y17" s="487"/>
      <c r="Z17" s="487"/>
      <c r="AA17" s="487"/>
      <c r="AB17" s="487"/>
      <c r="AC17" s="487"/>
      <c r="AD17" s="487"/>
      <c r="AE17" s="487"/>
      <c r="AF17" s="487"/>
      <c r="AG17" s="487"/>
      <c r="AH17" s="487"/>
      <c r="AI17" s="487"/>
      <c r="AJ17" s="487"/>
      <c r="AK17" s="487"/>
      <c r="AL17" s="487"/>
      <c r="AM17" s="487"/>
      <c r="AN17" s="487"/>
      <c r="AO17" s="487"/>
      <c r="AP17" s="487"/>
      <c r="AQ17" s="488"/>
    </row>
    <row r="18" spans="1:43" ht="27" customHeight="1" x14ac:dyDescent="0.2">
      <c r="B18" s="483" t="s">
        <v>147</v>
      </c>
      <c r="C18" s="484"/>
      <c r="D18" s="484"/>
      <c r="E18" s="484"/>
      <c r="F18" s="484"/>
      <c r="G18" s="484"/>
      <c r="H18" s="484"/>
      <c r="I18" s="484"/>
      <c r="J18" s="484"/>
      <c r="K18" s="485"/>
      <c r="L18" s="486"/>
      <c r="M18" s="487"/>
      <c r="N18" s="487"/>
      <c r="O18" s="487"/>
      <c r="P18" s="487"/>
      <c r="Q18" s="487"/>
      <c r="R18" s="487"/>
      <c r="S18" s="487"/>
      <c r="T18" s="487"/>
      <c r="U18" s="487"/>
      <c r="V18" s="487"/>
      <c r="W18" s="487"/>
      <c r="X18" s="487"/>
      <c r="Y18" s="487"/>
      <c r="Z18" s="487"/>
      <c r="AA18" s="487"/>
      <c r="AB18" s="487"/>
      <c r="AC18" s="487"/>
      <c r="AD18" s="487"/>
      <c r="AE18" s="487"/>
      <c r="AF18" s="487"/>
      <c r="AG18" s="487"/>
      <c r="AH18" s="487"/>
      <c r="AI18" s="487"/>
      <c r="AJ18" s="487"/>
      <c r="AK18" s="487"/>
      <c r="AL18" s="487"/>
      <c r="AM18" s="487"/>
      <c r="AN18" s="487"/>
      <c r="AO18" s="487"/>
      <c r="AP18" s="487"/>
      <c r="AQ18" s="488"/>
    </row>
    <row r="19" spans="1:43" ht="27" customHeight="1" x14ac:dyDescent="0.2">
      <c r="B19" s="483" t="s">
        <v>148</v>
      </c>
      <c r="C19" s="484"/>
      <c r="D19" s="484"/>
      <c r="E19" s="484"/>
      <c r="F19" s="484"/>
      <c r="G19" s="484"/>
      <c r="H19" s="484"/>
      <c r="I19" s="484"/>
      <c r="J19" s="484"/>
      <c r="K19" s="485"/>
      <c r="L19" s="486"/>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7"/>
      <c r="AL19" s="487"/>
      <c r="AM19" s="487"/>
      <c r="AN19" s="487"/>
      <c r="AO19" s="487"/>
      <c r="AP19" s="487"/>
      <c r="AQ19" s="488"/>
    </row>
    <row r="20" spans="1:43" ht="27" customHeight="1" x14ac:dyDescent="0.2">
      <c r="B20" s="483" t="s">
        <v>149</v>
      </c>
      <c r="C20" s="484"/>
      <c r="D20" s="484"/>
      <c r="E20" s="484"/>
      <c r="F20" s="484"/>
      <c r="G20" s="484"/>
      <c r="H20" s="484"/>
      <c r="I20" s="484"/>
      <c r="J20" s="484"/>
      <c r="K20" s="485"/>
      <c r="L20" s="93"/>
      <c r="M20" s="94"/>
      <c r="N20" s="476"/>
      <c r="O20" s="476"/>
      <c r="P20" s="476"/>
      <c r="Q20" s="476"/>
      <c r="R20" s="407"/>
      <c r="S20" s="407"/>
      <c r="T20" s="407"/>
      <c r="U20" s="407"/>
      <c r="V20" s="385" t="s">
        <v>130</v>
      </c>
      <c r="W20" s="385"/>
      <c r="X20" s="407"/>
      <c r="Y20" s="407"/>
      <c r="Z20" s="407"/>
      <c r="AA20" s="407"/>
      <c r="AB20" s="385" t="s">
        <v>150</v>
      </c>
      <c r="AC20" s="385"/>
      <c r="AD20" s="407"/>
      <c r="AE20" s="407"/>
      <c r="AF20" s="407"/>
      <c r="AG20" s="407"/>
      <c r="AH20" s="385" t="s">
        <v>132</v>
      </c>
      <c r="AI20" s="385"/>
      <c r="AJ20" s="94"/>
      <c r="AK20" s="94"/>
      <c r="AL20" s="94"/>
      <c r="AM20" s="94"/>
      <c r="AN20" s="94"/>
      <c r="AO20" s="94"/>
      <c r="AP20" s="94"/>
      <c r="AQ20" s="95"/>
    </row>
    <row r="21" spans="1:43" ht="27" customHeight="1" x14ac:dyDescent="0.2">
      <c r="B21" s="471" t="s">
        <v>151</v>
      </c>
      <c r="C21" s="472"/>
      <c r="D21" s="472"/>
      <c r="E21" s="472"/>
      <c r="F21" s="472"/>
      <c r="G21" s="472"/>
      <c r="H21" s="472"/>
      <c r="I21" s="472"/>
      <c r="J21" s="472"/>
      <c r="K21" s="473"/>
      <c r="L21" s="93"/>
      <c r="M21" s="94"/>
      <c r="N21" s="94"/>
      <c r="O21" s="94"/>
      <c r="P21" s="94"/>
      <c r="Q21" s="94"/>
      <c r="R21" s="94"/>
      <c r="S21" s="94"/>
      <c r="T21" s="94"/>
      <c r="U21" s="94"/>
      <c r="V21" s="94"/>
      <c r="W21" s="94"/>
      <c r="X21" s="407"/>
      <c r="Y21" s="407"/>
      <c r="Z21" s="407"/>
      <c r="AA21" s="407"/>
      <c r="AB21" s="407"/>
      <c r="AC21" s="407"/>
      <c r="AD21" s="407"/>
      <c r="AE21" s="407"/>
      <c r="AF21" s="407"/>
      <c r="AG21" s="407"/>
      <c r="AH21" s="385" t="s">
        <v>89</v>
      </c>
      <c r="AI21" s="385"/>
      <c r="AJ21" s="94"/>
      <c r="AK21" s="94"/>
      <c r="AL21" s="94"/>
      <c r="AM21" s="94"/>
      <c r="AN21" s="94"/>
      <c r="AO21" s="94"/>
      <c r="AP21" s="94"/>
      <c r="AQ21" s="95"/>
    </row>
    <row r="22" spans="1:43" ht="13.5" customHeight="1" x14ac:dyDescent="0.2">
      <c r="B22" s="290"/>
      <c r="C22" s="290"/>
      <c r="D22" s="290"/>
      <c r="E22" s="290"/>
      <c r="F22" s="290"/>
      <c r="G22" s="286"/>
      <c r="H22" s="286"/>
      <c r="I22" s="286"/>
      <c r="J22" s="286"/>
      <c r="K22" s="286"/>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286"/>
      <c r="AN22" s="286"/>
      <c r="AO22" s="286"/>
      <c r="AP22" s="286"/>
      <c r="AQ22" s="286"/>
    </row>
    <row r="23" spans="1:43" x14ac:dyDescent="0.2">
      <c r="A23" s="84" t="s">
        <v>152</v>
      </c>
    </row>
    <row r="24" spans="1:43" ht="6.75" customHeight="1" x14ac:dyDescent="0.2"/>
    <row r="25" spans="1:43" ht="7.5" customHeight="1" x14ac:dyDescent="0.2">
      <c r="B25" s="408" t="s">
        <v>153</v>
      </c>
      <c r="C25" s="409"/>
      <c r="D25" s="410"/>
      <c r="E25" s="408" t="s">
        <v>154</v>
      </c>
      <c r="F25" s="409"/>
      <c r="G25" s="409"/>
      <c r="H25" s="409"/>
      <c r="I25" s="409"/>
      <c r="J25" s="409"/>
      <c r="K25" s="409"/>
      <c r="L25" s="409"/>
      <c r="M25" s="410"/>
      <c r="N25" s="286"/>
      <c r="O25" s="286"/>
      <c r="P25" s="286"/>
      <c r="Q25" s="286"/>
      <c r="R25" s="286"/>
      <c r="S25" s="286"/>
      <c r="T25" s="286"/>
      <c r="U25" s="286"/>
      <c r="V25" s="286"/>
      <c r="W25" s="286"/>
      <c r="X25" s="286"/>
      <c r="Y25" s="286"/>
      <c r="Z25" s="286"/>
      <c r="AA25" s="286"/>
      <c r="AB25" s="286"/>
      <c r="AC25" s="286"/>
      <c r="AD25" s="286"/>
      <c r="AE25" s="286"/>
      <c r="AF25" s="286"/>
      <c r="AG25" s="286"/>
      <c r="AH25" s="286"/>
      <c r="AI25" s="286"/>
      <c r="AJ25" s="286"/>
      <c r="AK25" s="286"/>
      <c r="AL25" s="286"/>
      <c r="AM25" s="286"/>
      <c r="AN25" s="286"/>
      <c r="AO25" s="286"/>
      <c r="AP25" s="286"/>
      <c r="AQ25" s="287"/>
    </row>
    <row r="26" spans="1:43" ht="13.5" customHeight="1" x14ac:dyDescent="0.2">
      <c r="B26" s="411"/>
      <c r="C26" s="412"/>
      <c r="D26" s="413"/>
      <c r="E26" s="411"/>
      <c r="F26" s="412"/>
      <c r="G26" s="412"/>
      <c r="H26" s="412"/>
      <c r="I26" s="412"/>
      <c r="J26" s="412"/>
      <c r="K26" s="412"/>
      <c r="L26" s="412"/>
      <c r="M26" s="413"/>
      <c r="P26" s="44"/>
      <c r="R26" s="84" t="s">
        <v>155</v>
      </c>
      <c r="W26" s="44"/>
      <c r="Y26" s="84" t="s">
        <v>156</v>
      </c>
      <c r="AB26" s="290"/>
      <c r="AC26" s="290"/>
      <c r="AD26" s="44"/>
      <c r="AF26" s="84" t="s">
        <v>157</v>
      </c>
      <c r="AQ26" s="89"/>
    </row>
    <row r="27" spans="1:43" ht="6.75" customHeight="1" x14ac:dyDescent="0.2">
      <c r="B27" s="411"/>
      <c r="C27" s="412"/>
      <c r="D27" s="413"/>
      <c r="E27" s="414"/>
      <c r="F27" s="415"/>
      <c r="G27" s="415"/>
      <c r="H27" s="415"/>
      <c r="I27" s="415"/>
      <c r="J27" s="415"/>
      <c r="K27" s="415"/>
      <c r="L27" s="415"/>
      <c r="M27" s="416"/>
      <c r="N27" s="91"/>
      <c r="O27" s="91"/>
      <c r="P27" s="91"/>
      <c r="Q27" s="91"/>
      <c r="R27" s="91"/>
      <c r="S27" s="91"/>
      <c r="T27" s="91"/>
      <c r="U27" s="91"/>
      <c r="V27" s="91"/>
      <c r="W27" s="291"/>
      <c r="X27" s="291"/>
      <c r="Y27" s="291"/>
      <c r="Z27" s="291"/>
      <c r="AA27" s="291"/>
      <c r="AB27" s="291"/>
      <c r="AC27" s="91"/>
      <c r="AD27" s="91"/>
      <c r="AE27" s="91"/>
      <c r="AF27" s="91"/>
      <c r="AG27" s="91"/>
      <c r="AH27" s="91"/>
      <c r="AI27" s="91"/>
      <c r="AJ27" s="91"/>
      <c r="AK27" s="91"/>
      <c r="AL27" s="91"/>
      <c r="AM27" s="91"/>
      <c r="AN27" s="91"/>
      <c r="AO27" s="91"/>
      <c r="AP27" s="91"/>
      <c r="AQ27" s="92"/>
    </row>
    <row r="28" spans="1:43" ht="27" customHeight="1" x14ac:dyDescent="0.2">
      <c r="B28" s="411"/>
      <c r="C28" s="412"/>
      <c r="D28" s="413"/>
      <c r="E28" s="440" t="s">
        <v>158</v>
      </c>
      <c r="F28" s="440"/>
      <c r="G28" s="440"/>
      <c r="H28" s="440"/>
      <c r="I28" s="440"/>
      <c r="J28" s="440"/>
      <c r="K28" s="440"/>
      <c r="L28" s="440"/>
      <c r="M28" s="441"/>
      <c r="N28" s="468"/>
      <c r="O28" s="469"/>
      <c r="P28" s="469"/>
      <c r="Q28" s="469"/>
      <c r="R28" s="469"/>
      <c r="S28" s="469"/>
      <c r="T28" s="469"/>
      <c r="U28" s="469"/>
      <c r="V28" s="469"/>
      <c r="W28" s="469"/>
      <c r="X28" s="469"/>
      <c r="Y28" s="469"/>
      <c r="Z28" s="469"/>
      <c r="AA28" s="469"/>
      <c r="AB28" s="469"/>
      <c r="AC28" s="469"/>
      <c r="AD28" s="469"/>
      <c r="AE28" s="469"/>
      <c r="AF28" s="469"/>
      <c r="AG28" s="469"/>
      <c r="AH28" s="469"/>
      <c r="AI28" s="469"/>
      <c r="AJ28" s="469"/>
      <c r="AK28" s="469"/>
      <c r="AL28" s="469"/>
      <c r="AM28" s="469"/>
      <c r="AN28" s="469"/>
      <c r="AO28" s="469"/>
      <c r="AP28" s="469"/>
      <c r="AQ28" s="470"/>
    </row>
    <row r="29" spans="1:43" ht="27" customHeight="1" x14ac:dyDescent="0.2">
      <c r="B29" s="411"/>
      <c r="C29" s="412"/>
      <c r="D29" s="413"/>
      <c r="E29" s="440" t="s">
        <v>159</v>
      </c>
      <c r="F29" s="440"/>
      <c r="G29" s="440"/>
      <c r="H29" s="440"/>
      <c r="I29" s="440"/>
      <c r="J29" s="440"/>
      <c r="K29" s="440"/>
      <c r="L29" s="440"/>
      <c r="M29" s="441"/>
      <c r="N29" s="468"/>
      <c r="O29" s="469"/>
      <c r="P29" s="469"/>
      <c r="Q29" s="469"/>
      <c r="R29" s="469"/>
      <c r="S29" s="469"/>
      <c r="T29" s="469"/>
      <c r="U29" s="469"/>
      <c r="V29" s="469"/>
      <c r="W29" s="469"/>
      <c r="X29" s="469"/>
      <c r="Y29" s="469"/>
      <c r="Z29" s="469"/>
      <c r="AA29" s="469"/>
      <c r="AB29" s="469"/>
      <c r="AC29" s="469"/>
      <c r="AD29" s="469"/>
      <c r="AE29" s="469"/>
      <c r="AF29" s="469"/>
      <c r="AG29" s="469"/>
      <c r="AH29" s="469"/>
      <c r="AI29" s="469"/>
      <c r="AJ29" s="469"/>
      <c r="AK29" s="469"/>
      <c r="AL29" s="469"/>
      <c r="AM29" s="469"/>
      <c r="AN29" s="469"/>
      <c r="AO29" s="469"/>
      <c r="AP29" s="469"/>
      <c r="AQ29" s="470"/>
    </row>
    <row r="30" spans="1:43" ht="27" customHeight="1" x14ac:dyDescent="0.2">
      <c r="B30" s="411"/>
      <c r="C30" s="412"/>
      <c r="D30" s="413"/>
      <c r="E30" s="440" t="s">
        <v>160</v>
      </c>
      <c r="F30" s="440"/>
      <c r="G30" s="440"/>
      <c r="H30" s="440"/>
      <c r="I30" s="440"/>
      <c r="J30" s="440"/>
      <c r="K30" s="440"/>
      <c r="L30" s="440"/>
      <c r="M30" s="441"/>
      <c r="N30" s="468"/>
      <c r="O30" s="469"/>
      <c r="P30" s="469"/>
      <c r="Q30" s="469"/>
      <c r="R30" s="469"/>
      <c r="S30" s="469"/>
      <c r="T30" s="469"/>
      <c r="U30" s="469"/>
      <c r="V30" s="469"/>
      <c r="W30" s="469"/>
      <c r="X30" s="469"/>
      <c r="Y30" s="469"/>
      <c r="Z30" s="469"/>
      <c r="AA30" s="469"/>
      <c r="AB30" s="469"/>
      <c r="AC30" s="469"/>
      <c r="AD30" s="469"/>
      <c r="AE30" s="469"/>
      <c r="AF30" s="469"/>
      <c r="AG30" s="469"/>
      <c r="AH30" s="469"/>
      <c r="AI30" s="469"/>
      <c r="AJ30" s="469"/>
      <c r="AK30" s="469"/>
      <c r="AL30" s="469"/>
      <c r="AM30" s="469"/>
      <c r="AN30" s="469"/>
      <c r="AO30" s="469"/>
      <c r="AP30" s="469"/>
      <c r="AQ30" s="470"/>
    </row>
    <row r="31" spans="1:43" ht="27" customHeight="1" x14ac:dyDescent="0.2">
      <c r="B31" s="414"/>
      <c r="C31" s="415"/>
      <c r="D31" s="416"/>
      <c r="E31" s="440" t="s">
        <v>161</v>
      </c>
      <c r="F31" s="440"/>
      <c r="G31" s="440"/>
      <c r="H31" s="440"/>
      <c r="I31" s="440"/>
      <c r="J31" s="440"/>
      <c r="K31" s="440"/>
      <c r="L31" s="440"/>
      <c r="M31" s="441"/>
      <c r="N31" s="293"/>
      <c r="O31" s="94"/>
      <c r="P31" s="385" t="s">
        <v>447</v>
      </c>
      <c r="Q31" s="385"/>
      <c r="R31" s="385"/>
      <c r="S31" s="385"/>
      <c r="T31" s="407"/>
      <c r="U31" s="407"/>
      <c r="V31" s="407"/>
      <c r="W31" s="407"/>
      <c r="X31" s="385" t="s">
        <v>130</v>
      </c>
      <c r="Y31" s="385"/>
      <c r="Z31" s="407"/>
      <c r="AA31" s="407"/>
      <c r="AB31" s="407"/>
      <c r="AC31" s="407"/>
      <c r="AD31" s="385" t="s">
        <v>150</v>
      </c>
      <c r="AE31" s="385"/>
      <c r="AF31" s="407"/>
      <c r="AG31" s="407"/>
      <c r="AH31" s="407"/>
      <c r="AI31" s="407"/>
      <c r="AJ31" s="385" t="s">
        <v>132</v>
      </c>
      <c r="AK31" s="385"/>
      <c r="AL31" s="94"/>
      <c r="AM31" s="94"/>
      <c r="AN31" s="94"/>
      <c r="AO31" s="94"/>
      <c r="AP31" s="94"/>
      <c r="AQ31" s="95"/>
    </row>
    <row r="32" spans="1:43" ht="18" customHeight="1" x14ac:dyDescent="0.2">
      <c r="B32" s="408" t="s">
        <v>162</v>
      </c>
      <c r="C32" s="409"/>
      <c r="D32" s="410"/>
      <c r="E32" s="395" t="s">
        <v>43</v>
      </c>
      <c r="F32" s="385"/>
      <c r="G32" s="385"/>
      <c r="H32" s="385"/>
      <c r="I32" s="385"/>
      <c r="J32" s="385"/>
      <c r="K32" s="385"/>
      <c r="L32" s="385"/>
      <c r="M32" s="396"/>
      <c r="N32" s="450" t="s">
        <v>7</v>
      </c>
      <c r="O32" s="450"/>
      <c r="P32" s="450"/>
      <c r="Q32" s="450"/>
      <c r="R32" s="450"/>
      <c r="S32" s="450"/>
      <c r="T32" s="450" t="s">
        <v>163</v>
      </c>
      <c r="U32" s="450"/>
      <c r="V32" s="450"/>
      <c r="W32" s="450"/>
      <c r="X32" s="450"/>
      <c r="Y32" s="439"/>
      <c r="Z32" s="450" t="s">
        <v>164</v>
      </c>
      <c r="AA32" s="450"/>
      <c r="AB32" s="450"/>
      <c r="AC32" s="450"/>
      <c r="AD32" s="450"/>
      <c r="AE32" s="450"/>
      <c r="AF32" s="450" t="s">
        <v>13</v>
      </c>
      <c r="AG32" s="450"/>
      <c r="AH32" s="450"/>
      <c r="AI32" s="450"/>
      <c r="AJ32" s="450"/>
      <c r="AK32" s="450"/>
      <c r="AL32" s="450" t="s">
        <v>165</v>
      </c>
      <c r="AM32" s="450"/>
      <c r="AN32" s="450"/>
      <c r="AO32" s="450"/>
      <c r="AP32" s="450"/>
      <c r="AQ32" s="450"/>
    </row>
    <row r="33" spans="2:43" ht="20.25" customHeight="1" x14ac:dyDescent="0.2">
      <c r="B33" s="411"/>
      <c r="C33" s="412"/>
      <c r="D33" s="413"/>
      <c r="E33" s="408" t="s">
        <v>166</v>
      </c>
      <c r="F33" s="409"/>
      <c r="G33" s="409"/>
      <c r="H33" s="409"/>
      <c r="I33" s="409"/>
      <c r="J33" s="409"/>
      <c r="K33" s="409"/>
      <c r="L33" s="409"/>
      <c r="M33" s="410"/>
      <c r="N33" s="386" t="s">
        <v>167</v>
      </c>
      <c r="O33" s="387"/>
      <c r="P33" s="387"/>
      <c r="Q33" s="387"/>
      <c r="R33" s="387"/>
      <c r="S33" s="387"/>
      <c r="T33" s="387"/>
      <c r="U33" s="387"/>
      <c r="V33" s="387"/>
      <c r="W33" s="387"/>
      <c r="X33" s="387"/>
      <c r="Y33" s="387"/>
      <c r="Z33" s="451" t="s">
        <v>168</v>
      </c>
      <c r="AA33" s="435"/>
      <c r="AB33" s="435"/>
      <c r="AC33" s="435"/>
      <c r="AD33" s="435"/>
      <c r="AE33" s="436"/>
      <c r="AF33" s="96"/>
      <c r="AG33" s="97"/>
      <c r="AH33" s="98"/>
      <c r="AI33" s="98"/>
      <c r="AJ33" s="98"/>
      <c r="AK33" s="99"/>
      <c r="AL33" s="452" t="str">
        <f>IF(SUM(AF34,AF36)=0,"",SUM(AF34,AF36))</f>
        <v/>
      </c>
      <c r="AM33" s="453"/>
      <c r="AN33" s="453"/>
      <c r="AO33" s="453"/>
      <c r="AP33" s="453"/>
      <c r="AQ33" s="436" t="s">
        <v>89</v>
      </c>
    </row>
    <row r="34" spans="2:43" ht="20.25" customHeight="1" x14ac:dyDescent="0.2">
      <c r="B34" s="411"/>
      <c r="C34" s="412"/>
      <c r="D34" s="413"/>
      <c r="E34" s="414"/>
      <c r="F34" s="415"/>
      <c r="G34" s="415"/>
      <c r="H34" s="415"/>
      <c r="I34" s="415"/>
      <c r="J34" s="415"/>
      <c r="K34" s="415"/>
      <c r="L34" s="415"/>
      <c r="M34" s="416"/>
      <c r="N34" s="460" t="str">
        <f>IF(参考様式１!C4="","",参考様式１!C4)</f>
        <v/>
      </c>
      <c r="O34" s="461"/>
      <c r="P34" s="461"/>
      <c r="Q34" s="461"/>
      <c r="R34" s="461"/>
      <c r="S34" s="294" t="s">
        <v>89</v>
      </c>
      <c r="T34" s="461" t="str">
        <f>IF(AND(参考様式１!C5="",参考様式１!C6=""),"",SUM(参考様式１!C5:C6))</f>
        <v/>
      </c>
      <c r="U34" s="461"/>
      <c r="V34" s="461"/>
      <c r="W34" s="461"/>
      <c r="X34" s="461"/>
      <c r="Y34" s="100" t="s">
        <v>89</v>
      </c>
      <c r="Z34" s="460" t="str">
        <f>IF(AND(参考様式１!F7="",参考様式１!F8="",参考様式１!F9=""),"",SUM(参考様式１!F7:F9))</f>
        <v/>
      </c>
      <c r="AA34" s="461"/>
      <c r="AB34" s="461"/>
      <c r="AC34" s="461"/>
      <c r="AD34" s="461"/>
      <c r="AE34" s="294" t="s">
        <v>89</v>
      </c>
      <c r="AF34" s="460" t="str">
        <f>IF(SUM(N34,T34,Z34)=0,"",SUM(N34,T34,Z34))</f>
        <v/>
      </c>
      <c r="AG34" s="461"/>
      <c r="AH34" s="461"/>
      <c r="AI34" s="461"/>
      <c r="AJ34" s="461"/>
      <c r="AK34" s="294" t="s">
        <v>89</v>
      </c>
      <c r="AL34" s="454"/>
      <c r="AM34" s="455"/>
      <c r="AN34" s="455"/>
      <c r="AO34" s="455"/>
      <c r="AP34" s="455"/>
      <c r="AQ34" s="458"/>
    </row>
    <row r="35" spans="2:43" ht="20.25" customHeight="1" x14ac:dyDescent="0.2">
      <c r="B35" s="411"/>
      <c r="C35" s="412"/>
      <c r="D35" s="413"/>
      <c r="E35" s="408" t="s">
        <v>169</v>
      </c>
      <c r="F35" s="409"/>
      <c r="G35" s="409"/>
      <c r="H35" s="409"/>
      <c r="I35" s="409"/>
      <c r="J35" s="409"/>
      <c r="K35" s="409"/>
      <c r="L35" s="409"/>
      <c r="M35" s="410"/>
      <c r="N35" s="462"/>
      <c r="O35" s="463"/>
      <c r="P35" s="463"/>
      <c r="Q35" s="463"/>
      <c r="R35" s="463"/>
      <c r="S35" s="464"/>
      <c r="T35" s="463"/>
      <c r="U35" s="463"/>
      <c r="V35" s="463"/>
      <c r="W35" s="463"/>
      <c r="X35" s="463"/>
      <c r="Y35" s="463"/>
      <c r="Z35" s="451" t="s">
        <v>170</v>
      </c>
      <c r="AA35" s="435"/>
      <c r="AB35" s="435"/>
      <c r="AC35" s="435"/>
      <c r="AD35" s="435"/>
      <c r="AE35" s="436"/>
      <c r="AF35" s="96"/>
      <c r="AG35" s="97"/>
      <c r="AH35" s="98"/>
      <c r="AI35" s="98"/>
      <c r="AJ35" s="98"/>
      <c r="AK35" s="99"/>
      <c r="AL35" s="454"/>
      <c r="AM35" s="455"/>
      <c r="AN35" s="455"/>
      <c r="AO35" s="455"/>
      <c r="AP35" s="455"/>
      <c r="AQ35" s="458"/>
    </row>
    <row r="36" spans="2:43" ht="20.25" customHeight="1" x14ac:dyDescent="0.2">
      <c r="B36" s="411"/>
      <c r="C36" s="412"/>
      <c r="D36" s="413"/>
      <c r="E36" s="414"/>
      <c r="F36" s="415"/>
      <c r="G36" s="415"/>
      <c r="H36" s="415"/>
      <c r="I36" s="415"/>
      <c r="J36" s="415"/>
      <c r="K36" s="415"/>
      <c r="L36" s="415"/>
      <c r="M36" s="416"/>
      <c r="N36" s="465"/>
      <c r="O36" s="466"/>
      <c r="P36" s="466"/>
      <c r="Q36" s="466"/>
      <c r="R36" s="466"/>
      <c r="S36" s="467"/>
      <c r="T36" s="466"/>
      <c r="U36" s="466"/>
      <c r="V36" s="466"/>
      <c r="W36" s="466"/>
      <c r="X36" s="466"/>
      <c r="Y36" s="466"/>
      <c r="Z36" s="460" t="str">
        <f>IF(AND(参考様式１!I7="",参考様式１!I8="",参考様式１!I9=""),"",SUM(参考様式１!I7:I9))</f>
        <v/>
      </c>
      <c r="AA36" s="461"/>
      <c r="AB36" s="461"/>
      <c r="AC36" s="461"/>
      <c r="AD36" s="461"/>
      <c r="AE36" s="294" t="s">
        <v>89</v>
      </c>
      <c r="AF36" s="460" t="str">
        <f>IF(Z36=0,"",Z36)</f>
        <v/>
      </c>
      <c r="AG36" s="461"/>
      <c r="AH36" s="461"/>
      <c r="AI36" s="461"/>
      <c r="AJ36" s="461"/>
      <c r="AK36" s="294" t="s">
        <v>89</v>
      </c>
      <c r="AL36" s="456"/>
      <c r="AM36" s="457"/>
      <c r="AN36" s="457"/>
      <c r="AO36" s="457"/>
      <c r="AP36" s="457"/>
      <c r="AQ36" s="459"/>
    </row>
    <row r="37" spans="2:43" ht="13.5" customHeight="1" x14ac:dyDescent="0.2">
      <c r="B37" s="411"/>
      <c r="C37" s="412"/>
      <c r="D37" s="413"/>
      <c r="E37" s="408" t="s">
        <v>171</v>
      </c>
      <c r="F37" s="409"/>
      <c r="G37" s="409"/>
      <c r="H37" s="409"/>
      <c r="I37" s="409"/>
      <c r="J37" s="409"/>
      <c r="K37" s="409"/>
      <c r="L37" s="409"/>
      <c r="M37" s="410"/>
      <c r="N37" s="289"/>
      <c r="O37" s="292"/>
      <c r="P37" s="292"/>
      <c r="Q37" s="292"/>
      <c r="R37" s="292"/>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9"/>
    </row>
    <row r="38" spans="2:43" x14ac:dyDescent="0.2">
      <c r="B38" s="411"/>
      <c r="C38" s="412"/>
      <c r="D38" s="413"/>
      <c r="E38" s="411"/>
      <c r="F38" s="412"/>
      <c r="G38" s="412"/>
      <c r="H38" s="412"/>
      <c r="I38" s="412"/>
      <c r="J38" s="412"/>
      <c r="K38" s="412"/>
      <c r="L38" s="412"/>
      <c r="M38" s="413"/>
      <c r="N38" s="290"/>
      <c r="O38" s="101"/>
      <c r="P38" s="101"/>
      <c r="Q38" s="101"/>
      <c r="R38" s="101"/>
      <c r="Y38" s="44"/>
      <c r="AA38" s="84" t="s">
        <v>172</v>
      </c>
      <c r="AD38" s="44"/>
      <c r="AF38" s="84" t="s">
        <v>173</v>
      </c>
      <c r="AQ38" s="89"/>
    </row>
    <row r="39" spans="2:43" x14ac:dyDescent="0.2">
      <c r="B39" s="414"/>
      <c r="C39" s="415"/>
      <c r="D39" s="416"/>
      <c r="E39" s="414"/>
      <c r="F39" s="415"/>
      <c r="G39" s="415"/>
      <c r="H39" s="415"/>
      <c r="I39" s="415"/>
      <c r="J39" s="415"/>
      <c r="K39" s="415"/>
      <c r="L39" s="415"/>
      <c r="M39" s="416"/>
      <c r="N39" s="291"/>
      <c r="O39" s="102"/>
      <c r="P39" s="102"/>
      <c r="Q39" s="102"/>
      <c r="R39" s="102"/>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2"/>
    </row>
    <row r="40" spans="2:43" ht="20.25" customHeight="1" x14ac:dyDescent="0.2">
      <c r="B40" s="408" t="s">
        <v>174</v>
      </c>
      <c r="C40" s="409"/>
      <c r="D40" s="410"/>
      <c r="E40" s="395" t="s">
        <v>175</v>
      </c>
      <c r="F40" s="385"/>
      <c r="G40" s="385"/>
      <c r="H40" s="385"/>
      <c r="I40" s="385"/>
      <c r="J40" s="385"/>
      <c r="K40" s="396"/>
      <c r="L40" s="395" t="s">
        <v>176</v>
      </c>
      <c r="M40" s="385"/>
      <c r="N40" s="385"/>
      <c r="O40" s="385"/>
      <c r="P40" s="385"/>
      <c r="Q40" s="385"/>
      <c r="R40" s="385"/>
      <c r="S40" s="385"/>
      <c r="T40" s="396"/>
      <c r="U40" s="381" t="s">
        <v>177</v>
      </c>
      <c r="V40" s="381"/>
      <c r="W40" s="381"/>
      <c r="X40" s="381"/>
      <c r="Y40" s="381"/>
      <c r="Z40" s="381"/>
      <c r="AA40" s="381" t="s">
        <v>178</v>
      </c>
      <c r="AB40" s="381"/>
      <c r="AC40" s="381"/>
      <c r="AD40" s="381"/>
      <c r="AE40" s="381" t="s">
        <v>176</v>
      </c>
      <c r="AF40" s="381"/>
      <c r="AG40" s="381"/>
      <c r="AH40" s="381"/>
      <c r="AI40" s="381"/>
      <c r="AJ40" s="381"/>
      <c r="AK40" s="381"/>
      <c r="AL40" s="381"/>
      <c r="AM40" s="381"/>
      <c r="AN40" s="381"/>
      <c r="AO40" s="381"/>
      <c r="AP40" s="381"/>
      <c r="AQ40" s="381"/>
    </row>
    <row r="41" spans="2:43" ht="40.5" customHeight="1" x14ac:dyDescent="0.2">
      <c r="B41" s="411"/>
      <c r="C41" s="412"/>
      <c r="D41" s="413"/>
      <c r="E41" s="395" t="s">
        <v>179</v>
      </c>
      <c r="F41" s="385"/>
      <c r="G41" s="385"/>
      <c r="H41" s="385"/>
      <c r="I41" s="385"/>
      <c r="J41" s="385"/>
      <c r="K41" s="396"/>
      <c r="L41" s="417">
        <f>参考様式３!F43</f>
        <v>0</v>
      </c>
      <c r="M41" s="418"/>
      <c r="N41" s="418"/>
      <c r="O41" s="418"/>
      <c r="P41" s="419" t="s">
        <v>181</v>
      </c>
      <c r="Q41" s="419"/>
      <c r="R41" s="419"/>
      <c r="S41" s="419"/>
      <c r="T41" s="420"/>
      <c r="U41" s="421" t="s">
        <v>182</v>
      </c>
      <c r="V41" s="422"/>
      <c r="W41" s="422"/>
      <c r="X41" s="422"/>
      <c r="Y41" s="422"/>
      <c r="Z41" s="423"/>
      <c r="AA41" s="424">
        <f>SUM(参考様式３!E29:E31,参考様式３!E35:E36)</f>
        <v>0</v>
      </c>
      <c r="AB41" s="425"/>
      <c r="AC41" s="425"/>
      <c r="AD41" s="426"/>
      <c r="AE41" s="427">
        <f>SUM(参考様式３!H29,参考様式３!L30,参考様式３!P31,参考様式３!G35:G36)</f>
        <v>0</v>
      </c>
      <c r="AF41" s="428"/>
      <c r="AG41" s="428"/>
      <c r="AH41" s="428"/>
      <c r="AI41" s="428"/>
      <c r="AJ41" s="428"/>
      <c r="AK41" s="428"/>
      <c r="AL41" s="435" t="s">
        <v>181</v>
      </c>
      <c r="AM41" s="435"/>
      <c r="AN41" s="435"/>
      <c r="AO41" s="435"/>
      <c r="AP41" s="435"/>
      <c r="AQ41" s="436"/>
    </row>
    <row r="42" spans="2:43" ht="40.5" customHeight="1" x14ac:dyDescent="0.2">
      <c r="B42" s="411"/>
      <c r="C42" s="412"/>
      <c r="D42" s="413"/>
      <c r="E42" s="439" t="s">
        <v>183</v>
      </c>
      <c r="F42" s="440"/>
      <c r="G42" s="440"/>
      <c r="H42" s="440"/>
      <c r="I42" s="440"/>
      <c r="J42" s="440"/>
      <c r="K42" s="441"/>
      <c r="L42" s="417">
        <f>参考様式３!Q43</f>
        <v>0</v>
      </c>
      <c r="M42" s="418"/>
      <c r="N42" s="418"/>
      <c r="O42" s="418"/>
      <c r="P42" s="419" t="s">
        <v>181</v>
      </c>
      <c r="Q42" s="419"/>
      <c r="R42" s="419"/>
      <c r="S42" s="419"/>
      <c r="T42" s="420"/>
      <c r="U42" s="90"/>
      <c r="V42" s="91"/>
      <c r="W42" s="442" t="s">
        <v>184</v>
      </c>
      <c r="X42" s="443"/>
      <c r="Y42" s="443"/>
      <c r="Z42" s="444"/>
      <c r="AA42" s="445">
        <f>SUM(参考様式３!E29:E30)</f>
        <v>0</v>
      </c>
      <c r="AB42" s="446"/>
      <c r="AC42" s="446"/>
      <c r="AD42" s="447"/>
      <c r="AE42" s="448">
        <f>SUM(参考様式３!H29,参考様式３!L30)</f>
        <v>0</v>
      </c>
      <c r="AF42" s="449"/>
      <c r="AG42" s="449"/>
      <c r="AH42" s="449"/>
      <c r="AI42" s="449"/>
      <c r="AJ42" s="449"/>
      <c r="AK42" s="449"/>
      <c r="AL42" s="437" t="s">
        <v>180</v>
      </c>
      <c r="AM42" s="437"/>
      <c r="AN42" s="437"/>
      <c r="AO42" s="437"/>
      <c r="AP42" s="437"/>
      <c r="AQ42" s="438"/>
    </row>
    <row r="43" spans="2:43" ht="40.5" customHeight="1" x14ac:dyDescent="0.2">
      <c r="B43" s="414"/>
      <c r="C43" s="415"/>
      <c r="D43" s="416"/>
      <c r="E43" s="439" t="s">
        <v>185</v>
      </c>
      <c r="F43" s="385"/>
      <c r="G43" s="385"/>
      <c r="H43" s="385"/>
      <c r="I43" s="385"/>
      <c r="J43" s="385"/>
      <c r="K43" s="396"/>
      <c r="L43" s="382"/>
      <c r="M43" s="383"/>
      <c r="N43" s="383"/>
      <c r="O43" s="383"/>
      <c r="P43" s="383"/>
      <c r="Q43" s="383"/>
      <c r="R43" s="383"/>
      <c r="S43" s="383"/>
      <c r="T43" s="383"/>
      <c r="U43" s="383"/>
      <c r="V43" s="383"/>
      <c r="W43" s="383"/>
      <c r="X43" s="383"/>
      <c r="Y43" s="383"/>
      <c r="Z43" s="383"/>
      <c r="AA43" s="383"/>
      <c r="AB43" s="383"/>
      <c r="AC43" s="383"/>
      <c r="AD43" s="383"/>
      <c r="AE43" s="383"/>
      <c r="AF43" s="383"/>
      <c r="AG43" s="383"/>
      <c r="AH43" s="383"/>
      <c r="AI43" s="383"/>
      <c r="AJ43" s="383"/>
      <c r="AK43" s="383"/>
      <c r="AL43" s="383"/>
      <c r="AM43" s="383"/>
      <c r="AN43" s="383"/>
      <c r="AO43" s="383"/>
      <c r="AP43" s="383"/>
      <c r="AQ43" s="384"/>
    </row>
    <row r="44" spans="2:43" ht="20.25" customHeight="1" x14ac:dyDescent="0.2">
      <c r="B44" s="400" t="s">
        <v>186</v>
      </c>
      <c r="C44" s="400"/>
      <c r="D44" s="400"/>
      <c r="E44" s="400"/>
      <c r="F44" s="400"/>
      <c r="G44" s="400"/>
      <c r="H44" s="400"/>
      <c r="I44" s="400"/>
      <c r="J44" s="403" t="s">
        <v>187</v>
      </c>
      <c r="K44" s="403"/>
      <c r="L44" s="403"/>
      <c r="M44" s="403"/>
      <c r="N44" s="403"/>
      <c r="O44" s="403"/>
      <c r="P44" s="403"/>
      <c r="Q44" s="403"/>
      <c r="R44" s="403"/>
      <c r="S44" s="403"/>
      <c r="T44" s="403"/>
      <c r="U44" s="403"/>
      <c r="V44" s="403"/>
      <c r="W44" s="403"/>
      <c r="X44" s="403"/>
      <c r="Y44" s="403"/>
      <c r="Z44" s="403"/>
      <c r="AA44" s="403"/>
      <c r="AB44" s="403"/>
      <c r="AC44" s="403"/>
      <c r="AD44" s="403"/>
      <c r="AE44" s="403"/>
      <c r="AF44" s="403"/>
      <c r="AG44" s="403"/>
      <c r="AH44" s="403"/>
      <c r="AI44" s="403"/>
      <c r="AJ44" s="403"/>
      <c r="AK44" s="403"/>
      <c r="AL44" s="403"/>
      <c r="AM44" s="403"/>
      <c r="AN44" s="403"/>
      <c r="AO44" s="403"/>
      <c r="AP44" s="403"/>
      <c r="AQ44" s="403"/>
    </row>
    <row r="45" spans="2:43" ht="148.5" customHeight="1" x14ac:dyDescent="0.2">
      <c r="B45" s="401"/>
      <c r="C45" s="401"/>
      <c r="D45" s="401"/>
      <c r="E45" s="401"/>
      <c r="F45" s="401"/>
      <c r="G45" s="401"/>
      <c r="H45" s="401"/>
      <c r="I45" s="401"/>
      <c r="J45" s="404" t="s">
        <v>479</v>
      </c>
      <c r="K45" s="405"/>
      <c r="L45" s="405"/>
      <c r="M45" s="405"/>
      <c r="N45" s="405"/>
      <c r="O45" s="405"/>
      <c r="P45" s="405"/>
      <c r="Q45" s="405"/>
      <c r="R45" s="405"/>
      <c r="S45" s="405"/>
      <c r="T45" s="405"/>
      <c r="U45" s="405"/>
      <c r="V45" s="405"/>
      <c r="W45" s="405"/>
      <c r="X45" s="405"/>
      <c r="Y45" s="405"/>
      <c r="Z45" s="405"/>
      <c r="AA45" s="405"/>
      <c r="AB45" s="405"/>
      <c r="AC45" s="405"/>
      <c r="AD45" s="405"/>
      <c r="AE45" s="405"/>
      <c r="AF45" s="405"/>
      <c r="AG45" s="405"/>
      <c r="AH45" s="405"/>
      <c r="AI45" s="405"/>
      <c r="AJ45" s="405"/>
      <c r="AK45" s="405"/>
      <c r="AL45" s="405"/>
      <c r="AM45" s="405"/>
      <c r="AN45" s="405"/>
      <c r="AO45" s="405"/>
      <c r="AP45" s="405"/>
      <c r="AQ45" s="406"/>
    </row>
    <row r="46" spans="2:43" ht="20.25" customHeight="1" x14ac:dyDescent="0.2">
      <c r="B46" s="401"/>
      <c r="C46" s="401"/>
      <c r="D46" s="401"/>
      <c r="E46" s="401"/>
      <c r="F46" s="401"/>
      <c r="G46" s="401"/>
      <c r="H46" s="401"/>
      <c r="I46" s="401"/>
      <c r="J46" s="403" t="s">
        <v>188</v>
      </c>
      <c r="K46" s="403"/>
      <c r="L46" s="403"/>
      <c r="M46" s="403"/>
      <c r="N46" s="403"/>
      <c r="O46" s="403"/>
      <c r="P46" s="403"/>
      <c r="Q46" s="403"/>
      <c r="R46" s="403"/>
      <c r="S46" s="403"/>
      <c r="T46" s="403"/>
      <c r="U46" s="403"/>
      <c r="V46" s="403"/>
      <c r="W46" s="403"/>
      <c r="X46" s="403"/>
      <c r="Y46" s="403"/>
      <c r="Z46" s="403"/>
      <c r="AA46" s="403"/>
      <c r="AB46" s="403"/>
      <c r="AC46" s="403"/>
      <c r="AD46" s="403"/>
      <c r="AE46" s="403"/>
      <c r="AF46" s="403"/>
      <c r="AG46" s="403"/>
      <c r="AH46" s="403"/>
      <c r="AI46" s="403"/>
      <c r="AJ46" s="403"/>
      <c r="AK46" s="403"/>
      <c r="AL46" s="403"/>
      <c r="AM46" s="403"/>
      <c r="AN46" s="403"/>
      <c r="AO46" s="403"/>
      <c r="AP46" s="403"/>
      <c r="AQ46" s="403"/>
    </row>
    <row r="47" spans="2:43" ht="148.5" customHeight="1" x14ac:dyDescent="0.2">
      <c r="B47" s="401"/>
      <c r="C47" s="401"/>
      <c r="D47" s="401"/>
      <c r="E47" s="401"/>
      <c r="F47" s="401"/>
      <c r="G47" s="401"/>
      <c r="H47" s="401"/>
      <c r="I47" s="401"/>
      <c r="J47" s="404" t="s">
        <v>480</v>
      </c>
      <c r="K47" s="405"/>
      <c r="L47" s="405"/>
      <c r="M47" s="405"/>
      <c r="N47" s="405"/>
      <c r="O47" s="405"/>
      <c r="P47" s="405"/>
      <c r="Q47" s="405"/>
      <c r="R47" s="405"/>
      <c r="S47" s="405"/>
      <c r="T47" s="405"/>
      <c r="U47" s="405"/>
      <c r="V47" s="405"/>
      <c r="W47" s="405"/>
      <c r="X47" s="405"/>
      <c r="Y47" s="405"/>
      <c r="Z47" s="405"/>
      <c r="AA47" s="405"/>
      <c r="AB47" s="405"/>
      <c r="AC47" s="405"/>
      <c r="AD47" s="405"/>
      <c r="AE47" s="405"/>
      <c r="AF47" s="405"/>
      <c r="AG47" s="405"/>
      <c r="AH47" s="405"/>
      <c r="AI47" s="405"/>
      <c r="AJ47" s="405"/>
      <c r="AK47" s="405"/>
      <c r="AL47" s="405"/>
      <c r="AM47" s="405"/>
      <c r="AN47" s="405"/>
      <c r="AO47" s="405"/>
      <c r="AP47" s="405"/>
      <c r="AQ47" s="406"/>
    </row>
    <row r="48" spans="2:43" ht="20.25" customHeight="1" x14ac:dyDescent="0.2">
      <c r="B48" s="401"/>
      <c r="C48" s="401"/>
      <c r="D48" s="401"/>
      <c r="E48" s="401"/>
      <c r="F48" s="401"/>
      <c r="G48" s="401"/>
      <c r="H48" s="401"/>
      <c r="I48" s="401"/>
      <c r="J48" s="386" t="s">
        <v>189</v>
      </c>
      <c r="K48" s="387"/>
      <c r="L48" s="387"/>
      <c r="M48" s="387"/>
      <c r="N48" s="387"/>
      <c r="O48" s="388"/>
      <c r="P48" s="285"/>
      <c r="Q48" s="286"/>
      <c r="R48" s="286"/>
      <c r="S48" s="286"/>
      <c r="T48" s="286"/>
      <c r="U48" s="286"/>
      <c r="V48" s="286"/>
      <c r="W48" s="286"/>
      <c r="X48" s="286"/>
      <c r="Y48" s="286"/>
      <c r="Z48" s="407"/>
      <c r="AA48" s="407"/>
      <c r="AB48" s="407"/>
      <c r="AC48" s="407"/>
      <c r="AD48" s="407"/>
      <c r="AE48" s="407"/>
      <c r="AF48" s="385" t="s">
        <v>132</v>
      </c>
      <c r="AG48" s="385"/>
      <c r="AI48" s="286"/>
      <c r="AJ48" s="286"/>
      <c r="AK48" s="286"/>
      <c r="AL48" s="286"/>
      <c r="AM48" s="286"/>
      <c r="AN48" s="286"/>
      <c r="AO48" s="286"/>
      <c r="AP48" s="286"/>
      <c r="AQ48" s="287"/>
    </row>
    <row r="49" spans="2:43" ht="20.25" customHeight="1" x14ac:dyDescent="0.2">
      <c r="B49" s="401"/>
      <c r="C49" s="401"/>
      <c r="D49" s="401"/>
      <c r="E49" s="401"/>
      <c r="F49" s="401"/>
      <c r="G49" s="401"/>
      <c r="H49" s="401"/>
      <c r="I49" s="401"/>
      <c r="J49" s="386" t="s">
        <v>190</v>
      </c>
      <c r="K49" s="387"/>
      <c r="L49" s="387"/>
      <c r="M49" s="387"/>
      <c r="N49" s="387"/>
      <c r="O49" s="388"/>
      <c r="P49" s="395" t="s">
        <v>191</v>
      </c>
      <c r="Q49" s="385"/>
      <c r="R49" s="385"/>
      <c r="S49" s="385"/>
      <c r="T49" s="385"/>
      <c r="U49" s="396"/>
      <c r="V49" s="397"/>
      <c r="W49" s="398"/>
      <c r="X49" s="398"/>
      <c r="Y49" s="398"/>
      <c r="Z49" s="398"/>
      <c r="AA49" s="398"/>
      <c r="AB49" s="398"/>
      <c r="AC49" s="398"/>
      <c r="AD49" s="398"/>
      <c r="AE49" s="398"/>
      <c r="AF49" s="398"/>
      <c r="AG49" s="398"/>
      <c r="AH49" s="398"/>
      <c r="AI49" s="398"/>
      <c r="AJ49" s="398"/>
      <c r="AK49" s="398"/>
      <c r="AL49" s="398"/>
      <c r="AM49" s="398"/>
      <c r="AN49" s="398"/>
      <c r="AO49" s="398"/>
      <c r="AP49" s="398"/>
      <c r="AQ49" s="399"/>
    </row>
    <row r="50" spans="2:43" ht="20.25" customHeight="1" x14ac:dyDescent="0.2">
      <c r="B50" s="401"/>
      <c r="C50" s="401"/>
      <c r="D50" s="401"/>
      <c r="E50" s="401"/>
      <c r="F50" s="401"/>
      <c r="G50" s="401"/>
      <c r="H50" s="401"/>
      <c r="I50" s="401"/>
      <c r="J50" s="389"/>
      <c r="K50" s="390"/>
      <c r="L50" s="390"/>
      <c r="M50" s="390"/>
      <c r="N50" s="390"/>
      <c r="O50" s="391"/>
      <c r="P50" s="395" t="s">
        <v>192</v>
      </c>
      <c r="Q50" s="385"/>
      <c r="R50" s="385"/>
      <c r="S50" s="385"/>
      <c r="T50" s="385"/>
      <c r="U50" s="396"/>
      <c r="V50" s="397"/>
      <c r="W50" s="398"/>
      <c r="X50" s="398"/>
      <c r="Y50" s="398"/>
      <c r="Z50" s="398"/>
      <c r="AA50" s="398"/>
      <c r="AB50" s="398"/>
      <c r="AC50" s="398"/>
      <c r="AD50" s="398"/>
      <c r="AE50" s="398"/>
      <c r="AF50" s="398"/>
      <c r="AG50" s="398"/>
      <c r="AH50" s="398"/>
      <c r="AI50" s="398"/>
      <c r="AJ50" s="398"/>
      <c r="AK50" s="398"/>
      <c r="AL50" s="398"/>
      <c r="AM50" s="398"/>
      <c r="AN50" s="398"/>
      <c r="AO50" s="398"/>
      <c r="AP50" s="398"/>
      <c r="AQ50" s="399"/>
    </row>
    <row r="51" spans="2:43" ht="20.25" customHeight="1" x14ac:dyDescent="0.2">
      <c r="B51" s="402"/>
      <c r="C51" s="402"/>
      <c r="D51" s="402"/>
      <c r="E51" s="402"/>
      <c r="F51" s="402"/>
      <c r="G51" s="402"/>
      <c r="H51" s="402"/>
      <c r="I51" s="402"/>
      <c r="J51" s="392"/>
      <c r="K51" s="393"/>
      <c r="L51" s="393"/>
      <c r="M51" s="393"/>
      <c r="N51" s="393"/>
      <c r="O51" s="394"/>
      <c r="P51" s="395" t="s">
        <v>193</v>
      </c>
      <c r="Q51" s="385"/>
      <c r="R51" s="385"/>
      <c r="S51" s="385"/>
      <c r="T51" s="385"/>
      <c r="U51" s="396"/>
      <c r="V51" s="397"/>
      <c r="W51" s="398"/>
      <c r="X51" s="398"/>
      <c r="Y51" s="398"/>
      <c r="Z51" s="398"/>
      <c r="AA51" s="398"/>
      <c r="AB51" s="398"/>
      <c r="AC51" s="398"/>
      <c r="AD51" s="398"/>
      <c r="AE51" s="398"/>
      <c r="AF51" s="398"/>
      <c r="AG51" s="398"/>
      <c r="AH51" s="398"/>
      <c r="AI51" s="398"/>
      <c r="AJ51" s="398"/>
      <c r="AK51" s="398"/>
      <c r="AL51" s="398"/>
      <c r="AM51" s="398"/>
      <c r="AN51" s="398"/>
      <c r="AO51" s="398"/>
      <c r="AP51" s="398"/>
      <c r="AQ51" s="399"/>
    </row>
    <row r="52" spans="2:43" ht="40.5" customHeight="1" x14ac:dyDescent="0.2">
      <c r="B52" s="408" t="s">
        <v>194</v>
      </c>
      <c r="C52" s="409"/>
      <c r="D52" s="409"/>
      <c r="E52" s="409"/>
      <c r="F52" s="409"/>
      <c r="G52" s="409"/>
      <c r="H52" s="409"/>
      <c r="I52" s="410"/>
      <c r="J52" s="429" t="s">
        <v>195</v>
      </c>
      <c r="K52" s="430"/>
      <c r="L52" s="430"/>
      <c r="M52" s="430"/>
      <c r="N52" s="430"/>
      <c r="O52" s="431"/>
      <c r="P52" s="382"/>
      <c r="Q52" s="383"/>
      <c r="R52" s="383"/>
      <c r="S52" s="383"/>
      <c r="T52" s="383"/>
      <c r="U52" s="383"/>
      <c r="V52" s="383"/>
      <c r="W52" s="383"/>
      <c r="X52" s="383"/>
      <c r="Y52" s="383"/>
      <c r="Z52" s="383"/>
      <c r="AA52" s="383"/>
      <c r="AB52" s="383"/>
      <c r="AC52" s="383"/>
      <c r="AD52" s="383"/>
      <c r="AE52" s="383"/>
      <c r="AF52" s="383"/>
      <c r="AG52" s="383"/>
      <c r="AH52" s="383"/>
      <c r="AI52" s="383"/>
      <c r="AJ52" s="383"/>
      <c r="AK52" s="383"/>
      <c r="AL52" s="383"/>
      <c r="AM52" s="383"/>
      <c r="AN52" s="383"/>
      <c r="AO52" s="383"/>
      <c r="AP52" s="383"/>
      <c r="AQ52" s="384"/>
    </row>
    <row r="53" spans="2:43" ht="19.5" customHeight="1" x14ac:dyDescent="0.2">
      <c r="B53" s="411"/>
      <c r="C53" s="412"/>
      <c r="D53" s="412"/>
      <c r="E53" s="412"/>
      <c r="F53" s="412"/>
      <c r="G53" s="412"/>
      <c r="H53" s="412"/>
      <c r="I53" s="413"/>
      <c r="J53" s="432" t="s">
        <v>196</v>
      </c>
      <c r="K53" s="433"/>
      <c r="L53" s="433"/>
      <c r="M53" s="433"/>
      <c r="N53" s="433"/>
      <c r="O53" s="433"/>
      <c r="P53" s="433"/>
      <c r="Q53" s="433"/>
      <c r="R53" s="433"/>
      <c r="S53" s="433"/>
      <c r="T53" s="433"/>
      <c r="U53" s="433"/>
      <c r="V53" s="433"/>
      <c r="W53" s="433"/>
      <c r="X53" s="433"/>
      <c r="Y53" s="433"/>
      <c r="Z53" s="433"/>
      <c r="AA53" s="433"/>
      <c r="AB53" s="433"/>
      <c r="AC53" s="433"/>
      <c r="AD53" s="433"/>
      <c r="AE53" s="433"/>
      <c r="AF53" s="433"/>
      <c r="AG53" s="433"/>
      <c r="AH53" s="433"/>
      <c r="AI53" s="433"/>
      <c r="AJ53" s="433"/>
      <c r="AK53" s="433"/>
      <c r="AL53" s="433"/>
      <c r="AM53" s="433"/>
      <c r="AN53" s="433"/>
      <c r="AO53" s="433"/>
      <c r="AP53" s="433"/>
      <c r="AQ53" s="434"/>
    </row>
    <row r="54" spans="2:43" ht="202.5" customHeight="1" x14ac:dyDescent="0.2">
      <c r="B54" s="414"/>
      <c r="C54" s="415"/>
      <c r="D54" s="415"/>
      <c r="E54" s="415"/>
      <c r="F54" s="415"/>
      <c r="G54" s="415"/>
      <c r="H54" s="415"/>
      <c r="I54" s="416"/>
      <c r="J54" s="404" t="s">
        <v>481</v>
      </c>
      <c r="K54" s="405"/>
      <c r="L54" s="405"/>
      <c r="M54" s="405"/>
      <c r="N54" s="405"/>
      <c r="O54" s="405"/>
      <c r="P54" s="405"/>
      <c r="Q54" s="405"/>
      <c r="R54" s="405"/>
      <c r="S54" s="405"/>
      <c r="T54" s="405"/>
      <c r="U54" s="405"/>
      <c r="V54" s="405"/>
      <c r="W54" s="405"/>
      <c r="X54" s="405"/>
      <c r="Y54" s="405"/>
      <c r="Z54" s="405"/>
      <c r="AA54" s="405"/>
      <c r="AB54" s="405"/>
      <c r="AC54" s="405"/>
      <c r="AD54" s="405"/>
      <c r="AE54" s="405"/>
      <c r="AF54" s="405"/>
      <c r="AG54" s="405"/>
      <c r="AH54" s="405"/>
      <c r="AI54" s="405"/>
      <c r="AJ54" s="405"/>
      <c r="AK54" s="405"/>
      <c r="AL54" s="405"/>
      <c r="AM54" s="405"/>
      <c r="AN54" s="405"/>
      <c r="AO54" s="405"/>
      <c r="AP54" s="405"/>
      <c r="AQ54" s="406"/>
    </row>
    <row r="55" spans="2:43" ht="40.5" customHeight="1" x14ac:dyDescent="0.2">
      <c r="B55" s="381" t="s">
        <v>197</v>
      </c>
      <c r="C55" s="381"/>
      <c r="D55" s="381"/>
      <c r="E55" s="381"/>
      <c r="F55" s="381"/>
      <c r="G55" s="381"/>
      <c r="H55" s="381"/>
      <c r="I55" s="381"/>
      <c r="J55" s="382"/>
      <c r="K55" s="383"/>
      <c r="L55" s="383"/>
      <c r="M55" s="383"/>
      <c r="N55" s="383"/>
      <c r="O55" s="383"/>
      <c r="P55" s="383"/>
      <c r="Q55" s="383"/>
      <c r="R55" s="383"/>
      <c r="S55" s="383"/>
      <c r="T55" s="383"/>
      <c r="U55" s="383"/>
      <c r="V55" s="383"/>
      <c r="W55" s="383"/>
      <c r="X55" s="383"/>
      <c r="Y55" s="383"/>
      <c r="Z55" s="383"/>
      <c r="AA55" s="383"/>
      <c r="AB55" s="383"/>
      <c r="AC55" s="383"/>
      <c r="AD55" s="383"/>
      <c r="AE55" s="383"/>
      <c r="AF55" s="383"/>
      <c r="AG55" s="383"/>
      <c r="AH55" s="383"/>
      <c r="AI55" s="383"/>
      <c r="AJ55" s="383"/>
      <c r="AK55" s="383"/>
      <c r="AL55" s="383"/>
      <c r="AM55" s="383"/>
      <c r="AN55" s="383"/>
      <c r="AO55" s="383"/>
      <c r="AP55" s="383"/>
      <c r="AQ55" s="384"/>
    </row>
    <row r="56" spans="2:43" ht="6.75" customHeight="1" x14ac:dyDescent="0.2">
      <c r="B56" s="288"/>
      <c r="C56" s="288"/>
      <c r="D56" s="288"/>
      <c r="E56" s="288"/>
      <c r="F56" s="288"/>
      <c r="G56" s="288"/>
      <c r="H56" s="288"/>
      <c r="I56" s="288"/>
    </row>
    <row r="57" spans="2:43" x14ac:dyDescent="0.2">
      <c r="B57" s="84" t="s">
        <v>198</v>
      </c>
    </row>
    <row r="58" spans="2:43" x14ac:dyDescent="0.2">
      <c r="B58" s="84" t="s">
        <v>199</v>
      </c>
    </row>
    <row r="59" spans="2:43" x14ac:dyDescent="0.2">
      <c r="B59" s="84" t="s">
        <v>200</v>
      </c>
    </row>
    <row r="60" spans="2:43" x14ac:dyDescent="0.2">
      <c r="B60" s="84" t="s">
        <v>201</v>
      </c>
    </row>
  </sheetData>
  <sheetProtection algorithmName="SHA-512" hashValue="QWoEU4aNjjqy0YInTMiWhWN7ZbkIQgCWJDP59tWhE9YDBefel/tx6Wb3sHG+FwGiLgb/t+UPpatKshxHYc2tYw==" saltValue="wbolSUGseAqZE9BqRNltbQ==" spinCount="100000" sheet="1" formatCells="0" selectLockedCells="1"/>
  <mergeCells count="117">
    <mergeCell ref="A2:AQ2"/>
    <mergeCell ref="AC3:AE3"/>
    <mergeCell ref="AF3:AG3"/>
    <mergeCell ref="AH3:AI3"/>
    <mergeCell ref="AJ3:AK3"/>
    <mergeCell ref="AL3:AM3"/>
    <mergeCell ref="AN3:AO3"/>
    <mergeCell ref="AP3:AQ3"/>
    <mergeCell ref="P31:S31"/>
    <mergeCell ref="N20:Q20"/>
    <mergeCell ref="B14:K16"/>
    <mergeCell ref="B17:K17"/>
    <mergeCell ref="L17:AQ17"/>
    <mergeCell ref="B18:K18"/>
    <mergeCell ref="L18:AQ18"/>
    <mergeCell ref="B19:K19"/>
    <mergeCell ref="L19:AQ19"/>
    <mergeCell ref="X7:AQ7"/>
    <mergeCell ref="X10:Y10"/>
    <mergeCell ref="AA10:AD10"/>
    <mergeCell ref="AF10:AJ10"/>
    <mergeCell ref="AL10:AP10"/>
    <mergeCell ref="AH20:AI20"/>
    <mergeCell ref="B20:K20"/>
    <mergeCell ref="R20:U20"/>
    <mergeCell ref="V20:W20"/>
    <mergeCell ref="X20:AA20"/>
    <mergeCell ref="AB20:AC20"/>
    <mergeCell ref="AD20:AG20"/>
    <mergeCell ref="E30:M30"/>
    <mergeCell ref="N30:AQ30"/>
    <mergeCell ref="E31:M31"/>
    <mergeCell ref="T31:W31"/>
    <mergeCell ref="X31:Y31"/>
    <mergeCell ref="Z31:AC31"/>
    <mergeCell ref="AD31:AE31"/>
    <mergeCell ref="AF31:AI31"/>
    <mergeCell ref="AJ31:AK31"/>
    <mergeCell ref="B21:K21"/>
    <mergeCell ref="X21:AG21"/>
    <mergeCell ref="AH21:AI21"/>
    <mergeCell ref="B25:D31"/>
    <mergeCell ref="E25:M27"/>
    <mergeCell ref="E28:M28"/>
    <mergeCell ref="N28:AQ28"/>
    <mergeCell ref="E29:M29"/>
    <mergeCell ref="N29:AQ29"/>
    <mergeCell ref="B32:D39"/>
    <mergeCell ref="E32:M32"/>
    <mergeCell ref="N32:S32"/>
    <mergeCell ref="T32:Y32"/>
    <mergeCell ref="Z32:AE32"/>
    <mergeCell ref="AF32:AK32"/>
    <mergeCell ref="E35:M36"/>
    <mergeCell ref="N35:S36"/>
    <mergeCell ref="T35:Y36"/>
    <mergeCell ref="Z35:AE35"/>
    <mergeCell ref="E37:M39"/>
    <mergeCell ref="AL32:AQ32"/>
    <mergeCell ref="E33:M34"/>
    <mergeCell ref="N33:Y33"/>
    <mergeCell ref="Z33:AE33"/>
    <mergeCell ref="AL33:AP36"/>
    <mergeCell ref="AQ33:AQ36"/>
    <mergeCell ref="N34:R34"/>
    <mergeCell ref="T34:X34"/>
    <mergeCell ref="Z34:AD34"/>
    <mergeCell ref="AF34:AJ34"/>
    <mergeCell ref="Z36:AD36"/>
    <mergeCell ref="AF36:AJ36"/>
    <mergeCell ref="AA41:AD41"/>
    <mergeCell ref="AE41:AK41"/>
    <mergeCell ref="B52:I54"/>
    <mergeCell ref="J52:O52"/>
    <mergeCell ref="P52:AQ52"/>
    <mergeCell ref="J53:AQ53"/>
    <mergeCell ref="J54:AQ54"/>
    <mergeCell ref="AL41:AQ41"/>
    <mergeCell ref="E40:K40"/>
    <mergeCell ref="L40:T40"/>
    <mergeCell ref="U40:Z40"/>
    <mergeCell ref="AA40:AD40"/>
    <mergeCell ref="AE40:AQ40"/>
    <mergeCell ref="E41:K41"/>
    <mergeCell ref="AL42:AQ42"/>
    <mergeCell ref="E43:K43"/>
    <mergeCell ref="L43:AQ43"/>
    <mergeCell ref="E42:K42"/>
    <mergeCell ref="L42:O42"/>
    <mergeCell ref="P42:T42"/>
    <mergeCell ref="W42:Z42"/>
    <mergeCell ref="AA42:AD42"/>
    <mergeCell ref="AE42:AK42"/>
    <mergeCell ref="X11:AB11"/>
    <mergeCell ref="AC11:AQ11"/>
    <mergeCell ref="X9:AQ9"/>
    <mergeCell ref="B55:I55"/>
    <mergeCell ref="J55:AQ55"/>
    <mergeCell ref="AF48:AG48"/>
    <mergeCell ref="J49:O51"/>
    <mergeCell ref="P49:U49"/>
    <mergeCell ref="V49:AQ49"/>
    <mergeCell ref="P50:U50"/>
    <mergeCell ref="V50:AQ50"/>
    <mergeCell ref="P51:U51"/>
    <mergeCell ref="V51:AQ51"/>
    <mergeCell ref="B44:I51"/>
    <mergeCell ref="J44:AQ44"/>
    <mergeCell ref="J45:AQ45"/>
    <mergeCell ref="J46:AQ46"/>
    <mergeCell ref="J47:AQ47"/>
    <mergeCell ref="J48:O48"/>
    <mergeCell ref="Z48:AE48"/>
    <mergeCell ref="B40:D43"/>
    <mergeCell ref="L41:O41"/>
    <mergeCell ref="P41:T41"/>
    <mergeCell ref="U41:Z41"/>
  </mergeCells>
  <phoneticPr fontId="2"/>
  <dataValidations count="2">
    <dataValidation type="list" allowBlank="1" showInputMessage="1" showErrorMessage="1" sqref="P26 Y38 AD38 W26 AD26 Q15 W15 AC15" xr:uid="{00000000-0002-0000-0000-000000000000}">
      <formula1>"レ"</formula1>
    </dataValidation>
    <dataValidation type="list" allowBlank="1" showInputMessage="1" showErrorMessage="1" sqref="N20:Q20" xr:uid="{00000000-0002-0000-0000-000001000000}">
      <formula1>"明治,大正,昭和,平成,令和"</formula1>
    </dataValidation>
  </dataValidations>
  <printOptions horizontalCentered="1"/>
  <pageMargins left="0.59055118110236227" right="0.59055118110236227" top="0.59055118110236227" bottom="0.39370078740157483" header="0.31496062992125984" footer="0.31496062992125984"/>
  <pageSetup paperSize="9" scale="89" fitToHeight="2" orientation="portrait" blackAndWhite="1" r:id="rId1"/>
  <rowBreaks count="1" manualBreakCount="1">
    <brk id="43" max="16383" man="1"/>
  </rowBreaks>
  <ignoredErrors>
    <ignoredError sqref="N34 AA41:AA42 L41:L42 AE41:AK41 AF42:AK42"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V110"/>
  <sheetViews>
    <sheetView view="pageBreakPreview" zoomScaleNormal="90" zoomScaleSheetLayoutView="100" workbookViewId="0">
      <selection activeCell="G99" sqref="G99:Q99"/>
    </sheetView>
  </sheetViews>
  <sheetFormatPr defaultColWidth="4.453125" defaultRowHeight="13" x14ac:dyDescent="0.2"/>
  <cols>
    <col min="1" max="1" width="4.453125" customWidth="1"/>
    <col min="2" max="2" width="5.7265625" customWidth="1"/>
    <col min="11" max="11" width="4.453125" customWidth="1"/>
  </cols>
  <sheetData>
    <row r="1" spans="1:19" ht="21.75" customHeight="1" x14ac:dyDescent="0.2">
      <c r="A1" s="271" t="s">
        <v>362</v>
      </c>
      <c r="B1" s="271"/>
      <c r="C1" s="271"/>
    </row>
    <row r="2" spans="1:19" s="1" customFormat="1" ht="16.5" customHeight="1" x14ac:dyDescent="0.2">
      <c r="G2" s="1070" t="s">
        <v>235</v>
      </c>
      <c r="H2" s="1070"/>
      <c r="I2" s="1070"/>
      <c r="J2" s="1071" t="str">
        <f>IF(様式第１号の２!N28="","",様式第１号の２!N28)</f>
        <v/>
      </c>
      <c r="K2" s="1071"/>
      <c r="L2" s="1071"/>
      <c r="M2" s="1071"/>
      <c r="N2" s="1071"/>
      <c r="O2" s="1071"/>
      <c r="P2" s="1071"/>
      <c r="Q2" s="1071"/>
      <c r="R2" s="1071"/>
      <c r="S2" s="1071"/>
    </row>
    <row r="3" spans="1:19" ht="16.5" customHeight="1" x14ac:dyDescent="0.2"/>
    <row r="4" spans="1:19" ht="16.5" customHeight="1" thickBot="1" x14ac:dyDescent="0.25">
      <c r="A4" t="s">
        <v>363</v>
      </c>
    </row>
    <row r="5" spans="1:19" ht="16.5" customHeight="1" x14ac:dyDescent="0.2">
      <c r="A5" s="1072" t="s">
        <v>364</v>
      </c>
      <c r="B5" s="1073"/>
      <c r="C5" s="1074"/>
      <c r="D5" s="1073" t="s">
        <v>365</v>
      </c>
      <c r="E5" s="1073"/>
      <c r="F5" s="1074"/>
      <c r="G5" s="272"/>
      <c r="H5" s="245"/>
      <c r="I5" s="272" t="s">
        <v>366</v>
      </c>
      <c r="J5" s="245"/>
      <c r="K5" s="272" t="s">
        <v>367</v>
      </c>
      <c r="L5" s="272" t="s">
        <v>368</v>
      </c>
      <c r="M5" s="245"/>
      <c r="N5" s="272" t="s">
        <v>366</v>
      </c>
      <c r="O5" s="245"/>
      <c r="P5" s="272" t="s">
        <v>367</v>
      </c>
      <c r="Q5" s="272"/>
      <c r="R5" s="272"/>
      <c r="S5" s="273"/>
    </row>
    <row r="6" spans="1:19" ht="16.5" customHeight="1" x14ac:dyDescent="0.2">
      <c r="A6" s="1075"/>
      <c r="B6" s="1076"/>
      <c r="C6" s="1077"/>
      <c r="D6" s="1076" t="s">
        <v>369</v>
      </c>
      <c r="E6" s="1076"/>
      <c r="F6" s="1077"/>
      <c r="G6" s="274"/>
      <c r="H6" s="246"/>
      <c r="I6" s="274" t="s">
        <v>366</v>
      </c>
      <c r="J6" s="246"/>
      <c r="K6" s="274" t="s">
        <v>367</v>
      </c>
      <c r="L6" s="274" t="s">
        <v>368</v>
      </c>
      <c r="M6" s="246"/>
      <c r="N6" s="274" t="s">
        <v>366</v>
      </c>
      <c r="O6" s="246"/>
      <c r="P6" s="274" t="s">
        <v>367</v>
      </c>
      <c r="Q6" s="274"/>
      <c r="R6" s="274"/>
      <c r="S6" s="275"/>
    </row>
    <row r="7" spans="1:19" ht="16.5" customHeight="1" x14ac:dyDescent="0.2">
      <c r="A7" s="1075"/>
      <c r="B7" s="1076"/>
      <c r="C7" s="1077"/>
      <c r="D7" s="1076" t="s">
        <v>370</v>
      </c>
      <c r="E7" s="1076"/>
      <c r="F7" s="1077"/>
      <c r="G7" s="274"/>
      <c r="H7" s="246"/>
      <c r="I7" s="274" t="s">
        <v>366</v>
      </c>
      <c r="J7" s="246"/>
      <c r="K7" s="274" t="s">
        <v>367</v>
      </c>
      <c r="L7" s="274" t="s">
        <v>368</v>
      </c>
      <c r="M7" s="246"/>
      <c r="N7" s="274" t="s">
        <v>366</v>
      </c>
      <c r="O7" s="246"/>
      <c r="P7" s="274" t="s">
        <v>367</v>
      </c>
      <c r="Q7" s="274"/>
      <c r="R7" s="274"/>
      <c r="S7" s="275"/>
    </row>
    <row r="8" spans="1:19" ht="16.5" customHeight="1" x14ac:dyDescent="0.2">
      <c r="A8" s="1040" t="s">
        <v>371</v>
      </c>
      <c r="B8" s="615"/>
      <c r="C8" s="615"/>
      <c r="D8" s="615"/>
      <c r="E8" s="615"/>
      <c r="F8" s="811"/>
      <c r="G8" s="274"/>
      <c r="H8" s="246"/>
      <c r="I8" s="274" t="s">
        <v>372</v>
      </c>
      <c r="J8" s="246"/>
      <c r="K8" s="274" t="s">
        <v>132</v>
      </c>
      <c r="L8" s="274"/>
      <c r="M8" s="274"/>
      <c r="N8" s="274"/>
      <c r="O8" s="274"/>
      <c r="P8" s="274"/>
      <c r="Q8" s="274"/>
      <c r="R8" s="274"/>
      <c r="S8" s="275"/>
    </row>
    <row r="9" spans="1:19" ht="16.5" customHeight="1" x14ac:dyDescent="0.2">
      <c r="A9" s="1041"/>
      <c r="B9" s="610"/>
      <c r="C9" s="610"/>
      <c r="D9" s="610"/>
      <c r="E9" s="610"/>
      <c r="F9" s="1042"/>
      <c r="G9" s="1043" t="s">
        <v>373</v>
      </c>
      <c r="H9" s="1043"/>
      <c r="I9" s="1043"/>
      <c r="J9" s="1043"/>
      <c r="K9" s="1043"/>
      <c r="L9" s="1043"/>
      <c r="M9" s="1043"/>
      <c r="N9" s="1043"/>
      <c r="O9" s="1043"/>
      <c r="P9" s="1043"/>
      <c r="Q9" s="1043"/>
      <c r="R9" s="1043"/>
      <c r="S9" s="1044"/>
    </row>
    <row r="10" spans="1:19" ht="16.5" customHeight="1" x14ac:dyDescent="0.2">
      <c r="A10" s="606"/>
      <c r="B10" s="607"/>
      <c r="C10" s="607"/>
      <c r="D10" s="607"/>
      <c r="E10" s="607"/>
      <c r="F10" s="813"/>
      <c r="G10" s="1043"/>
      <c r="H10" s="1043"/>
      <c r="I10" s="1043"/>
      <c r="J10" s="1043"/>
      <c r="K10" s="1043"/>
      <c r="L10" s="1043"/>
      <c r="M10" s="1043"/>
      <c r="N10" s="1043"/>
      <c r="O10" s="1043"/>
      <c r="P10" s="1043"/>
      <c r="Q10" s="1043"/>
      <c r="R10" s="1043"/>
      <c r="S10" s="1044"/>
    </row>
    <row r="11" spans="1:19" ht="16.5" customHeight="1" x14ac:dyDescent="0.2">
      <c r="A11" s="1045" t="s">
        <v>374</v>
      </c>
      <c r="B11" s="1046"/>
      <c r="C11" s="1046"/>
      <c r="D11" s="1046"/>
      <c r="E11" s="1046"/>
      <c r="F11" s="1047"/>
      <c r="G11" s="274"/>
      <c r="H11" s="246"/>
      <c r="I11" s="274" t="s">
        <v>366</v>
      </c>
      <c r="J11" s="246"/>
      <c r="K11" s="274" t="s">
        <v>367</v>
      </c>
      <c r="L11" s="274" t="s">
        <v>368</v>
      </c>
      <c r="M11" s="246"/>
      <c r="N11" s="274" t="s">
        <v>366</v>
      </c>
      <c r="O11" s="246"/>
      <c r="P11" s="274" t="s">
        <v>367</v>
      </c>
      <c r="Q11" s="274"/>
      <c r="R11" s="274"/>
      <c r="S11" s="275"/>
    </row>
    <row r="12" spans="1:19" ht="16.5" customHeight="1" x14ac:dyDescent="0.2">
      <c r="A12" s="1045"/>
      <c r="B12" s="1046"/>
      <c r="C12" s="1046"/>
      <c r="D12" s="1046"/>
      <c r="E12" s="1046"/>
      <c r="F12" s="1047"/>
      <c r="G12" s="1043" t="s">
        <v>373</v>
      </c>
      <c r="H12" s="1043"/>
      <c r="I12" s="1043"/>
      <c r="J12" s="1043"/>
      <c r="K12" s="1043"/>
      <c r="L12" s="1043"/>
      <c r="M12" s="1043"/>
      <c r="N12" s="1043"/>
      <c r="O12" s="1043"/>
      <c r="P12" s="1043"/>
      <c r="Q12" s="1043"/>
      <c r="R12" s="1043"/>
      <c r="S12" s="1044"/>
    </row>
    <row r="13" spans="1:19" ht="16.5" customHeight="1" x14ac:dyDescent="0.2">
      <c r="A13" s="1045"/>
      <c r="B13" s="1046"/>
      <c r="C13" s="1046"/>
      <c r="D13" s="1046"/>
      <c r="E13" s="1046"/>
      <c r="F13" s="1047"/>
      <c r="G13" s="1043"/>
      <c r="H13" s="1043"/>
      <c r="I13" s="1043"/>
      <c r="J13" s="1043"/>
      <c r="K13" s="1043"/>
      <c r="L13" s="1043"/>
      <c r="M13" s="1043"/>
      <c r="N13" s="1043"/>
      <c r="O13" s="1043"/>
      <c r="P13" s="1043"/>
      <c r="Q13" s="1043"/>
      <c r="R13" s="1043"/>
      <c r="S13" s="1044"/>
    </row>
    <row r="14" spans="1:19" ht="16.5" customHeight="1" x14ac:dyDescent="0.2">
      <c r="A14" s="1045" t="s">
        <v>452</v>
      </c>
      <c r="B14" s="1048"/>
      <c r="C14" s="1048"/>
      <c r="D14" s="1048"/>
      <c r="E14" s="1048"/>
      <c r="F14" s="1049"/>
      <c r="G14" s="274"/>
      <c r="H14" s="246"/>
      <c r="I14" s="274" t="s">
        <v>366</v>
      </c>
      <c r="J14" s="246"/>
      <c r="K14" s="274" t="s">
        <v>367</v>
      </c>
      <c r="L14" s="274" t="s">
        <v>368</v>
      </c>
      <c r="M14" s="246"/>
      <c r="N14" s="274" t="s">
        <v>366</v>
      </c>
      <c r="O14" s="246"/>
      <c r="P14" s="274" t="s">
        <v>367</v>
      </c>
      <c r="Q14" s="274"/>
      <c r="R14" s="274"/>
      <c r="S14" s="275"/>
    </row>
    <row r="15" spans="1:19" ht="16.5" customHeight="1" x14ac:dyDescent="0.2">
      <c r="A15" s="1050"/>
      <c r="B15" s="1048"/>
      <c r="C15" s="1048"/>
      <c r="D15" s="1048"/>
      <c r="E15" s="1048"/>
      <c r="F15" s="1049"/>
      <c r="G15" s="1043" t="s">
        <v>373</v>
      </c>
      <c r="H15" s="1043"/>
      <c r="I15" s="1043"/>
      <c r="J15" s="1043"/>
      <c r="K15" s="1043"/>
      <c r="L15" s="1043"/>
      <c r="M15" s="1043"/>
      <c r="N15" s="1043"/>
      <c r="O15" s="1043"/>
      <c r="P15" s="1043"/>
      <c r="Q15" s="1043"/>
      <c r="R15" s="1043"/>
      <c r="S15" s="1044"/>
    </row>
    <row r="16" spans="1:19" ht="16.5" customHeight="1" x14ac:dyDescent="0.2">
      <c r="A16" s="1050"/>
      <c r="B16" s="1048"/>
      <c r="C16" s="1048"/>
      <c r="D16" s="1048"/>
      <c r="E16" s="1048"/>
      <c r="F16" s="1049"/>
      <c r="G16" s="1043"/>
      <c r="H16" s="1043"/>
      <c r="I16" s="1043"/>
      <c r="J16" s="1043"/>
      <c r="K16" s="1043"/>
      <c r="L16" s="1043"/>
      <c r="M16" s="1043"/>
      <c r="N16" s="1043"/>
      <c r="O16" s="1043"/>
      <c r="P16" s="1043"/>
      <c r="Q16" s="1043"/>
      <c r="R16" s="1043"/>
      <c r="S16" s="1044"/>
    </row>
    <row r="17" spans="1:19" ht="16.5" customHeight="1" x14ac:dyDescent="0.2">
      <c r="A17" s="1045" t="s">
        <v>375</v>
      </c>
      <c r="B17" s="1046"/>
      <c r="C17" s="1047"/>
      <c r="D17" s="1076" t="s">
        <v>376</v>
      </c>
      <c r="E17" s="1076"/>
      <c r="F17" s="1077"/>
      <c r="G17" s="274"/>
      <c r="H17" s="246"/>
      <c r="I17" s="274" t="s">
        <v>131</v>
      </c>
      <c r="J17" s="246"/>
      <c r="K17" s="274" t="s">
        <v>132</v>
      </c>
      <c r="L17" s="274" t="s">
        <v>377</v>
      </c>
      <c r="M17" s="246"/>
      <c r="N17" s="274" t="s">
        <v>131</v>
      </c>
      <c r="O17" s="246"/>
      <c r="P17" s="274" t="s">
        <v>132</v>
      </c>
      <c r="Q17" s="274"/>
      <c r="R17" s="274"/>
      <c r="S17" s="275"/>
    </row>
    <row r="18" spans="1:19" ht="16.5" customHeight="1" x14ac:dyDescent="0.2">
      <c r="A18" s="1045"/>
      <c r="B18" s="1046"/>
      <c r="C18" s="1047"/>
      <c r="D18" s="1076"/>
      <c r="E18" s="1076"/>
      <c r="F18" s="1077"/>
      <c r="G18" s="1043" t="s">
        <v>373</v>
      </c>
      <c r="H18" s="1043"/>
      <c r="I18" s="1043"/>
      <c r="J18" s="1043"/>
      <c r="K18" s="1043"/>
      <c r="L18" s="1043"/>
      <c r="M18" s="1043"/>
      <c r="N18" s="1043"/>
      <c r="O18" s="1043"/>
      <c r="P18" s="1043"/>
      <c r="Q18" s="1043"/>
      <c r="R18" s="1043"/>
      <c r="S18" s="1044"/>
    </row>
    <row r="19" spans="1:19" ht="16.5" customHeight="1" x14ac:dyDescent="0.2">
      <c r="A19" s="1045"/>
      <c r="B19" s="1046"/>
      <c r="C19" s="1047"/>
      <c r="D19" s="1076"/>
      <c r="E19" s="1076"/>
      <c r="F19" s="1077"/>
      <c r="G19" s="1043"/>
      <c r="H19" s="1043"/>
      <c r="I19" s="1043"/>
      <c r="J19" s="1043"/>
      <c r="K19" s="1043"/>
      <c r="L19" s="1043"/>
      <c r="M19" s="1043"/>
      <c r="N19" s="1043"/>
      <c r="O19" s="1043"/>
      <c r="P19" s="1043"/>
      <c r="Q19" s="1043"/>
      <c r="R19" s="1043"/>
      <c r="S19" s="1044"/>
    </row>
    <row r="20" spans="1:19" ht="16.5" customHeight="1" x14ac:dyDescent="0.2">
      <c r="A20" s="1045"/>
      <c r="B20" s="1046"/>
      <c r="C20" s="1047"/>
      <c r="D20" s="1076" t="s">
        <v>378</v>
      </c>
      <c r="E20" s="1076"/>
      <c r="F20" s="1077"/>
      <c r="G20" s="274"/>
      <c r="H20" s="246"/>
      <c r="I20" s="274" t="s">
        <v>131</v>
      </c>
      <c r="J20" s="246"/>
      <c r="K20" s="274" t="s">
        <v>132</v>
      </c>
      <c r="L20" s="274" t="s">
        <v>377</v>
      </c>
      <c r="M20" s="246"/>
      <c r="N20" s="274" t="s">
        <v>131</v>
      </c>
      <c r="O20" s="246"/>
      <c r="P20" s="274" t="s">
        <v>132</v>
      </c>
      <c r="Q20" s="274"/>
      <c r="R20" s="274"/>
      <c r="S20" s="275"/>
    </row>
    <row r="21" spans="1:19" ht="16.5" customHeight="1" x14ac:dyDescent="0.2">
      <c r="A21" s="1045"/>
      <c r="B21" s="1046"/>
      <c r="C21" s="1047"/>
      <c r="D21" s="1076"/>
      <c r="E21" s="1076"/>
      <c r="F21" s="1077"/>
      <c r="G21" s="1043" t="s">
        <v>373</v>
      </c>
      <c r="H21" s="1043"/>
      <c r="I21" s="1043"/>
      <c r="J21" s="1043"/>
      <c r="K21" s="1043"/>
      <c r="L21" s="1043"/>
      <c r="M21" s="1043"/>
      <c r="N21" s="1043"/>
      <c r="O21" s="1043"/>
      <c r="P21" s="1043"/>
      <c r="Q21" s="1043"/>
      <c r="R21" s="1043"/>
      <c r="S21" s="1044"/>
    </row>
    <row r="22" spans="1:19" ht="16.5" customHeight="1" x14ac:dyDescent="0.2">
      <c r="A22" s="1045"/>
      <c r="B22" s="1046"/>
      <c r="C22" s="1047"/>
      <c r="D22" s="1076"/>
      <c r="E22" s="1076"/>
      <c r="F22" s="1077"/>
      <c r="G22" s="1043"/>
      <c r="H22" s="1043"/>
      <c r="I22" s="1043"/>
      <c r="J22" s="1043"/>
      <c r="K22" s="1043"/>
      <c r="L22" s="1043"/>
      <c r="M22" s="1043"/>
      <c r="N22" s="1043"/>
      <c r="O22" s="1043"/>
      <c r="P22" s="1043"/>
      <c r="Q22" s="1043"/>
      <c r="R22" s="1043"/>
      <c r="S22" s="1044"/>
    </row>
    <row r="23" spans="1:19" ht="16.5" customHeight="1" x14ac:dyDescent="0.2">
      <c r="A23" s="1045"/>
      <c r="B23" s="1046"/>
      <c r="C23" s="1047"/>
      <c r="D23" s="1076" t="s">
        <v>379</v>
      </c>
      <c r="E23" s="1076"/>
      <c r="F23" s="1077"/>
      <c r="G23" s="274"/>
      <c r="H23" s="246"/>
      <c r="I23" s="274" t="s">
        <v>131</v>
      </c>
      <c r="J23" s="246"/>
      <c r="K23" s="274" t="s">
        <v>132</v>
      </c>
      <c r="L23" s="274" t="s">
        <v>377</v>
      </c>
      <c r="M23" s="246"/>
      <c r="N23" s="274" t="s">
        <v>131</v>
      </c>
      <c r="O23" s="246"/>
      <c r="P23" s="274" t="s">
        <v>132</v>
      </c>
      <c r="Q23" s="274"/>
      <c r="R23" s="274"/>
      <c r="S23" s="275"/>
    </row>
    <row r="24" spans="1:19" ht="16.5" customHeight="1" x14ac:dyDescent="0.2">
      <c r="A24" s="1045"/>
      <c r="B24" s="1046"/>
      <c r="C24" s="1047"/>
      <c r="D24" s="1076"/>
      <c r="E24" s="1076"/>
      <c r="F24" s="1077"/>
      <c r="G24" s="1043" t="s">
        <v>373</v>
      </c>
      <c r="H24" s="1043"/>
      <c r="I24" s="1043"/>
      <c r="J24" s="1043"/>
      <c r="K24" s="1043"/>
      <c r="L24" s="1043"/>
      <c r="M24" s="1043"/>
      <c r="N24" s="1043"/>
      <c r="O24" s="1043"/>
      <c r="P24" s="1043"/>
      <c r="Q24" s="1043"/>
      <c r="R24" s="1043"/>
      <c r="S24" s="1044"/>
    </row>
    <row r="25" spans="1:19" ht="16.5" customHeight="1" thickBot="1" x14ac:dyDescent="0.25">
      <c r="A25" s="1078"/>
      <c r="B25" s="815"/>
      <c r="C25" s="816"/>
      <c r="D25" s="1079"/>
      <c r="E25" s="1079"/>
      <c r="F25" s="1080"/>
      <c r="G25" s="1081"/>
      <c r="H25" s="1081"/>
      <c r="I25" s="1081"/>
      <c r="J25" s="1081"/>
      <c r="K25" s="1081"/>
      <c r="L25" s="1081"/>
      <c r="M25" s="1081"/>
      <c r="N25" s="1081"/>
      <c r="O25" s="1081"/>
      <c r="P25" s="1081"/>
      <c r="Q25" s="1081"/>
      <c r="R25" s="1081"/>
      <c r="S25" s="1082"/>
    </row>
    <row r="26" spans="1:19" ht="16.5" customHeight="1" x14ac:dyDescent="0.2">
      <c r="A26" s="1065" t="s">
        <v>380</v>
      </c>
      <c r="B26" s="1066"/>
      <c r="C26" s="1066"/>
      <c r="D26" s="1066" t="s">
        <v>381</v>
      </c>
      <c r="E26" s="1066"/>
      <c r="F26" s="1066"/>
      <c r="G26" s="1039" t="s">
        <v>323</v>
      </c>
      <c r="H26" s="1039"/>
      <c r="I26" s="1039"/>
      <c r="J26" s="1039"/>
      <c r="K26" s="1039"/>
      <c r="L26" s="1039"/>
      <c r="M26" s="1039"/>
      <c r="N26" s="1039"/>
      <c r="O26" s="1039"/>
      <c r="P26" s="1039"/>
      <c r="Q26" s="1039"/>
      <c r="R26" s="1051" t="s">
        <v>324</v>
      </c>
      <c r="S26" s="1052"/>
    </row>
    <row r="27" spans="1:19" ht="28.5" customHeight="1" x14ac:dyDescent="0.2">
      <c r="A27" s="1067"/>
      <c r="B27" s="1068"/>
      <c r="C27" s="1068"/>
      <c r="D27" s="1068"/>
      <c r="E27" s="1068"/>
      <c r="F27" s="1068"/>
      <c r="G27" s="1053" t="s">
        <v>382</v>
      </c>
      <c r="H27" s="1054"/>
      <c r="I27" s="1054"/>
      <c r="J27" s="1054"/>
      <c r="K27" s="1054"/>
      <c r="L27" s="1054"/>
      <c r="M27" s="1054"/>
      <c r="N27" s="1054"/>
      <c r="O27" s="1054"/>
      <c r="P27" s="1054"/>
      <c r="Q27" s="1055"/>
      <c r="R27" s="1056"/>
      <c r="S27" s="1057"/>
    </row>
    <row r="28" spans="1:19" ht="56.25" customHeight="1" thickBot="1" x14ac:dyDescent="0.25">
      <c r="A28" s="1069"/>
      <c r="B28" s="1058"/>
      <c r="C28" s="1058"/>
      <c r="D28" s="1058" t="s">
        <v>383</v>
      </c>
      <c r="E28" s="1058"/>
      <c r="F28" s="1058"/>
      <c r="G28" s="1059"/>
      <c r="H28" s="1059"/>
      <c r="I28" s="1059"/>
      <c r="J28" s="1059"/>
      <c r="K28" s="1059"/>
      <c r="L28" s="1059"/>
      <c r="M28" s="1059"/>
      <c r="N28" s="1059"/>
      <c r="O28" s="1059"/>
      <c r="P28" s="1059"/>
      <c r="Q28" s="1059"/>
      <c r="R28" s="1059"/>
      <c r="S28" s="1060"/>
    </row>
    <row r="29" spans="1:19" ht="16.5" customHeight="1" x14ac:dyDescent="0.2">
      <c r="A29" s="276"/>
      <c r="B29" s="276"/>
      <c r="C29" s="276"/>
      <c r="D29" s="276"/>
      <c r="E29" s="276"/>
      <c r="F29" s="276"/>
      <c r="G29" s="277"/>
      <c r="H29" s="277"/>
      <c r="I29" s="277"/>
      <c r="J29" s="277"/>
      <c r="K29" s="277"/>
      <c r="L29" s="277"/>
      <c r="M29" s="277"/>
      <c r="N29" s="277"/>
      <c r="O29" s="277"/>
      <c r="P29" s="277"/>
      <c r="Q29" s="277"/>
      <c r="R29" s="278"/>
      <c r="S29" s="278"/>
    </row>
    <row r="30" spans="1:19" ht="16.5" customHeight="1" thickBot="1" x14ac:dyDescent="0.25">
      <c r="A30" t="s">
        <v>425</v>
      </c>
    </row>
    <row r="31" spans="1:19" ht="16.5" customHeight="1" x14ac:dyDescent="0.2">
      <c r="A31" s="603" t="s">
        <v>384</v>
      </c>
      <c r="B31" s="604"/>
      <c r="C31" s="604"/>
      <c r="D31" s="604"/>
      <c r="E31" s="604"/>
      <c r="F31" s="604"/>
      <c r="G31" s="604"/>
      <c r="H31" s="604"/>
      <c r="I31" s="604"/>
      <c r="J31" s="604"/>
      <c r="K31" s="604"/>
      <c r="L31" s="604"/>
      <c r="M31" s="604"/>
      <c r="N31" s="604"/>
      <c r="O31" s="604"/>
      <c r="P31" s="605"/>
    </row>
    <row r="32" spans="1:19" ht="16.5" customHeight="1" thickBot="1" x14ac:dyDescent="0.25">
      <c r="A32" s="886" t="s">
        <v>426</v>
      </c>
      <c r="B32" s="887"/>
      <c r="C32" s="887"/>
      <c r="D32" s="887"/>
      <c r="E32" s="887"/>
      <c r="F32" s="887"/>
      <c r="G32" s="887"/>
      <c r="H32" s="887"/>
      <c r="I32" s="887"/>
      <c r="J32" s="887"/>
      <c r="K32" s="887"/>
      <c r="L32" s="887"/>
      <c r="M32" s="887"/>
      <c r="N32" s="887"/>
      <c r="O32" s="887"/>
      <c r="P32" s="1108"/>
    </row>
    <row r="33" spans="1:22" x14ac:dyDescent="0.2">
      <c r="A33" s="279" t="s">
        <v>385</v>
      </c>
      <c r="B33" s="247"/>
      <c r="C33" s="315" t="s">
        <v>386</v>
      </c>
      <c r="D33" s="1109" t="s">
        <v>387</v>
      </c>
      <c r="E33" s="1110"/>
      <c r="F33" s="1110"/>
      <c r="G33" s="1110"/>
      <c r="H33" s="1110"/>
      <c r="I33" s="1110"/>
      <c r="J33" s="1110"/>
      <c r="K33" s="1110"/>
      <c r="L33" s="1110"/>
      <c r="M33" s="1110"/>
      <c r="N33" s="1110"/>
      <c r="O33" s="1110"/>
      <c r="P33" s="1111"/>
    </row>
    <row r="34" spans="1:22" x14ac:dyDescent="0.2">
      <c r="A34" s="308" t="s">
        <v>385</v>
      </c>
      <c r="B34" s="248"/>
      <c r="C34" s="314" t="s">
        <v>386</v>
      </c>
      <c r="D34" s="1061" t="s">
        <v>388</v>
      </c>
      <c r="E34" s="766"/>
      <c r="F34" s="766"/>
      <c r="G34" s="766"/>
      <c r="H34" s="766"/>
      <c r="I34" s="766"/>
      <c r="J34" s="766"/>
      <c r="K34" s="766"/>
      <c r="L34" s="766"/>
      <c r="M34" s="766"/>
      <c r="N34" s="766"/>
      <c r="O34" s="766"/>
      <c r="P34" s="767"/>
    </row>
    <row r="35" spans="1:22" x14ac:dyDescent="0.2">
      <c r="A35" s="308" t="s">
        <v>385</v>
      </c>
      <c r="B35" s="248"/>
      <c r="C35" s="314" t="s">
        <v>386</v>
      </c>
      <c r="D35" s="1061" t="s">
        <v>389</v>
      </c>
      <c r="E35" s="766"/>
      <c r="F35" s="766"/>
      <c r="G35" s="766"/>
      <c r="H35" s="766"/>
      <c r="I35" s="766"/>
      <c r="J35" s="766"/>
      <c r="K35" s="766"/>
      <c r="L35" s="766"/>
      <c r="M35" s="766"/>
      <c r="N35" s="766"/>
      <c r="O35" s="766"/>
      <c r="P35" s="767"/>
    </row>
    <row r="36" spans="1:22" x14ac:dyDescent="0.2">
      <c r="A36" s="308" t="s">
        <v>385</v>
      </c>
      <c r="B36" s="248"/>
      <c r="C36" s="314" t="s">
        <v>386</v>
      </c>
      <c r="D36" s="1061" t="s">
        <v>390</v>
      </c>
      <c r="E36" s="766"/>
      <c r="F36" s="766"/>
      <c r="G36" s="766"/>
      <c r="H36" s="766"/>
      <c r="I36" s="766"/>
      <c r="J36" s="766"/>
      <c r="K36" s="766"/>
      <c r="L36" s="766"/>
      <c r="M36" s="766"/>
      <c r="N36" s="766"/>
      <c r="O36" s="766"/>
      <c r="P36" s="767"/>
    </row>
    <row r="37" spans="1:22" ht="30" customHeight="1" x14ac:dyDescent="0.2">
      <c r="A37" s="308" t="s">
        <v>385</v>
      </c>
      <c r="B37" s="248"/>
      <c r="C37" s="314" t="s">
        <v>386</v>
      </c>
      <c r="D37" s="1061" t="s">
        <v>391</v>
      </c>
      <c r="E37" s="766"/>
      <c r="F37" s="766"/>
      <c r="G37" s="766"/>
      <c r="H37" s="766"/>
      <c r="I37" s="766"/>
      <c r="J37" s="766"/>
      <c r="K37" s="766"/>
      <c r="L37" s="766"/>
      <c r="M37" s="766"/>
      <c r="N37" s="766"/>
      <c r="O37" s="766"/>
      <c r="P37" s="767"/>
    </row>
    <row r="38" spans="1:22" x14ac:dyDescent="0.2">
      <c r="A38" s="308" t="s">
        <v>385</v>
      </c>
      <c r="B38" s="248"/>
      <c r="C38" s="314" t="s">
        <v>386</v>
      </c>
      <c r="D38" s="1061" t="s">
        <v>392</v>
      </c>
      <c r="E38" s="766"/>
      <c r="F38" s="766"/>
      <c r="G38" s="766"/>
      <c r="H38" s="766"/>
      <c r="I38" s="766"/>
      <c r="J38" s="766"/>
      <c r="K38" s="766"/>
      <c r="L38" s="766"/>
      <c r="M38" s="766"/>
      <c r="N38" s="766"/>
      <c r="O38" s="766"/>
      <c r="P38" s="767"/>
    </row>
    <row r="39" spans="1:22" ht="30" customHeight="1" x14ac:dyDescent="0.2">
      <c r="A39" s="308" t="s">
        <v>385</v>
      </c>
      <c r="B39" s="248"/>
      <c r="C39" s="314" t="s">
        <v>386</v>
      </c>
      <c r="D39" s="1061" t="s">
        <v>393</v>
      </c>
      <c r="E39" s="766"/>
      <c r="F39" s="766"/>
      <c r="G39" s="766"/>
      <c r="H39" s="766"/>
      <c r="I39" s="766"/>
      <c r="J39" s="766"/>
      <c r="K39" s="766"/>
      <c r="L39" s="766"/>
      <c r="M39" s="766"/>
      <c r="N39" s="766"/>
      <c r="O39" s="766"/>
      <c r="P39" s="767"/>
    </row>
    <row r="40" spans="1:22" x14ac:dyDescent="0.2">
      <c r="A40" s="308" t="s">
        <v>385</v>
      </c>
      <c r="B40" s="248"/>
      <c r="C40" s="314" t="s">
        <v>386</v>
      </c>
      <c r="D40" s="1061" t="s">
        <v>394</v>
      </c>
      <c r="E40" s="766"/>
      <c r="F40" s="766"/>
      <c r="G40" s="766"/>
      <c r="H40" s="766"/>
      <c r="I40" s="766"/>
      <c r="J40" s="766"/>
      <c r="K40" s="766"/>
      <c r="L40" s="766"/>
      <c r="M40" s="766"/>
      <c r="N40" s="766"/>
      <c r="O40" s="766"/>
      <c r="P40" s="767"/>
    </row>
    <row r="41" spans="1:22" x14ac:dyDescent="0.2">
      <c r="A41" s="308" t="s">
        <v>385</v>
      </c>
      <c r="B41" s="248"/>
      <c r="C41" s="314" t="s">
        <v>386</v>
      </c>
      <c r="D41" s="1061" t="s">
        <v>395</v>
      </c>
      <c r="E41" s="766"/>
      <c r="F41" s="766"/>
      <c r="G41" s="766"/>
      <c r="H41" s="766"/>
      <c r="I41" s="766"/>
      <c r="J41" s="766"/>
      <c r="K41" s="766"/>
      <c r="L41" s="766"/>
      <c r="M41" s="766"/>
      <c r="N41" s="766"/>
      <c r="O41" s="766"/>
      <c r="P41" s="767"/>
    </row>
    <row r="42" spans="1:22" x14ac:dyDescent="0.2">
      <c r="A42" s="308" t="s">
        <v>385</v>
      </c>
      <c r="B42" s="248"/>
      <c r="C42" s="314" t="s">
        <v>386</v>
      </c>
      <c r="D42" s="1061" t="s">
        <v>396</v>
      </c>
      <c r="E42" s="766"/>
      <c r="F42" s="766"/>
      <c r="G42" s="766"/>
      <c r="H42" s="766"/>
      <c r="I42" s="766"/>
      <c r="J42" s="766"/>
      <c r="K42" s="766"/>
      <c r="L42" s="766"/>
      <c r="M42" s="766"/>
      <c r="N42" s="766"/>
      <c r="O42" s="766"/>
      <c r="P42" s="767"/>
    </row>
    <row r="43" spans="1:22" ht="13.5" thickBot="1" x14ac:dyDescent="0.25">
      <c r="A43" s="320" t="s">
        <v>385</v>
      </c>
      <c r="B43" s="249"/>
      <c r="C43" s="317" t="s">
        <v>386</v>
      </c>
      <c r="D43" s="1062" t="s">
        <v>397</v>
      </c>
      <c r="E43" s="1063"/>
      <c r="F43" s="1063"/>
      <c r="G43" s="1063"/>
      <c r="H43" s="1063"/>
      <c r="I43" s="1063"/>
      <c r="J43" s="1063"/>
      <c r="K43" s="1063"/>
      <c r="L43" s="1063"/>
      <c r="M43" s="1063"/>
      <c r="N43" s="1063"/>
      <c r="O43" s="1063"/>
      <c r="P43" s="1064"/>
    </row>
    <row r="44" spans="1:22" ht="16.5" customHeight="1" x14ac:dyDescent="0.2">
      <c r="A44" s="1085" t="s">
        <v>427</v>
      </c>
      <c r="B44" s="1085"/>
      <c r="C44" s="1085"/>
      <c r="D44" s="1085"/>
      <c r="E44" s="1085"/>
      <c r="F44" s="1085"/>
      <c r="G44" s="1085"/>
      <c r="H44" s="1085"/>
      <c r="I44" s="1085"/>
      <c r="J44" s="1085"/>
      <c r="K44" s="1085"/>
      <c r="L44" s="1085"/>
      <c r="M44" s="1085"/>
      <c r="N44" s="1085"/>
      <c r="O44" s="1085"/>
      <c r="P44" s="1085"/>
      <c r="Q44" s="1085"/>
      <c r="R44" s="1085"/>
      <c r="S44" s="1085"/>
      <c r="T44" s="1085"/>
      <c r="U44" s="1085"/>
      <c r="V44" s="1085"/>
    </row>
    <row r="45" spans="1:22" ht="16.5" customHeight="1" x14ac:dyDescent="0.2"/>
    <row r="46" spans="1:22" ht="16.5" customHeight="1" thickBot="1" x14ac:dyDescent="0.25">
      <c r="A46" t="s">
        <v>398</v>
      </c>
    </row>
    <row r="47" spans="1:22" ht="59.25" customHeight="1" thickBot="1" x14ac:dyDescent="0.25">
      <c r="A47" s="1028"/>
      <c r="B47" s="1029"/>
      <c r="C47" s="1029"/>
      <c r="D47" s="1029"/>
      <c r="E47" s="1029"/>
      <c r="F47" s="1029"/>
      <c r="G47" s="1029"/>
      <c r="H47" s="1029"/>
      <c r="I47" s="1029"/>
      <c r="J47" s="1029"/>
      <c r="K47" s="1029"/>
      <c r="L47" s="1029"/>
      <c r="M47" s="1029"/>
      <c r="N47" s="1029"/>
      <c r="O47" s="1029"/>
      <c r="P47" s="1029"/>
      <c r="Q47" s="1029"/>
      <c r="R47" s="1029"/>
      <c r="S47" s="1029"/>
      <c r="T47" s="1029"/>
      <c r="U47" s="1029"/>
      <c r="V47" s="1030"/>
    </row>
    <row r="48" spans="1:22" ht="16.5" customHeight="1" x14ac:dyDescent="0.2"/>
    <row r="49" spans="1:22" ht="16.5" customHeight="1" thickBot="1" x14ac:dyDescent="0.25">
      <c r="A49" t="s">
        <v>399</v>
      </c>
    </row>
    <row r="50" spans="1:22" ht="16.5" customHeight="1" x14ac:dyDescent="0.2">
      <c r="A50" s="1038" t="s">
        <v>400</v>
      </c>
      <c r="B50" s="1039"/>
      <c r="C50" s="1039"/>
      <c r="D50" s="1039"/>
      <c r="E50" s="1039" t="s">
        <v>401</v>
      </c>
      <c r="F50" s="1039"/>
      <c r="G50" s="1039"/>
      <c r="H50" s="1039"/>
      <c r="I50" s="1039"/>
      <c r="J50" s="1039"/>
      <c r="K50" s="1039"/>
      <c r="L50" s="1039" t="s">
        <v>402</v>
      </c>
      <c r="M50" s="1039"/>
      <c r="N50" s="1039"/>
      <c r="O50" s="1039"/>
      <c r="P50" s="1039"/>
      <c r="Q50" s="1039"/>
      <c r="R50" s="1039"/>
      <c r="S50" s="1039"/>
      <c r="T50" s="1039"/>
      <c r="U50" s="1039"/>
      <c r="V50" s="1086"/>
    </row>
    <row r="51" spans="1:22" ht="16.5" customHeight="1" x14ac:dyDescent="0.2">
      <c r="A51" s="1089" t="s">
        <v>403</v>
      </c>
      <c r="B51" s="1031"/>
      <c r="C51" s="1031"/>
      <c r="D51" s="1031"/>
      <c r="E51" s="1033"/>
      <c r="F51" s="1033"/>
      <c r="G51" s="1033"/>
      <c r="H51" s="1033"/>
      <c r="I51" s="1033"/>
      <c r="J51" s="1033"/>
      <c r="K51" s="1033"/>
      <c r="L51" s="1090"/>
      <c r="M51" s="1090"/>
      <c r="N51" s="1090"/>
      <c r="O51" s="1090"/>
      <c r="P51" s="1090"/>
      <c r="Q51" s="1090"/>
      <c r="R51" s="1090"/>
      <c r="S51" s="1090"/>
      <c r="T51" s="1090"/>
      <c r="U51" s="1090"/>
      <c r="V51" s="1091"/>
    </row>
    <row r="52" spans="1:22" ht="16.5" customHeight="1" x14ac:dyDescent="0.2">
      <c r="A52" s="1089" t="s">
        <v>404</v>
      </c>
      <c r="B52" s="1031"/>
      <c r="C52" s="1031"/>
      <c r="D52" s="1031"/>
      <c r="E52" s="1033"/>
      <c r="F52" s="1033"/>
      <c r="G52" s="1033"/>
      <c r="H52" s="1033"/>
      <c r="I52" s="1033"/>
      <c r="J52" s="1033"/>
      <c r="K52" s="1033"/>
      <c r="L52" s="1090"/>
      <c r="M52" s="1090"/>
      <c r="N52" s="1090"/>
      <c r="O52" s="1090"/>
      <c r="P52" s="1090"/>
      <c r="Q52" s="1090"/>
      <c r="R52" s="1090"/>
      <c r="S52" s="1090"/>
      <c r="T52" s="1090"/>
      <c r="U52" s="1090"/>
      <c r="V52" s="1091"/>
    </row>
    <row r="53" spans="1:22" ht="16.5" customHeight="1" thickBot="1" x14ac:dyDescent="0.25">
      <c r="A53" s="1092" t="s">
        <v>405</v>
      </c>
      <c r="B53" s="777"/>
      <c r="C53" s="777"/>
      <c r="D53" s="777"/>
      <c r="E53" s="1034"/>
      <c r="F53" s="1034"/>
      <c r="G53" s="1034"/>
      <c r="H53" s="1034"/>
      <c r="I53" s="1034"/>
      <c r="J53" s="1034"/>
      <c r="K53" s="1034"/>
      <c r="L53" s="1093"/>
      <c r="M53" s="1093"/>
      <c r="N53" s="1093"/>
      <c r="O53" s="1093"/>
      <c r="P53" s="1093"/>
      <c r="Q53" s="1093"/>
      <c r="R53" s="1093"/>
      <c r="S53" s="1093"/>
      <c r="T53" s="1093"/>
      <c r="U53" s="1093"/>
      <c r="V53" s="1094"/>
    </row>
    <row r="54" spans="1:22" ht="16.5" customHeight="1" x14ac:dyDescent="0.2"/>
    <row r="55" spans="1:22" ht="16.5" customHeight="1" thickBot="1" x14ac:dyDescent="0.25">
      <c r="A55" t="s">
        <v>406</v>
      </c>
    </row>
    <row r="56" spans="1:22" ht="16.5" customHeight="1" x14ac:dyDescent="0.2">
      <c r="A56" s="1038" t="s">
        <v>323</v>
      </c>
      <c r="B56" s="1039"/>
      <c r="C56" s="1039"/>
      <c r="D56" s="1039"/>
      <c r="E56" s="1039"/>
      <c r="F56" s="1039"/>
      <c r="G56" s="1039"/>
      <c r="H56" s="1039"/>
      <c r="I56" s="1039"/>
      <c r="J56" s="1039"/>
      <c r="K56" s="1039"/>
      <c r="L56" s="1039"/>
      <c r="M56" s="1039"/>
      <c r="N56" s="1039"/>
      <c r="O56" s="1039"/>
      <c r="P56" s="1039"/>
      <c r="Q56" s="1039"/>
      <c r="R56" s="1039"/>
      <c r="S56" s="1039"/>
      <c r="T56" s="1039"/>
      <c r="U56" s="1051" t="s">
        <v>324</v>
      </c>
      <c r="V56" s="1052"/>
    </row>
    <row r="57" spans="1:22" ht="30" customHeight="1" x14ac:dyDescent="0.2">
      <c r="A57" s="1087" t="s">
        <v>407</v>
      </c>
      <c r="B57" s="1088"/>
      <c r="C57" s="1088"/>
      <c r="D57" s="1088"/>
      <c r="E57" s="1088"/>
      <c r="F57" s="1088"/>
      <c r="G57" s="1088"/>
      <c r="H57" s="1088"/>
      <c r="I57" s="1088"/>
      <c r="J57" s="1088"/>
      <c r="K57" s="1088"/>
      <c r="L57" s="1088"/>
      <c r="M57" s="1088"/>
      <c r="N57" s="1088"/>
      <c r="O57" s="1088"/>
      <c r="P57" s="1088"/>
      <c r="Q57" s="1088"/>
      <c r="R57" s="1088"/>
      <c r="S57" s="1088"/>
      <c r="T57" s="1088"/>
      <c r="U57" s="1033"/>
      <c r="V57" s="1035"/>
    </row>
    <row r="58" spans="1:22" ht="30" customHeight="1" x14ac:dyDescent="0.2">
      <c r="A58" s="1087" t="s">
        <v>443</v>
      </c>
      <c r="B58" s="1088"/>
      <c r="C58" s="1088"/>
      <c r="D58" s="1088"/>
      <c r="E58" s="1088"/>
      <c r="F58" s="1088"/>
      <c r="G58" s="1088"/>
      <c r="H58" s="1088"/>
      <c r="I58" s="1088"/>
      <c r="J58" s="1088"/>
      <c r="K58" s="1088"/>
      <c r="L58" s="1088"/>
      <c r="M58" s="1088"/>
      <c r="N58" s="1088"/>
      <c r="O58" s="1088"/>
      <c r="P58" s="1088"/>
      <c r="Q58" s="1088"/>
      <c r="R58" s="1088"/>
      <c r="S58" s="1088"/>
      <c r="T58" s="1088"/>
      <c r="U58" s="1033"/>
      <c r="V58" s="1035"/>
    </row>
    <row r="59" spans="1:22" ht="30" customHeight="1" x14ac:dyDescent="0.2">
      <c r="A59" s="1087" t="s">
        <v>408</v>
      </c>
      <c r="B59" s="1088"/>
      <c r="C59" s="1088"/>
      <c r="D59" s="1088"/>
      <c r="E59" s="1088"/>
      <c r="F59" s="1088"/>
      <c r="G59" s="1088"/>
      <c r="H59" s="1088"/>
      <c r="I59" s="1088"/>
      <c r="J59" s="1088"/>
      <c r="K59" s="1088"/>
      <c r="L59" s="1088"/>
      <c r="M59" s="1088"/>
      <c r="N59" s="1088"/>
      <c r="O59" s="1088"/>
      <c r="P59" s="1088"/>
      <c r="Q59" s="1088"/>
      <c r="R59" s="1088"/>
      <c r="S59" s="1088"/>
      <c r="T59" s="1088"/>
      <c r="U59" s="1033"/>
      <c r="V59" s="1035"/>
    </row>
    <row r="60" spans="1:22" ht="30" customHeight="1" x14ac:dyDescent="0.2">
      <c r="A60" s="1087" t="s">
        <v>409</v>
      </c>
      <c r="B60" s="1088"/>
      <c r="C60" s="1088"/>
      <c r="D60" s="1088"/>
      <c r="E60" s="1088"/>
      <c r="F60" s="1088"/>
      <c r="G60" s="1088"/>
      <c r="H60" s="1088"/>
      <c r="I60" s="1088"/>
      <c r="J60" s="1088"/>
      <c r="K60" s="1088"/>
      <c r="L60" s="1088"/>
      <c r="M60" s="1088"/>
      <c r="N60" s="1088"/>
      <c r="O60" s="1088"/>
      <c r="P60" s="1088"/>
      <c r="Q60" s="1088"/>
      <c r="R60" s="1088"/>
      <c r="S60" s="1088"/>
      <c r="T60" s="1088"/>
      <c r="U60" s="1033"/>
      <c r="V60" s="1035"/>
    </row>
    <row r="61" spans="1:22" ht="30" customHeight="1" x14ac:dyDescent="0.2">
      <c r="A61" s="1087" t="s">
        <v>410</v>
      </c>
      <c r="B61" s="1088"/>
      <c r="C61" s="1088"/>
      <c r="D61" s="1088"/>
      <c r="E61" s="1088"/>
      <c r="F61" s="1088"/>
      <c r="G61" s="1088"/>
      <c r="H61" s="1088"/>
      <c r="I61" s="1088"/>
      <c r="J61" s="1088"/>
      <c r="K61" s="1088"/>
      <c r="L61" s="1088"/>
      <c r="M61" s="1088"/>
      <c r="N61" s="1088"/>
      <c r="O61" s="1088"/>
      <c r="P61" s="1088"/>
      <c r="Q61" s="1088"/>
      <c r="R61" s="1088"/>
      <c r="S61" s="1088"/>
      <c r="T61" s="1088"/>
      <c r="U61" s="1033"/>
      <c r="V61" s="1035"/>
    </row>
    <row r="62" spans="1:22" ht="57" customHeight="1" thickBot="1" x14ac:dyDescent="0.25">
      <c r="A62" s="1069" t="s">
        <v>383</v>
      </c>
      <c r="B62" s="1058"/>
      <c r="C62" s="1058"/>
      <c r="D62" s="1093"/>
      <c r="E62" s="1093"/>
      <c r="F62" s="1093"/>
      <c r="G62" s="1093"/>
      <c r="H62" s="1093"/>
      <c r="I62" s="1093"/>
      <c r="J62" s="1093"/>
      <c r="K62" s="1093"/>
      <c r="L62" s="1093"/>
      <c r="M62" s="1093"/>
      <c r="N62" s="1093"/>
      <c r="O62" s="1093"/>
      <c r="P62" s="1093"/>
      <c r="Q62" s="1093"/>
      <c r="R62" s="1093"/>
      <c r="S62" s="1093"/>
      <c r="T62" s="1093"/>
      <c r="U62" s="1093"/>
      <c r="V62" s="1094"/>
    </row>
    <row r="63" spans="1:22" ht="16.5" customHeight="1" x14ac:dyDescent="0.2"/>
    <row r="64" spans="1:22" ht="16.5" customHeight="1" x14ac:dyDescent="0.2">
      <c r="A64" t="s">
        <v>411</v>
      </c>
    </row>
    <row r="65" spans="1:19" ht="16.5" customHeight="1" thickBot="1" x14ac:dyDescent="0.25">
      <c r="A65" t="s">
        <v>431</v>
      </c>
    </row>
    <row r="66" spans="1:19" ht="16.5" customHeight="1" x14ac:dyDescent="0.2">
      <c r="A66" s="1038" t="s">
        <v>412</v>
      </c>
      <c r="B66" s="1039"/>
      <c r="C66" s="1039"/>
      <c r="D66" s="1039"/>
      <c r="E66" s="1104"/>
      <c r="F66" s="1104"/>
      <c r="G66" s="1104"/>
      <c r="H66" s="1104"/>
      <c r="I66" s="1104"/>
      <c r="J66" s="1104"/>
      <c r="K66" s="1104"/>
      <c r="L66" s="1104"/>
      <c r="M66" s="1104"/>
      <c r="N66" s="1104"/>
      <c r="O66" s="1105"/>
    </row>
    <row r="67" spans="1:19" ht="16.5" customHeight="1" thickBot="1" x14ac:dyDescent="0.25">
      <c r="A67" s="1092" t="s">
        <v>413</v>
      </c>
      <c r="B67" s="777"/>
      <c r="C67" s="777"/>
      <c r="D67" s="777"/>
      <c r="E67" s="1093"/>
      <c r="F67" s="1093"/>
      <c r="G67" s="1093"/>
      <c r="H67" s="1093"/>
      <c r="I67" s="1093"/>
      <c r="J67" s="1093"/>
      <c r="K67" s="1093"/>
      <c r="L67" s="1093"/>
      <c r="M67" s="1093"/>
      <c r="N67" s="1093"/>
      <c r="O67" s="1094"/>
    </row>
    <row r="68" spans="1:19" ht="16.5" customHeight="1" x14ac:dyDescent="0.2"/>
    <row r="69" spans="1:19" ht="16.5" customHeight="1" thickBot="1" x14ac:dyDescent="0.25">
      <c r="A69" t="s">
        <v>432</v>
      </c>
    </row>
    <row r="70" spans="1:19" ht="16.5" customHeight="1" x14ac:dyDescent="0.2">
      <c r="A70" s="1038" t="s">
        <v>433</v>
      </c>
      <c r="B70" s="1039"/>
      <c r="C70" s="1039"/>
      <c r="D70" s="1039"/>
      <c r="E70" s="1039"/>
      <c r="F70" s="1039"/>
      <c r="G70" s="1039"/>
      <c r="H70" s="1039"/>
      <c r="I70" s="1039"/>
      <c r="J70" s="1039"/>
      <c r="K70" s="1039"/>
      <c r="L70" s="1039"/>
      <c r="M70" s="1039"/>
      <c r="N70" s="1051" t="s">
        <v>324</v>
      </c>
      <c r="O70" s="1052"/>
    </row>
    <row r="71" spans="1:19" ht="16.5" customHeight="1" x14ac:dyDescent="0.2">
      <c r="A71" s="1083" t="s">
        <v>434</v>
      </c>
      <c r="B71" s="1084"/>
      <c r="C71" s="1084"/>
      <c r="D71" s="1084"/>
      <c r="E71" s="1084"/>
      <c r="F71" s="1084"/>
      <c r="G71" s="1084"/>
      <c r="H71" s="1084"/>
      <c r="I71" s="1084"/>
      <c r="J71" s="1084"/>
      <c r="K71" s="1084"/>
      <c r="L71" s="1084"/>
      <c r="M71" s="1084"/>
      <c r="N71" s="1033"/>
      <c r="O71" s="1035"/>
    </row>
    <row r="72" spans="1:19" ht="16.5" customHeight="1" thickBot="1" x14ac:dyDescent="0.25">
      <c r="A72" s="1102" t="s">
        <v>435</v>
      </c>
      <c r="B72" s="1103"/>
      <c r="C72" s="1103"/>
      <c r="D72" s="1103"/>
      <c r="E72" s="1103"/>
      <c r="F72" s="1103"/>
      <c r="G72" s="1103"/>
      <c r="H72" s="1103"/>
      <c r="I72" s="1103"/>
      <c r="J72" s="1103"/>
      <c r="K72" s="1103"/>
      <c r="L72" s="1103"/>
      <c r="M72" s="1103"/>
      <c r="N72" s="1034"/>
      <c r="O72" s="1036"/>
    </row>
    <row r="73" spans="1:19" ht="16.5" customHeight="1" x14ac:dyDescent="0.2"/>
    <row r="74" spans="1:19" ht="16.5" customHeight="1" thickBot="1" x14ac:dyDescent="0.25">
      <c r="A74" t="s">
        <v>436</v>
      </c>
    </row>
    <row r="75" spans="1:19" ht="16.5" customHeight="1" x14ac:dyDescent="0.2">
      <c r="A75" s="1038" t="s">
        <v>414</v>
      </c>
      <c r="B75" s="1039"/>
      <c r="C75" s="1039" t="s">
        <v>415</v>
      </c>
      <c r="D75" s="1039"/>
      <c r="E75" s="1039"/>
      <c r="F75" s="1039"/>
      <c r="G75" s="280"/>
      <c r="H75" s="245"/>
      <c r="I75" s="272" t="s">
        <v>131</v>
      </c>
      <c r="J75" s="245"/>
      <c r="K75" s="272" t="s">
        <v>131</v>
      </c>
      <c r="L75" s="245"/>
      <c r="M75" s="272" t="s">
        <v>131</v>
      </c>
      <c r="N75" s="1095"/>
      <c r="O75" s="1095"/>
      <c r="P75" s="1095"/>
      <c r="Q75" s="1095"/>
      <c r="R75" s="1095"/>
      <c r="S75" s="1096"/>
    </row>
    <row r="76" spans="1:19" ht="16.5" customHeight="1" x14ac:dyDescent="0.2">
      <c r="A76" s="1089"/>
      <c r="B76" s="1031"/>
      <c r="C76" s="1031" t="s">
        <v>416</v>
      </c>
      <c r="D76" s="1031"/>
      <c r="E76" s="1031"/>
      <c r="F76" s="1031"/>
      <c r="G76" s="281"/>
      <c r="H76" s="246"/>
      <c r="I76" s="274" t="s">
        <v>131</v>
      </c>
      <c r="J76" s="246"/>
      <c r="K76" s="274" t="s">
        <v>131</v>
      </c>
      <c r="L76" s="246"/>
      <c r="M76" s="274" t="s">
        <v>131</v>
      </c>
      <c r="N76" s="1097"/>
      <c r="O76" s="1097"/>
      <c r="P76" s="1097"/>
      <c r="Q76" s="1097"/>
      <c r="R76" s="1097"/>
      <c r="S76" s="1098"/>
    </row>
    <row r="77" spans="1:19" ht="16.5" customHeight="1" thickBot="1" x14ac:dyDescent="0.25">
      <c r="A77" s="1092" t="s">
        <v>417</v>
      </c>
      <c r="B77" s="777"/>
      <c r="C77" s="777"/>
      <c r="D77" s="777"/>
      <c r="E77" s="777"/>
      <c r="F77" s="777"/>
      <c r="G77" s="282"/>
      <c r="H77" s="250"/>
      <c r="I77" s="283" t="s">
        <v>131</v>
      </c>
      <c r="J77" s="250"/>
      <c r="K77" s="283" t="s">
        <v>131</v>
      </c>
      <c r="L77" s="250"/>
      <c r="M77" s="283" t="s">
        <v>131</v>
      </c>
      <c r="N77" s="1099"/>
      <c r="O77" s="1100"/>
      <c r="P77" s="1100"/>
      <c r="Q77" s="1100"/>
      <c r="R77" s="1100"/>
      <c r="S77" s="1101"/>
    </row>
    <row r="78" spans="1:19" ht="16.5" customHeight="1" x14ac:dyDescent="0.2"/>
    <row r="79" spans="1:19" ht="16.5" customHeight="1" thickBot="1" x14ac:dyDescent="0.25">
      <c r="A79" t="s">
        <v>458</v>
      </c>
    </row>
    <row r="80" spans="1:19" ht="16.5" customHeight="1" x14ac:dyDescent="0.2">
      <c r="A80" s="1038" t="s">
        <v>459</v>
      </c>
      <c r="B80" s="1039"/>
      <c r="C80" s="1039"/>
      <c r="D80" s="1039"/>
      <c r="E80" s="1039"/>
      <c r="F80" s="1037"/>
      <c r="G80" s="1037"/>
      <c r="H80" s="1039" t="s">
        <v>460</v>
      </c>
      <c r="I80" s="1039"/>
      <c r="J80" s="1039"/>
      <c r="K80" s="1037"/>
      <c r="L80" s="1037"/>
      <c r="M80" s="1039" t="s">
        <v>461</v>
      </c>
      <c r="N80" s="1039"/>
      <c r="O80" s="1039"/>
      <c r="P80" s="1037"/>
      <c r="Q80" s="1037"/>
      <c r="R80" s="262" t="s">
        <v>465</v>
      </c>
    </row>
    <row r="81" spans="1:22" ht="16.5" customHeight="1" x14ac:dyDescent="0.2">
      <c r="A81" s="1026" t="s">
        <v>466</v>
      </c>
      <c r="B81" s="260"/>
      <c r="C81" s="1031" t="s">
        <v>462</v>
      </c>
      <c r="D81" s="1031"/>
      <c r="E81" s="1031"/>
      <c r="F81" s="1031"/>
      <c r="G81" s="1031"/>
      <c r="H81" s="1031"/>
      <c r="I81" s="1031"/>
      <c r="J81" s="1031" t="s">
        <v>463</v>
      </c>
      <c r="K81" s="1031"/>
      <c r="L81" s="1031"/>
      <c r="M81" s="1031"/>
      <c r="N81" s="1031"/>
      <c r="O81" s="1031" t="s">
        <v>464</v>
      </c>
      <c r="P81" s="1031"/>
      <c r="Q81" s="1031"/>
      <c r="R81" s="1032"/>
      <c r="S81" s="322"/>
    </row>
    <row r="82" spans="1:22" ht="16.5" customHeight="1" x14ac:dyDescent="0.2">
      <c r="A82" s="1026"/>
      <c r="B82" s="321">
        <v>1</v>
      </c>
      <c r="C82" s="1033"/>
      <c r="D82" s="1033"/>
      <c r="E82" s="1033"/>
      <c r="F82" s="1033"/>
      <c r="G82" s="1033"/>
      <c r="H82" s="1033"/>
      <c r="I82" s="1033"/>
      <c r="J82" s="1033"/>
      <c r="K82" s="1033"/>
      <c r="L82" s="1033"/>
      <c r="M82" s="1033"/>
      <c r="N82" s="1033"/>
      <c r="O82" s="1033"/>
      <c r="P82" s="1033"/>
      <c r="Q82" s="1033"/>
      <c r="R82" s="1035"/>
      <c r="S82" s="322"/>
    </row>
    <row r="83" spans="1:22" ht="16.5" customHeight="1" x14ac:dyDescent="0.2">
      <c r="A83" s="1026"/>
      <c r="B83" s="321">
        <v>2</v>
      </c>
      <c r="C83" s="1033"/>
      <c r="D83" s="1033"/>
      <c r="E83" s="1033"/>
      <c r="F83" s="1033"/>
      <c r="G83" s="1033"/>
      <c r="H83" s="1033"/>
      <c r="I83" s="1033"/>
      <c r="J83" s="1033"/>
      <c r="K83" s="1033"/>
      <c r="L83" s="1033"/>
      <c r="M83" s="1033"/>
      <c r="N83" s="1033"/>
      <c r="O83" s="1033"/>
      <c r="P83" s="1033"/>
      <c r="Q83" s="1033"/>
      <c r="R83" s="1035"/>
      <c r="S83" s="322"/>
    </row>
    <row r="84" spans="1:22" ht="16.5" customHeight="1" thickBot="1" x14ac:dyDescent="0.25">
      <c r="A84" s="1027"/>
      <c r="B84" s="318">
        <v>3</v>
      </c>
      <c r="C84" s="1034"/>
      <c r="D84" s="1034"/>
      <c r="E84" s="1034"/>
      <c r="F84" s="1034"/>
      <c r="G84" s="1034"/>
      <c r="H84" s="1034"/>
      <c r="I84" s="1034"/>
      <c r="J84" s="1034"/>
      <c r="K84" s="1034"/>
      <c r="L84" s="1034"/>
      <c r="M84" s="1034"/>
      <c r="N84" s="1034"/>
      <c r="O84" s="1034"/>
      <c r="P84" s="1034"/>
      <c r="Q84" s="1034"/>
      <c r="R84" s="1036"/>
      <c r="S84" s="322"/>
    </row>
    <row r="85" spans="1:22" ht="16.5" customHeight="1" x14ac:dyDescent="0.2"/>
    <row r="86" spans="1:22" ht="16.5" customHeight="1" thickBot="1" x14ac:dyDescent="0.25">
      <c r="A86" t="s">
        <v>467</v>
      </c>
    </row>
    <row r="87" spans="1:22" ht="59.25" customHeight="1" thickBot="1" x14ac:dyDescent="0.25">
      <c r="A87" s="1028"/>
      <c r="B87" s="1029"/>
      <c r="C87" s="1029"/>
      <c r="D87" s="1029"/>
      <c r="E87" s="1029"/>
      <c r="F87" s="1029"/>
      <c r="G87" s="1029"/>
      <c r="H87" s="1029"/>
      <c r="I87" s="1029"/>
      <c r="J87" s="1029"/>
      <c r="K87" s="1029"/>
      <c r="L87" s="1029"/>
      <c r="M87" s="1029"/>
      <c r="N87" s="1029"/>
      <c r="O87" s="1029"/>
      <c r="P87" s="1029"/>
      <c r="Q87" s="1029"/>
      <c r="R87" s="1029"/>
      <c r="S87" s="1029"/>
      <c r="T87" s="1029"/>
      <c r="U87" s="1029"/>
      <c r="V87" s="1030"/>
    </row>
    <row r="88" spans="1:22" ht="16.5" customHeight="1" x14ac:dyDescent="0.2"/>
    <row r="89" spans="1:22" ht="16.5" customHeight="1" thickBot="1" x14ac:dyDescent="0.25">
      <c r="A89" t="s">
        <v>468</v>
      </c>
    </row>
    <row r="90" spans="1:22" ht="59.25" customHeight="1" thickBot="1" x14ac:dyDescent="0.25">
      <c r="A90" s="1028"/>
      <c r="B90" s="1029"/>
      <c r="C90" s="1029"/>
      <c r="D90" s="1029"/>
      <c r="E90" s="1029"/>
      <c r="F90" s="1029"/>
      <c r="G90" s="1029"/>
      <c r="H90" s="1029"/>
      <c r="I90" s="1029"/>
      <c r="J90" s="1029"/>
      <c r="K90" s="1029"/>
      <c r="L90" s="1029"/>
      <c r="M90" s="1029"/>
      <c r="N90" s="1029"/>
      <c r="O90" s="1029"/>
      <c r="P90" s="1029"/>
      <c r="Q90" s="1029"/>
      <c r="R90" s="1029"/>
      <c r="S90" s="1029"/>
      <c r="T90" s="1029"/>
      <c r="U90" s="1029"/>
      <c r="V90" s="1030"/>
    </row>
    <row r="91" spans="1:22" ht="16.5" customHeight="1" x14ac:dyDescent="0.2"/>
    <row r="92" spans="1:22" ht="16.5" customHeight="1" thickBot="1" x14ac:dyDescent="0.25">
      <c r="A92" t="s">
        <v>469</v>
      </c>
    </row>
    <row r="93" spans="1:22" ht="59.25" customHeight="1" thickBot="1" x14ac:dyDescent="0.25">
      <c r="A93" s="1028"/>
      <c r="B93" s="1029"/>
      <c r="C93" s="1029"/>
      <c r="D93" s="1029"/>
      <c r="E93" s="1029"/>
      <c r="F93" s="1029"/>
      <c r="G93" s="1029"/>
      <c r="H93" s="1029"/>
      <c r="I93" s="1029"/>
      <c r="J93" s="1029"/>
      <c r="K93" s="1029"/>
      <c r="L93" s="1029"/>
      <c r="M93" s="1029"/>
      <c r="N93" s="1029"/>
      <c r="O93" s="1029"/>
      <c r="P93" s="1029"/>
      <c r="Q93" s="1029"/>
      <c r="R93" s="1029"/>
      <c r="S93" s="1029"/>
      <c r="T93" s="1029"/>
      <c r="U93" s="1029"/>
      <c r="V93" s="1030"/>
    </row>
    <row r="94" spans="1:22" ht="16.5" customHeight="1" x14ac:dyDescent="0.2"/>
    <row r="95" spans="1:22" ht="16.5" customHeight="1" thickBot="1" x14ac:dyDescent="0.25">
      <c r="A95" t="s">
        <v>470</v>
      </c>
    </row>
    <row r="96" spans="1:22" ht="59.25" customHeight="1" thickBot="1" x14ac:dyDescent="0.25">
      <c r="A96" s="1028"/>
      <c r="B96" s="1029"/>
      <c r="C96" s="1029"/>
      <c r="D96" s="1029"/>
      <c r="E96" s="1029"/>
      <c r="F96" s="1029"/>
      <c r="G96" s="1029"/>
      <c r="H96" s="1029"/>
      <c r="I96" s="1029"/>
      <c r="J96" s="1029"/>
      <c r="K96" s="1029"/>
      <c r="L96" s="1029"/>
      <c r="M96" s="1029"/>
      <c r="N96" s="1029"/>
      <c r="O96" s="1029"/>
      <c r="P96" s="1029"/>
      <c r="Q96" s="1029"/>
      <c r="R96" s="1029"/>
      <c r="S96" s="1029"/>
      <c r="T96" s="1029"/>
      <c r="U96" s="1029"/>
      <c r="V96" s="1030"/>
    </row>
    <row r="97" spans="1:22" ht="16.5" customHeight="1" x14ac:dyDescent="0.2"/>
    <row r="98" spans="1:22" ht="16.5" customHeight="1" thickBot="1" x14ac:dyDescent="0.25">
      <c r="A98" t="s">
        <v>471</v>
      </c>
    </row>
    <row r="99" spans="1:22" ht="16.5" customHeight="1" x14ac:dyDescent="0.2">
      <c r="A99" s="1072" t="s">
        <v>418</v>
      </c>
      <c r="B99" s="1073"/>
      <c r="C99" s="1073"/>
      <c r="D99" s="1073"/>
      <c r="E99" s="1073"/>
      <c r="F99" s="1073"/>
      <c r="G99" s="1104"/>
      <c r="H99" s="1104"/>
      <c r="I99" s="1104"/>
      <c r="J99" s="1104"/>
      <c r="K99" s="1104"/>
      <c r="L99" s="1104"/>
      <c r="M99" s="1104"/>
      <c r="N99" s="1104"/>
      <c r="O99" s="1104"/>
      <c r="P99" s="1104"/>
      <c r="Q99" s="1105"/>
    </row>
    <row r="100" spans="1:22" ht="16.5" customHeight="1" x14ac:dyDescent="0.2">
      <c r="A100" s="1075" t="s">
        <v>419</v>
      </c>
      <c r="B100" s="1076"/>
      <c r="C100" s="1076"/>
      <c r="D100" s="1076"/>
      <c r="E100" s="1076"/>
      <c r="F100" s="1076"/>
      <c r="G100" s="1090"/>
      <c r="H100" s="1090"/>
      <c r="I100" s="1090"/>
      <c r="J100" s="1090"/>
      <c r="K100" s="1090"/>
      <c r="L100" s="1090"/>
      <c r="M100" s="1090"/>
      <c r="N100" s="1090"/>
      <c r="O100" s="1090"/>
      <c r="P100" s="1090"/>
      <c r="Q100" s="1091"/>
    </row>
    <row r="101" spans="1:22" ht="16.5" customHeight="1" x14ac:dyDescent="0.2">
      <c r="A101" s="1075" t="s">
        <v>420</v>
      </c>
      <c r="B101" s="1076"/>
      <c r="C101" s="1076"/>
      <c r="D101" s="1076"/>
      <c r="E101" s="1076"/>
      <c r="F101" s="1076"/>
      <c r="G101" s="1090"/>
      <c r="H101" s="1090"/>
      <c r="I101" s="1090"/>
      <c r="J101" s="1090"/>
      <c r="K101" s="1090"/>
      <c r="L101" s="1090"/>
      <c r="M101" s="1090"/>
      <c r="N101" s="1090"/>
      <c r="O101" s="1090"/>
      <c r="P101" s="1090"/>
      <c r="Q101" s="1091"/>
    </row>
    <row r="102" spans="1:22" ht="72.75" customHeight="1" thickBot="1" x14ac:dyDescent="0.25">
      <c r="A102" s="1112" t="s">
        <v>421</v>
      </c>
      <c r="B102" s="1079"/>
      <c r="C102" s="1079"/>
      <c r="D102" s="1079"/>
      <c r="E102" s="1079"/>
      <c r="F102" s="1079"/>
      <c r="G102" s="1093"/>
      <c r="H102" s="1093"/>
      <c r="I102" s="1093"/>
      <c r="J102" s="1093"/>
      <c r="K102" s="1093"/>
      <c r="L102" s="1093"/>
      <c r="M102" s="1093"/>
      <c r="N102" s="1093"/>
      <c r="O102" s="1093"/>
      <c r="P102" s="1093"/>
      <c r="Q102" s="1094"/>
    </row>
    <row r="103" spans="1:22" ht="16.5" customHeight="1" x14ac:dyDescent="0.2"/>
    <row r="104" spans="1:22" ht="16.5" customHeight="1" thickBot="1" x14ac:dyDescent="0.25">
      <c r="A104" t="s">
        <v>472</v>
      </c>
    </row>
    <row r="105" spans="1:22" ht="59.25" customHeight="1" thickBot="1" x14ac:dyDescent="0.25">
      <c r="A105" s="1028"/>
      <c r="B105" s="1029"/>
      <c r="C105" s="1029"/>
      <c r="D105" s="1029"/>
      <c r="E105" s="1029"/>
      <c r="F105" s="1029"/>
      <c r="G105" s="1029"/>
      <c r="H105" s="1029"/>
      <c r="I105" s="1029"/>
      <c r="J105" s="1029"/>
      <c r="K105" s="1029"/>
      <c r="L105" s="1029"/>
      <c r="M105" s="1029"/>
      <c r="N105" s="1029"/>
      <c r="O105" s="1029"/>
      <c r="P105" s="1029"/>
      <c r="Q105" s="1029"/>
      <c r="R105" s="1029"/>
      <c r="S105" s="1029"/>
      <c r="T105" s="1029"/>
      <c r="U105" s="1029"/>
      <c r="V105" s="1030"/>
    </row>
    <row r="106" spans="1:22" ht="13.5" thickBot="1" x14ac:dyDescent="0.25"/>
    <row r="107" spans="1:22" x14ac:dyDescent="0.2">
      <c r="A107" t="s">
        <v>473</v>
      </c>
      <c r="H107" s="1106"/>
    </row>
    <row r="108" spans="1:22" ht="13.5" thickBot="1" x14ac:dyDescent="0.25">
      <c r="B108" t="s">
        <v>448</v>
      </c>
      <c r="H108" s="1107"/>
    </row>
    <row r="109" spans="1:22" ht="5.25" customHeight="1" thickBot="1" x14ac:dyDescent="0.25">
      <c r="H109" s="284"/>
      <c r="I109" s="284"/>
      <c r="J109" s="284"/>
      <c r="K109" s="284"/>
    </row>
    <row r="110" spans="1:22" ht="59.25" customHeight="1" thickBot="1" x14ac:dyDescent="0.25">
      <c r="A110" s="1028"/>
      <c r="B110" s="1029"/>
      <c r="C110" s="1029"/>
      <c r="D110" s="1029"/>
      <c r="E110" s="1029"/>
      <c r="F110" s="1029"/>
      <c r="G110" s="1029"/>
      <c r="H110" s="1029"/>
      <c r="I110" s="1029"/>
      <c r="J110" s="1029"/>
      <c r="K110" s="1029"/>
      <c r="L110" s="1029"/>
      <c r="M110" s="1029"/>
      <c r="N110" s="1029"/>
      <c r="O110" s="1029"/>
      <c r="P110" s="1029"/>
      <c r="Q110" s="1029"/>
      <c r="R110" s="1029"/>
      <c r="S110" s="1029"/>
      <c r="T110" s="1029"/>
      <c r="U110" s="1029"/>
      <c r="V110" s="1030"/>
    </row>
  </sheetData>
  <sheetProtection algorithmName="SHA-512" hashValue="2d+A+D1tgJiNbN4IAy2Tr+6CzYtYdR9gW2MebNqdQBrKhxU3g7K5QmE8xsQCC8aO5rL8gFjz7jfIFUfYACJycg==" saltValue="U5hljFrTxxeQVFw0AWdjnw==" spinCount="100000" sheet="1" formatCells="0" selectLockedCells="1"/>
  <mergeCells count="119">
    <mergeCell ref="H107:H108"/>
    <mergeCell ref="A110:V110"/>
    <mergeCell ref="A105:V105"/>
    <mergeCell ref="A31:P31"/>
    <mergeCell ref="A32:P32"/>
    <mergeCell ref="D33:P33"/>
    <mergeCell ref="D34:P34"/>
    <mergeCell ref="D35:P35"/>
    <mergeCell ref="D36:P36"/>
    <mergeCell ref="D37:P37"/>
    <mergeCell ref="D38:P38"/>
    <mergeCell ref="D39:P39"/>
    <mergeCell ref="A100:F100"/>
    <mergeCell ref="G100:Q100"/>
    <mergeCell ref="A101:F101"/>
    <mergeCell ref="G101:Q101"/>
    <mergeCell ref="A102:F102"/>
    <mergeCell ref="G102:Q102"/>
    <mergeCell ref="A99:F99"/>
    <mergeCell ref="G99:Q99"/>
    <mergeCell ref="A67:D67"/>
    <mergeCell ref="E67:O67"/>
    <mergeCell ref="A75:B76"/>
    <mergeCell ref="C75:F75"/>
    <mergeCell ref="N75:S75"/>
    <mergeCell ref="C76:F76"/>
    <mergeCell ref="N76:S76"/>
    <mergeCell ref="A77:F77"/>
    <mergeCell ref="N77:S77"/>
    <mergeCell ref="A90:V90"/>
    <mergeCell ref="A93:V93"/>
    <mergeCell ref="A96:V96"/>
    <mergeCell ref="A58:T58"/>
    <mergeCell ref="U58:V58"/>
    <mergeCell ref="A59:T59"/>
    <mergeCell ref="U59:V59"/>
    <mergeCell ref="A60:T60"/>
    <mergeCell ref="U60:V60"/>
    <mergeCell ref="A72:M72"/>
    <mergeCell ref="N72:O72"/>
    <mergeCell ref="A61:T61"/>
    <mergeCell ref="U61:V61"/>
    <mergeCell ref="A62:C62"/>
    <mergeCell ref="D62:V62"/>
    <mergeCell ref="A66:D66"/>
    <mergeCell ref="E66:O66"/>
    <mergeCell ref="A70:M70"/>
    <mergeCell ref="N70:O70"/>
    <mergeCell ref="A71:M71"/>
    <mergeCell ref="N71:O71"/>
    <mergeCell ref="A44:V44"/>
    <mergeCell ref="A47:V47"/>
    <mergeCell ref="A50:D50"/>
    <mergeCell ref="E50:K50"/>
    <mergeCell ref="L50:V50"/>
    <mergeCell ref="A57:T57"/>
    <mergeCell ref="U57:V57"/>
    <mergeCell ref="A51:D51"/>
    <mergeCell ref="E51:K51"/>
    <mergeCell ref="L51:V51"/>
    <mergeCell ref="A52:D52"/>
    <mergeCell ref="E52:K52"/>
    <mergeCell ref="L52:V52"/>
    <mergeCell ref="A53:D53"/>
    <mergeCell ref="E53:K53"/>
    <mergeCell ref="L53:V53"/>
    <mergeCell ref="A56:T56"/>
    <mergeCell ref="U56:V56"/>
    <mergeCell ref="G2:I2"/>
    <mergeCell ref="J2:S2"/>
    <mergeCell ref="A5:C7"/>
    <mergeCell ref="D5:F5"/>
    <mergeCell ref="D6:F6"/>
    <mergeCell ref="D7:F7"/>
    <mergeCell ref="A17:C25"/>
    <mergeCell ref="D17:F19"/>
    <mergeCell ref="G18:S19"/>
    <mergeCell ref="D20:F22"/>
    <mergeCell ref="G21:S22"/>
    <mergeCell ref="D23:F25"/>
    <mergeCell ref="G24:S25"/>
    <mergeCell ref="P80:Q80"/>
    <mergeCell ref="A80:E80"/>
    <mergeCell ref="F80:G80"/>
    <mergeCell ref="H80:J80"/>
    <mergeCell ref="K80:L80"/>
    <mergeCell ref="M80:O80"/>
    <mergeCell ref="A8:F10"/>
    <mergeCell ref="G9:S10"/>
    <mergeCell ref="A11:F13"/>
    <mergeCell ref="G12:S13"/>
    <mergeCell ref="A14:F16"/>
    <mergeCell ref="G15:S16"/>
    <mergeCell ref="R26:S26"/>
    <mergeCell ref="G27:Q27"/>
    <mergeCell ref="R27:S27"/>
    <mergeCell ref="D28:F28"/>
    <mergeCell ref="G28:S28"/>
    <mergeCell ref="D42:P42"/>
    <mergeCell ref="D43:P43"/>
    <mergeCell ref="D40:P40"/>
    <mergeCell ref="D41:P41"/>
    <mergeCell ref="A26:C28"/>
    <mergeCell ref="D26:F27"/>
    <mergeCell ref="G26:Q26"/>
    <mergeCell ref="A81:A84"/>
    <mergeCell ref="A87:V87"/>
    <mergeCell ref="O81:R81"/>
    <mergeCell ref="J81:N81"/>
    <mergeCell ref="J82:N82"/>
    <mergeCell ref="J83:N83"/>
    <mergeCell ref="J84:N84"/>
    <mergeCell ref="O82:R82"/>
    <mergeCell ref="O83:R83"/>
    <mergeCell ref="O84:R84"/>
    <mergeCell ref="C82:I82"/>
    <mergeCell ref="C83:I83"/>
    <mergeCell ref="C84:I84"/>
    <mergeCell ref="C81:I81"/>
  </mergeCells>
  <phoneticPr fontId="2"/>
  <dataValidations count="6">
    <dataValidation type="list" allowBlank="1" showInputMessage="1" showErrorMessage="1" sqref="R27:S27 U57:V61 N71:O72" xr:uid="{00000000-0002-0000-0900-000000000000}">
      <formula1>"○,×"</formula1>
    </dataValidation>
    <dataValidation type="list" allowBlank="1" showInputMessage="1" showErrorMessage="1" sqref="E51:K51" xr:uid="{00000000-0002-0000-0900-000001000000}">
      <formula1>"自園調理,自園調理（業務委託）,外部搬入,お弁当の持参等"</formula1>
    </dataValidation>
    <dataValidation type="list" allowBlank="1" showInputMessage="1" showErrorMessage="1" sqref="E52:K53" xr:uid="{00000000-0002-0000-0900-000002000000}">
      <formula1>"自園調理,自園調理（業務委託）,外部搬入"</formula1>
    </dataValidation>
    <dataValidation type="list" allowBlank="1" showInputMessage="1" showErrorMessage="1" sqref="H107 F80:G80" xr:uid="{00000000-0002-0000-0900-000003000000}">
      <formula1>"有,無"</formula1>
    </dataValidation>
    <dataValidation type="list" allowBlank="1" showInputMessage="1" showErrorMessage="1" sqref="K80:L80" xr:uid="{90F713CA-0D55-4EE6-BDC7-77814EC7D3B3}">
      <formula1>"直営,委託"</formula1>
    </dataValidation>
    <dataValidation type="list" allowBlank="1" showInputMessage="1" showErrorMessage="1" sqref="O82:R84" xr:uid="{A732E04B-3A29-4B9D-8868-7831B292A4F5}">
      <formula1>"降車時確認式,自動検知式"</formula1>
    </dataValidation>
  </dataValidations>
  <pageMargins left="0.70866141732283472" right="0.70866141732283472" top="0.74803149606299213" bottom="0.74803149606299213" header="0.31496062992125984" footer="0.31496062992125984"/>
  <pageSetup paperSize="9" scale="87" fitToHeight="3" orientation="portrait" blackAndWhite="1" r:id="rId1"/>
  <rowBreaks count="2" manualBreakCount="2">
    <brk id="48" max="21" man="1"/>
    <brk id="90"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A1:R12"/>
  <sheetViews>
    <sheetView view="pageBreakPreview" zoomScaleNormal="100" zoomScaleSheetLayoutView="100" workbookViewId="0">
      <selection activeCell="F4" sqref="F4"/>
    </sheetView>
  </sheetViews>
  <sheetFormatPr defaultRowHeight="13" x14ac:dyDescent="0.2"/>
  <cols>
    <col min="1" max="1" width="2.26953125" style="182" customWidth="1"/>
    <col min="2" max="3" width="8.6328125" style="182" customWidth="1"/>
    <col min="4" max="4" width="3.90625" style="182" customWidth="1"/>
    <col min="5" max="5" width="3" style="182" bestFit="1" customWidth="1"/>
    <col min="6" max="6" width="8.6328125" style="182" customWidth="1"/>
    <col min="7" max="7" width="3.90625" style="182" customWidth="1"/>
    <col min="8" max="8" width="3" style="182" bestFit="1" customWidth="1"/>
    <col min="9" max="9" width="8.6328125" style="182" customWidth="1"/>
    <col min="10" max="10" width="3.90625" style="182" customWidth="1"/>
    <col min="11" max="12" width="6.26953125" style="182" customWidth="1"/>
    <col min="13" max="13" width="3.90625" style="182" customWidth="1"/>
    <col min="14" max="15" width="6.26953125" style="182" customWidth="1"/>
    <col min="16" max="16" width="3.90625" style="182" customWidth="1"/>
    <col min="17" max="17" width="3.453125" style="182" customWidth="1"/>
    <col min="18" max="259" width="9" style="182"/>
    <col min="260" max="260" width="2.26953125" style="182" customWidth="1"/>
    <col min="261" max="261" width="12.6328125" style="182" customWidth="1"/>
    <col min="262" max="262" width="8.6328125" style="182" customWidth="1"/>
    <col min="263" max="263" width="3.90625" style="182" customWidth="1"/>
    <col min="264" max="264" width="3" style="182" bestFit="1" customWidth="1"/>
    <col min="265" max="265" width="8.6328125" style="182" customWidth="1"/>
    <col min="266" max="266" width="3.90625" style="182" customWidth="1"/>
    <col min="267" max="267" width="3" style="182" bestFit="1" customWidth="1"/>
    <col min="268" max="268" width="8.6328125" style="182" customWidth="1"/>
    <col min="269" max="269" width="3.90625" style="182" customWidth="1"/>
    <col min="270" max="270" width="6.26953125" style="182" customWidth="1"/>
    <col min="271" max="271" width="10.08984375" style="182" customWidth="1"/>
    <col min="272" max="272" width="3.90625" style="182" customWidth="1"/>
    <col min="273" max="273" width="3.453125" style="182" customWidth="1"/>
    <col min="274" max="515" width="9" style="182"/>
    <col min="516" max="516" width="2.26953125" style="182" customWidth="1"/>
    <col min="517" max="517" width="12.6328125" style="182" customWidth="1"/>
    <col min="518" max="518" width="8.6328125" style="182" customWidth="1"/>
    <col min="519" max="519" width="3.90625" style="182" customWidth="1"/>
    <col min="520" max="520" width="3" style="182" bestFit="1" customWidth="1"/>
    <col min="521" max="521" width="8.6328125" style="182" customWidth="1"/>
    <col min="522" max="522" width="3.90625" style="182" customWidth="1"/>
    <col min="523" max="523" width="3" style="182" bestFit="1" customWidth="1"/>
    <col min="524" max="524" width="8.6328125" style="182" customWidth="1"/>
    <col min="525" max="525" width="3.90625" style="182" customWidth="1"/>
    <col min="526" max="526" width="6.26953125" style="182" customWidth="1"/>
    <col min="527" max="527" width="10.08984375" style="182" customWidth="1"/>
    <col min="528" max="528" width="3.90625" style="182" customWidth="1"/>
    <col min="529" max="529" width="3.453125" style="182" customWidth="1"/>
    <col min="530" max="771" width="9" style="182"/>
    <col min="772" max="772" width="2.26953125" style="182" customWidth="1"/>
    <col min="773" max="773" width="12.6328125" style="182" customWidth="1"/>
    <col min="774" max="774" width="8.6328125" style="182" customWidth="1"/>
    <col min="775" max="775" width="3.90625" style="182" customWidth="1"/>
    <col min="776" max="776" width="3" style="182" bestFit="1" customWidth="1"/>
    <col min="777" max="777" width="8.6328125" style="182" customWidth="1"/>
    <col min="778" max="778" width="3.90625" style="182" customWidth="1"/>
    <col min="779" max="779" width="3" style="182" bestFit="1" customWidth="1"/>
    <col min="780" max="780" width="8.6328125" style="182" customWidth="1"/>
    <col min="781" max="781" width="3.90625" style="182" customWidth="1"/>
    <col min="782" max="782" width="6.26953125" style="182" customWidth="1"/>
    <col min="783" max="783" width="10.08984375" style="182" customWidth="1"/>
    <col min="784" max="784" width="3.90625" style="182" customWidth="1"/>
    <col min="785" max="785" width="3.453125" style="182" customWidth="1"/>
    <col min="786" max="1027" width="9" style="182"/>
    <col min="1028" max="1028" width="2.26953125" style="182" customWidth="1"/>
    <col min="1029" max="1029" width="12.6328125" style="182" customWidth="1"/>
    <col min="1030" max="1030" width="8.6328125" style="182" customWidth="1"/>
    <col min="1031" max="1031" width="3.90625" style="182" customWidth="1"/>
    <col min="1032" max="1032" width="3" style="182" bestFit="1" customWidth="1"/>
    <col min="1033" max="1033" width="8.6328125" style="182" customWidth="1"/>
    <col min="1034" max="1034" width="3.90625" style="182" customWidth="1"/>
    <col min="1035" max="1035" width="3" style="182" bestFit="1" customWidth="1"/>
    <col min="1036" max="1036" width="8.6328125" style="182" customWidth="1"/>
    <col min="1037" max="1037" width="3.90625" style="182" customWidth="1"/>
    <col min="1038" max="1038" width="6.26953125" style="182" customWidth="1"/>
    <col min="1039" max="1039" width="10.08984375" style="182" customWidth="1"/>
    <col min="1040" max="1040" width="3.90625" style="182" customWidth="1"/>
    <col min="1041" max="1041" width="3.453125" style="182" customWidth="1"/>
    <col min="1042" max="1283" width="9" style="182"/>
    <col min="1284" max="1284" width="2.26953125" style="182" customWidth="1"/>
    <col min="1285" max="1285" width="12.6328125" style="182" customWidth="1"/>
    <col min="1286" max="1286" width="8.6328125" style="182" customWidth="1"/>
    <col min="1287" max="1287" width="3.90625" style="182" customWidth="1"/>
    <col min="1288" max="1288" width="3" style="182" bestFit="1" customWidth="1"/>
    <col min="1289" max="1289" width="8.6328125" style="182" customWidth="1"/>
    <col min="1290" max="1290" width="3.90625" style="182" customWidth="1"/>
    <col min="1291" max="1291" width="3" style="182" bestFit="1" customWidth="1"/>
    <col min="1292" max="1292" width="8.6328125" style="182" customWidth="1"/>
    <col min="1293" max="1293" width="3.90625" style="182" customWidth="1"/>
    <col min="1294" max="1294" width="6.26953125" style="182" customWidth="1"/>
    <col min="1295" max="1295" width="10.08984375" style="182" customWidth="1"/>
    <col min="1296" max="1296" width="3.90625" style="182" customWidth="1"/>
    <col min="1297" max="1297" width="3.453125" style="182" customWidth="1"/>
    <col min="1298" max="1539" width="9" style="182"/>
    <col min="1540" max="1540" width="2.26953125" style="182" customWidth="1"/>
    <col min="1541" max="1541" width="12.6328125" style="182" customWidth="1"/>
    <col min="1542" max="1542" width="8.6328125" style="182" customWidth="1"/>
    <col min="1543" max="1543" width="3.90625" style="182" customWidth="1"/>
    <col min="1544" max="1544" width="3" style="182" bestFit="1" customWidth="1"/>
    <col min="1545" max="1545" width="8.6328125" style="182" customWidth="1"/>
    <col min="1546" max="1546" width="3.90625" style="182" customWidth="1"/>
    <col min="1547" max="1547" width="3" style="182" bestFit="1" customWidth="1"/>
    <col min="1548" max="1548" width="8.6328125" style="182" customWidth="1"/>
    <col min="1549" max="1549" width="3.90625" style="182" customWidth="1"/>
    <col min="1550" max="1550" width="6.26953125" style="182" customWidth="1"/>
    <col min="1551" max="1551" width="10.08984375" style="182" customWidth="1"/>
    <col min="1552" max="1552" width="3.90625" style="182" customWidth="1"/>
    <col min="1553" max="1553" width="3.453125" style="182" customWidth="1"/>
    <col min="1554" max="1795" width="9" style="182"/>
    <col min="1796" max="1796" width="2.26953125" style="182" customWidth="1"/>
    <col min="1797" max="1797" width="12.6328125" style="182" customWidth="1"/>
    <col min="1798" max="1798" width="8.6328125" style="182" customWidth="1"/>
    <col min="1799" max="1799" width="3.90625" style="182" customWidth="1"/>
    <col min="1800" max="1800" width="3" style="182" bestFit="1" customWidth="1"/>
    <col min="1801" max="1801" width="8.6328125" style="182" customWidth="1"/>
    <col min="1802" max="1802" width="3.90625" style="182" customWidth="1"/>
    <col min="1803" max="1803" width="3" style="182" bestFit="1" customWidth="1"/>
    <col min="1804" max="1804" width="8.6328125" style="182" customWidth="1"/>
    <col min="1805" max="1805" width="3.90625" style="182" customWidth="1"/>
    <col min="1806" max="1806" width="6.26953125" style="182" customWidth="1"/>
    <col min="1807" max="1807" width="10.08984375" style="182" customWidth="1"/>
    <col min="1808" max="1808" width="3.90625" style="182" customWidth="1"/>
    <col min="1809" max="1809" width="3.453125" style="182" customWidth="1"/>
    <col min="1810" max="2051" width="9" style="182"/>
    <col min="2052" max="2052" width="2.26953125" style="182" customWidth="1"/>
    <col min="2053" max="2053" width="12.6328125" style="182" customWidth="1"/>
    <col min="2054" max="2054" width="8.6328125" style="182" customWidth="1"/>
    <col min="2055" max="2055" width="3.90625" style="182" customWidth="1"/>
    <col min="2056" max="2056" width="3" style="182" bestFit="1" customWidth="1"/>
    <col min="2057" max="2057" width="8.6328125" style="182" customWidth="1"/>
    <col min="2058" max="2058" width="3.90625" style="182" customWidth="1"/>
    <col min="2059" max="2059" width="3" style="182" bestFit="1" customWidth="1"/>
    <col min="2060" max="2060" width="8.6328125" style="182" customWidth="1"/>
    <col min="2061" max="2061" width="3.90625" style="182" customWidth="1"/>
    <col min="2062" max="2062" width="6.26953125" style="182" customWidth="1"/>
    <col min="2063" max="2063" width="10.08984375" style="182" customWidth="1"/>
    <col min="2064" max="2064" width="3.90625" style="182" customWidth="1"/>
    <col min="2065" max="2065" width="3.453125" style="182" customWidth="1"/>
    <col min="2066" max="2307" width="9" style="182"/>
    <col min="2308" max="2308" width="2.26953125" style="182" customWidth="1"/>
    <col min="2309" max="2309" width="12.6328125" style="182" customWidth="1"/>
    <col min="2310" max="2310" width="8.6328125" style="182" customWidth="1"/>
    <col min="2311" max="2311" width="3.90625" style="182" customWidth="1"/>
    <col min="2312" max="2312" width="3" style="182" bestFit="1" customWidth="1"/>
    <col min="2313" max="2313" width="8.6328125" style="182" customWidth="1"/>
    <col min="2314" max="2314" width="3.90625" style="182" customWidth="1"/>
    <col min="2315" max="2315" width="3" style="182" bestFit="1" customWidth="1"/>
    <col min="2316" max="2316" width="8.6328125" style="182" customWidth="1"/>
    <col min="2317" max="2317" width="3.90625" style="182" customWidth="1"/>
    <col min="2318" max="2318" width="6.26953125" style="182" customWidth="1"/>
    <col min="2319" max="2319" width="10.08984375" style="182" customWidth="1"/>
    <col min="2320" max="2320" width="3.90625" style="182" customWidth="1"/>
    <col min="2321" max="2321" width="3.453125" style="182" customWidth="1"/>
    <col min="2322" max="2563" width="9" style="182"/>
    <col min="2564" max="2564" width="2.26953125" style="182" customWidth="1"/>
    <col min="2565" max="2565" width="12.6328125" style="182" customWidth="1"/>
    <col min="2566" max="2566" width="8.6328125" style="182" customWidth="1"/>
    <col min="2567" max="2567" width="3.90625" style="182" customWidth="1"/>
    <col min="2568" max="2568" width="3" style="182" bestFit="1" customWidth="1"/>
    <col min="2569" max="2569" width="8.6328125" style="182" customWidth="1"/>
    <col min="2570" max="2570" width="3.90625" style="182" customWidth="1"/>
    <col min="2571" max="2571" width="3" style="182" bestFit="1" customWidth="1"/>
    <col min="2572" max="2572" width="8.6328125" style="182" customWidth="1"/>
    <col min="2573" max="2573" width="3.90625" style="182" customWidth="1"/>
    <col min="2574" max="2574" width="6.26953125" style="182" customWidth="1"/>
    <col min="2575" max="2575" width="10.08984375" style="182" customWidth="1"/>
    <col min="2576" max="2576" width="3.90625" style="182" customWidth="1"/>
    <col min="2577" max="2577" width="3.453125" style="182" customWidth="1"/>
    <col min="2578" max="2819" width="9" style="182"/>
    <col min="2820" max="2820" width="2.26953125" style="182" customWidth="1"/>
    <col min="2821" max="2821" width="12.6328125" style="182" customWidth="1"/>
    <col min="2822" max="2822" width="8.6328125" style="182" customWidth="1"/>
    <col min="2823" max="2823" width="3.90625" style="182" customWidth="1"/>
    <col min="2824" max="2824" width="3" style="182" bestFit="1" customWidth="1"/>
    <col min="2825" max="2825" width="8.6328125" style="182" customWidth="1"/>
    <col min="2826" max="2826" width="3.90625" style="182" customWidth="1"/>
    <col min="2827" max="2827" width="3" style="182" bestFit="1" customWidth="1"/>
    <col min="2828" max="2828" width="8.6328125" style="182" customWidth="1"/>
    <col min="2829" max="2829" width="3.90625" style="182" customWidth="1"/>
    <col min="2830" max="2830" width="6.26953125" style="182" customWidth="1"/>
    <col min="2831" max="2831" width="10.08984375" style="182" customWidth="1"/>
    <col min="2832" max="2832" width="3.90625" style="182" customWidth="1"/>
    <col min="2833" max="2833" width="3.453125" style="182" customWidth="1"/>
    <col min="2834" max="3075" width="9" style="182"/>
    <col min="3076" max="3076" width="2.26953125" style="182" customWidth="1"/>
    <col min="3077" max="3077" width="12.6328125" style="182" customWidth="1"/>
    <col min="3078" max="3078" width="8.6328125" style="182" customWidth="1"/>
    <col min="3079" max="3079" width="3.90625" style="182" customWidth="1"/>
    <col min="3080" max="3080" width="3" style="182" bestFit="1" customWidth="1"/>
    <col min="3081" max="3081" width="8.6328125" style="182" customWidth="1"/>
    <col min="3082" max="3082" width="3.90625" style="182" customWidth="1"/>
    <col min="3083" max="3083" width="3" style="182" bestFit="1" customWidth="1"/>
    <col min="3084" max="3084" width="8.6328125" style="182" customWidth="1"/>
    <col min="3085" max="3085" width="3.90625" style="182" customWidth="1"/>
    <col min="3086" max="3086" width="6.26953125" style="182" customWidth="1"/>
    <col min="3087" max="3087" width="10.08984375" style="182" customWidth="1"/>
    <col min="3088" max="3088" width="3.90625" style="182" customWidth="1"/>
    <col min="3089" max="3089" width="3.453125" style="182" customWidth="1"/>
    <col min="3090" max="3331" width="9" style="182"/>
    <col min="3332" max="3332" width="2.26953125" style="182" customWidth="1"/>
    <col min="3333" max="3333" width="12.6328125" style="182" customWidth="1"/>
    <col min="3334" max="3334" width="8.6328125" style="182" customWidth="1"/>
    <col min="3335" max="3335" width="3.90625" style="182" customWidth="1"/>
    <col min="3336" max="3336" width="3" style="182" bestFit="1" customWidth="1"/>
    <col min="3337" max="3337" width="8.6328125" style="182" customWidth="1"/>
    <col min="3338" max="3338" width="3.90625" style="182" customWidth="1"/>
    <col min="3339" max="3339" width="3" style="182" bestFit="1" customWidth="1"/>
    <col min="3340" max="3340" width="8.6328125" style="182" customWidth="1"/>
    <col min="3341" max="3341" width="3.90625" style="182" customWidth="1"/>
    <col min="3342" max="3342" width="6.26953125" style="182" customWidth="1"/>
    <col min="3343" max="3343" width="10.08984375" style="182" customWidth="1"/>
    <col min="3344" max="3344" width="3.90625" style="182" customWidth="1"/>
    <col min="3345" max="3345" width="3.453125" style="182" customWidth="1"/>
    <col min="3346" max="3587" width="9" style="182"/>
    <col min="3588" max="3588" width="2.26953125" style="182" customWidth="1"/>
    <col min="3589" max="3589" width="12.6328125" style="182" customWidth="1"/>
    <col min="3590" max="3590" width="8.6328125" style="182" customWidth="1"/>
    <col min="3591" max="3591" width="3.90625" style="182" customWidth="1"/>
    <col min="3592" max="3592" width="3" style="182" bestFit="1" customWidth="1"/>
    <col min="3593" max="3593" width="8.6328125" style="182" customWidth="1"/>
    <col min="3594" max="3594" width="3.90625" style="182" customWidth="1"/>
    <col min="3595" max="3595" width="3" style="182" bestFit="1" customWidth="1"/>
    <col min="3596" max="3596" width="8.6328125" style="182" customWidth="1"/>
    <col min="3597" max="3597" width="3.90625" style="182" customWidth="1"/>
    <col min="3598" max="3598" width="6.26953125" style="182" customWidth="1"/>
    <col min="3599" max="3599" width="10.08984375" style="182" customWidth="1"/>
    <col min="3600" max="3600" width="3.90625" style="182" customWidth="1"/>
    <col min="3601" max="3601" width="3.453125" style="182" customWidth="1"/>
    <col min="3602" max="3843" width="9" style="182"/>
    <col min="3844" max="3844" width="2.26953125" style="182" customWidth="1"/>
    <col min="3845" max="3845" width="12.6328125" style="182" customWidth="1"/>
    <col min="3846" max="3846" width="8.6328125" style="182" customWidth="1"/>
    <col min="3847" max="3847" width="3.90625" style="182" customWidth="1"/>
    <col min="3848" max="3848" width="3" style="182" bestFit="1" customWidth="1"/>
    <col min="3849" max="3849" width="8.6328125" style="182" customWidth="1"/>
    <col min="3850" max="3850" width="3.90625" style="182" customWidth="1"/>
    <col min="3851" max="3851" width="3" style="182" bestFit="1" customWidth="1"/>
    <col min="3852" max="3852" width="8.6328125" style="182" customWidth="1"/>
    <col min="3853" max="3853" width="3.90625" style="182" customWidth="1"/>
    <col min="3854" max="3854" width="6.26953125" style="182" customWidth="1"/>
    <col min="3855" max="3855" width="10.08984375" style="182" customWidth="1"/>
    <col min="3856" max="3856" width="3.90625" style="182" customWidth="1"/>
    <col min="3857" max="3857" width="3.453125" style="182" customWidth="1"/>
    <col min="3858" max="4099" width="9" style="182"/>
    <col min="4100" max="4100" width="2.26953125" style="182" customWidth="1"/>
    <col min="4101" max="4101" width="12.6328125" style="182" customWidth="1"/>
    <col min="4102" max="4102" width="8.6328125" style="182" customWidth="1"/>
    <col min="4103" max="4103" width="3.90625" style="182" customWidth="1"/>
    <col min="4104" max="4104" width="3" style="182" bestFit="1" customWidth="1"/>
    <col min="4105" max="4105" width="8.6328125" style="182" customWidth="1"/>
    <col min="4106" max="4106" width="3.90625" style="182" customWidth="1"/>
    <col min="4107" max="4107" width="3" style="182" bestFit="1" customWidth="1"/>
    <col min="4108" max="4108" width="8.6328125" style="182" customWidth="1"/>
    <col min="4109" max="4109" width="3.90625" style="182" customWidth="1"/>
    <col min="4110" max="4110" width="6.26953125" style="182" customWidth="1"/>
    <col min="4111" max="4111" width="10.08984375" style="182" customWidth="1"/>
    <col min="4112" max="4112" width="3.90625" style="182" customWidth="1"/>
    <col min="4113" max="4113" width="3.453125" style="182" customWidth="1"/>
    <col min="4114" max="4355" width="9" style="182"/>
    <col min="4356" max="4356" width="2.26953125" style="182" customWidth="1"/>
    <col min="4357" max="4357" width="12.6328125" style="182" customWidth="1"/>
    <col min="4358" max="4358" width="8.6328125" style="182" customWidth="1"/>
    <col min="4359" max="4359" width="3.90625" style="182" customWidth="1"/>
    <col min="4360" max="4360" width="3" style="182" bestFit="1" customWidth="1"/>
    <col min="4361" max="4361" width="8.6328125" style="182" customWidth="1"/>
    <col min="4362" max="4362" width="3.90625" style="182" customWidth="1"/>
    <col min="4363" max="4363" width="3" style="182" bestFit="1" customWidth="1"/>
    <col min="4364" max="4364" width="8.6328125" style="182" customWidth="1"/>
    <col min="4365" max="4365" width="3.90625" style="182" customWidth="1"/>
    <col min="4366" max="4366" width="6.26953125" style="182" customWidth="1"/>
    <col min="4367" max="4367" width="10.08984375" style="182" customWidth="1"/>
    <col min="4368" max="4368" width="3.90625" style="182" customWidth="1"/>
    <col min="4369" max="4369" width="3.453125" style="182" customWidth="1"/>
    <col min="4370" max="4611" width="9" style="182"/>
    <col min="4612" max="4612" width="2.26953125" style="182" customWidth="1"/>
    <col min="4613" max="4613" width="12.6328125" style="182" customWidth="1"/>
    <col min="4614" max="4614" width="8.6328125" style="182" customWidth="1"/>
    <col min="4615" max="4615" width="3.90625" style="182" customWidth="1"/>
    <col min="4616" max="4616" width="3" style="182" bestFit="1" customWidth="1"/>
    <col min="4617" max="4617" width="8.6328125" style="182" customWidth="1"/>
    <col min="4618" max="4618" width="3.90625" style="182" customWidth="1"/>
    <col min="4619" max="4619" width="3" style="182" bestFit="1" customWidth="1"/>
    <col min="4620" max="4620" width="8.6328125" style="182" customWidth="1"/>
    <col min="4621" max="4621" width="3.90625" style="182" customWidth="1"/>
    <col min="4622" max="4622" width="6.26953125" style="182" customWidth="1"/>
    <col min="4623" max="4623" width="10.08984375" style="182" customWidth="1"/>
    <col min="4624" max="4624" width="3.90625" style="182" customWidth="1"/>
    <col min="4625" max="4625" width="3.453125" style="182" customWidth="1"/>
    <col min="4626" max="4867" width="9" style="182"/>
    <col min="4868" max="4868" width="2.26953125" style="182" customWidth="1"/>
    <col min="4869" max="4869" width="12.6328125" style="182" customWidth="1"/>
    <col min="4870" max="4870" width="8.6328125" style="182" customWidth="1"/>
    <col min="4871" max="4871" width="3.90625" style="182" customWidth="1"/>
    <col min="4872" max="4872" width="3" style="182" bestFit="1" customWidth="1"/>
    <col min="4873" max="4873" width="8.6328125" style="182" customWidth="1"/>
    <col min="4874" max="4874" width="3.90625" style="182" customWidth="1"/>
    <col min="4875" max="4875" width="3" style="182" bestFit="1" customWidth="1"/>
    <col min="4876" max="4876" width="8.6328125" style="182" customWidth="1"/>
    <col min="4877" max="4877" width="3.90625" style="182" customWidth="1"/>
    <col min="4878" max="4878" width="6.26953125" style="182" customWidth="1"/>
    <col min="4879" max="4879" width="10.08984375" style="182" customWidth="1"/>
    <col min="4880" max="4880" width="3.90625" style="182" customWidth="1"/>
    <col min="4881" max="4881" width="3.453125" style="182" customWidth="1"/>
    <col min="4882" max="5123" width="9" style="182"/>
    <col min="5124" max="5124" width="2.26953125" style="182" customWidth="1"/>
    <col min="5125" max="5125" width="12.6328125" style="182" customWidth="1"/>
    <col min="5126" max="5126" width="8.6328125" style="182" customWidth="1"/>
    <col min="5127" max="5127" width="3.90625" style="182" customWidth="1"/>
    <col min="5128" max="5128" width="3" style="182" bestFit="1" customWidth="1"/>
    <col min="5129" max="5129" width="8.6328125" style="182" customWidth="1"/>
    <col min="5130" max="5130" width="3.90625" style="182" customWidth="1"/>
    <col min="5131" max="5131" width="3" style="182" bestFit="1" customWidth="1"/>
    <col min="5132" max="5132" width="8.6328125" style="182" customWidth="1"/>
    <col min="5133" max="5133" width="3.90625" style="182" customWidth="1"/>
    <col min="5134" max="5134" width="6.26953125" style="182" customWidth="1"/>
    <col min="5135" max="5135" width="10.08984375" style="182" customWidth="1"/>
    <col min="5136" max="5136" width="3.90625" style="182" customWidth="1"/>
    <col min="5137" max="5137" width="3.453125" style="182" customWidth="1"/>
    <col min="5138" max="5379" width="9" style="182"/>
    <col min="5380" max="5380" width="2.26953125" style="182" customWidth="1"/>
    <col min="5381" max="5381" width="12.6328125" style="182" customWidth="1"/>
    <col min="5382" max="5382" width="8.6328125" style="182" customWidth="1"/>
    <col min="5383" max="5383" width="3.90625" style="182" customWidth="1"/>
    <col min="5384" max="5384" width="3" style="182" bestFit="1" customWidth="1"/>
    <col min="5385" max="5385" width="8.6328125" style="182" customWidth="1"/>
    <col min="5386" max="5386" width="3.90625" style="182" customWidth="1"/>
    <col min="5387" max="5387" width="3" style="182" bestFit="1" customWidth="1"/>
    <col min="5388" max="5388" width="8.6328125" style="182" customWidth="1"/>
    <col min="5389" max="5389" width="3.90625" style="182" customWidth="1"/>
    <col min="5390" max="5390" width="6.26953125" style="182" customWidth="1"/>
    <col min="5391" max="5391" width="10.08984375" style="182" customWidth="1"/>
    <col min="5392" max="5392" width="3.90625" style="182" customWidth="1"/>
    <col min="5393" max="5393" width="3.453125" style="182" customWidth="1"/>
    <col min="5394" max="5635" width="9" style="182"/>
    <col min="5636" max="5636" width="2.26953125" style="182" customWidth="1"/>
    <col min="5637" max="5637" width="12.6328125" style="182" customWidth="1"/>
    <col min="5638" max="5638" width="8.6328125" style="182" customWidth="1"/>
    <col min="5639" max="5639" width="3.90625" style="182" customWidth="1"/>
    <col min="5640" max="5640" width="3" style="182" bestFit="1" customWidth="1"/>
    <col min="5641" max="5641" width="8.6328125" style="182" customWidth="1"/>
    <col min="5642" max="5642" width="3.90625" style="182" customWidth="1"/>
    <col min="5643" max="5643" width="3" style="182" bestFit="1" customWidth="1"/>
    <col min="5644" max="5644" width="8.6328125" style="182" customWidth="1"/>
    <col min="5645" max="5645" width="3.90625" style="182" customWidth="1"/>
    <col min="5646" max="5646" width="6.26953125" style="182" customWidth="1"/>
    <col min="5647" max="5647" width="10.08984375" style="182" customWidth="1"/>
    <col min="5648" max="5648" width="3.90625" style="182" customWidth="1"/>
    <col min="5649" max="5649" width="3.453125" style="182" customWidth="1"/>
    <col min="5650" max="5891" width="9" style="182"/>
    <col min="5892" max="5892" width="2.26953125" style="182" customWidth="1"/>
    <col min="5893" max="5893" width="12.6328125" style="182" customWidth="1"/>
    <col min="5894" max="5894" width="8.6328125" style="182" customWidth="1"/>
    <col min="5895" max="5895" width="3.90625" style="182" customWidth="1"/>
    <col min="5896" max="5896" width="3" style="182" bestFit="1" customWidth="1"/>
    <col min="5897" max="5897" width="8.6328125" style="182" customWidth="1"/>
    <col min="5898" max="5898" width="3.90625" style="182" customWidth="1"/>
    <col min="5899" max="5899" width="3" style="182" bestFit="1" customWidth="1"/>
    <col min="5900" max="5900" width="8.6328125" style="182" customWidth="1"/>
    <col min="5901" max="5901" width="3.90625" style="182" customWidth="1"/>
    <col min="5902" max="5902" width="6.26953125" style="182" customWidth="1"/>
    <col min="5903" max="5903" width="10.08984375" style="182" customWidth="1"/>
    <col min="5904" max="5904" width="3.90625" style="182" customWidth="1"/>
    <col min="5905" max="5905" width="3.453125" style="182" customWidth="1"/>
    <col min="5906" max="6147" width="9" style="182"/>
    <col min="6148" max="6148" width="2.26953125" style="182" customWidth="1"/>
    <col min="6149" max="6149" width="12.6328125" style="182" customWidth="1"/>
    <col min="6150" max="6150" width="8.6328125" style="182" customWidth="1"/>
    <col min="6151" max="6151" width="3.90625" style="182" customWidth="1"/>
    <col min="6152" max="6152" width="3" style="182" bestFit="1" customWidth="1"/>
    <col min="6153" max="6153" width="8.6328125" style="182" customWidth="1"/>
    <col min="6154" max="6154" width="3.90625" style="182" customWidth="1"/>
    <col min="6155" max="6155" width="3" style="182" bestFit="1" customWidth="1"/>
    <col min="6156" max="6156" width="8.6328125" style="182" customWidth="1"/>
    <col min="6157" max="6157" width="3.90625" style="182" customWidth="1"/>
    <col min="6158" max="6158" width="6.26953125" style="182" customWidth="1"/>
    <col min="6159" max="6159" width="10.08984375" style="182" customWidth="1"/>
    <col min="6160" max="6160" width="3.90625" style="182" customWidth="1"/>
    <col min="6161" max="6161" width="3.453125" style="182" customWidth="1"/>
    <col min="6162" max="6403" width="9" style="182"/>
    <col min="6404" max="6404" width="2.26953125" style="182" customWidth="1"/>
    <col min="6405" max="6405" width="12.6328125" style="182" customWidth="1"/>
    <col min="6406" max="6406" width="8.6328125" style="182" customWidth="1"/>
    <col min="6407" max="6407" width="3.90625" style="182" customWidth="1"/>
    <col min="6408" max="6408" width="3" style="182" bestFit="1" customWidth="1"/>
    <col min="6409" max="6409" width="8.6328125" style="182" customWidth="1"/>
    <col min="6410" max="6410" width="3.90625" style="182" customWidth="1"/>
    <col min="6411" max="6411" width="3" style="182" bestFit="1" customWidth="1"/>
    <col min="6412" max="6412" width="8.6328125" style="182" customWidth="1"/>
    <col min="6413" max="6413" width="3.90625" style="182" customWidth="1"/>
    <col min="6414" max="6414" width="6.26953125" style="182" customWidth="1"/>
    <col min="6415" max="6415" width="10.08984375" style="182" customWidth="1"/>
    <col min="6416" max="6416" width="3.90625" style="182" customWidth="1"/>
    <col min="6417" max="6417" width="3.453125" style="182" customWidth="1"/>
    <col min="6418" max="6659" width="9" style="182"/>
    <col min="6660" max="6660" width="2.26953125" style="182" customWidth="1"/>
    <col min="6661" max="6661" width="12.6328125" style="182" customWidth="1"/>
    <col min="6662" max="6662" width="8.6328125" style="182" customWidth="1"/>
    <col min="6663" max="6663" width="3.90625" style="182" customWidth="1"/>
    <col min="6664" max="6664" width="3" style="182" bestFit="1" customWidth="1"/>
    <col min="6665" max="6665" width="8.6328125" style="182" customWidth="1"/>
    <col min="6666" max="6666" width="3.90625" style="182" customWidth="1"/>
    <col min="6667" max="6667" width="3" style="182" bestFit="1" customWidth="1"/>
    <col min="6668" max="6668" width="8.6328125" style="182" customWidth="1"/>
    <col min="6669" max="6669" width="3.90625" style="182" customWidth="1"/>
    <col min="6670" max="6670" width="6.26953125" style="182" customWidth="1"/>
    <col min="6671" max="6671" width="10.08984375" style="182" customWidth="1"/>
    <col min="6672" max="6672" width="3.90625" style="182" customWidth="1"/>
    <col min="6673" max="6673" width="3.453125" style="182" customWidth="1"/>
    <col min="6674" max="6915" width="9" style="182"/>
    <col min="6916" max="6916" width="2.26953125" style="182" customWidth="1"/>
    <col min="6917" max="6917" width="12.6328125" style="182" customWidth="1"/>
    <col min="6918" max="6918" width="8.6328125" style="182" customWidth="1"/>
    <col min="6919" max="6919" width="3.90625" style="182" customWidth="1"/>
    <col min="6920" max="6920" width="3" style="182" bestFit="1" customWidth="1"/>
    <col min="6921" max="6921" width="8.6328125" style="182" customWidth="1"/>
    <col min="6922" max="6922" width="3.90625" style="182" customWidth="1"/>
    <col min="6923" max="6923" width="3" style="182" bestFit="1" customWidth="1"/>
    <col min="6924" max="6924" width="8.6328125" style="182" customWidth="1"/>
    <col min="6925" max="6925" width="3.90625" style="182" customWidth="1"/>
    <col min="6926" max="6926" width="6.26953125" style="182" customWidth="1"/>
    <col min="6927" max="6927" width="10.08984375" style="182" customWidth="1"/>
    <col min="6928" max="6928" width="3.90625" style="182" customWidth="1"/>
    <col min="6929" max="6929" width="3.453125" style="182" customWidth="1"/>
    <col min="6930" max="7171" width="9" style="182"/>
    <col min="7172" max="7172" width="2.26953125" style="182" customWidth="1"/>
    <col min="7173" max="7173" width="12.6328125" style="182" customWidth="1"/>
    <col min="7174" max="7174" width="8.6328125" style="182" customWidth="1"/>
    <col min="7175" max="7175" width="3.90625" style="182" customWidth="1"/>
    <col min="7176" max="7176" width="3" style="182" bestFit="1" customWidth="1"/>
    <col min="7177" max="7177" width="8.6328125" style="182" customWidth="1"/>
    <col min="7178" max="7178" width="3.90625" style="182" customWidth="1"/>
    <col min="7179" max="7179" width="3" style="182" bestFit="1" customWidth="1"/>
    <col min="7180" max="7180" width="8.6328125" style="182" customWidth="1"/>
    <col min="7181" max="7181" width="3.90625" style="182" customWidth="1"/>
    <col min="7182" max="7182" width="6.26953125" style="182" customWidth="1"/>
    <col min="7183" max="7183" width="10.08984375" style="182" customWidth="1"/>
    <col min="7184" max="7184" width="3.90625" style="182" customWidth="1"/>
    <col min="7185" max="7185" width="3.453125" style="182" customWidth="1"/>
    <col min="7186" max="7427" width="9" style="182"/>
    <col min="7428" max="7428" width="2.26953125" style="182" customWidth="1"/>
    <col min="7429" max="7429" width="12.6328125" style="182" customWidth="1"/>
    <col min="7430" max="7430" width="8.6328125" style="182" customWidth="1"/>
    <col min="7431" max="7431" width="3.90625" style="182" customWidth="1"/>
    <col min="7432" max="7432" width="3" style="182" bestFit="1" customWidth="1"/>
    <col min="7433" max="7433" width="8.6328125" style="182" customWidth="1"/>
    <col min="7434" max="7434" width="3.90625" style="182" customWidth="1"/>
    <col min="7435" max="7435" width="3" style="182" bestFit="1" customWidth="1"/>
    <col min="7436" max="7436" width="8.6328125" style="182" customWidth="1"/>
    <col min="7437" max="7437" width="3.90625" style="182" customWidth="1"/>
    <col min="7438" max="7438" width="6.26953125" style="182" customWidth="1"/>
    <col min="7439" max="7439" width="10.08984375" style="182" customWidth="1"/>
    <col min="7440" max="7440" width="3.90625" style="182" customWidth="1"/>
    <col min="7441" max="7441" width="3.453125" style="182" customWidth="1"/>
    <col min="7442" max="7683" width="9" style="182"/>
    <col min="7684" max="7684" width="2.26953125" style="182" customWidth="1"/>
    <col min="7685" max="7685" width="12.6328125" style="182" customWidth="1"/>
    <col min="7686" max="7686" width="8.6328125" style="182" customWidth="1"/>
    <col min="7687" max="7687" width="3.90625" style="182" customWidth="1"/>
    <col min="7688" max="7688" width="3" style="182" bestFit="1" customWidth="1"/>
    <col min="7689" max="7689" width="8.6328125" style="182" customWidth="1"/>
    <col min="7690" max="7690" width="3.90625" style="182" customWidth="1"/>
    <col min="7691" max="7691" width="3" style="182" bestFit="1" customWidth="1"/>
    <col min="7692" max="7692" width="8.6328125" style="182" customWidth="1"/>
    <col min="7693" max="7693" width="3.90625" style="182" customWidth="1"/>
    <col min="7694" max="7694" width="6.26953125" style="182" customWidth="1"/>
    <col min="7695" max="7695" width="10.08984375" style="182" customWidth="1"/>
    <col min="7696" max="7696" width="3.90625" style="182" customWidth="1"/>
    <col min="7697" max="7697" width="3.453125" style="182" customWidth="1"/>
    <col min="7698" max="7939" width="9" style="182"/>
    <col min="7940" max="7940" width="2.26953125" style="182" customWidth="1"/>
    <col min="7941" max="7941" width="12.6328125" style="182" customWidth="1"/>
    <col min="7942" max="7942" width="8.6328125" style="182" customWidth="1"/>
    <col min="7943" max="7943" width="3.90625" style="182" customWidth="1"/>
    <col min="7944" max="7944" width="3" style="182" bestFit="1" customWidth="1"/>
    <col min="7945" max="7945" width="8.6328125" style="182" customWidth="1"/>
    <col min="7946" max="7946" width="3.90625" style="182" customWidth="1"/>
    <col min="7947" max="7947" width="3" style="182" bestFit="1" customWidth="1"/>
    <col min="7948" max="7948" width="8.6328125" style="182" customWidth="1"/>
    <col min="7949" max="7949" width="3.90625" style="182" customWidth="1"/>
    <col min="7950" max="7950" width="6.26953125" style="182" customWidth="1"/>
    <col min="7951" max="7951" width="10.08984375" style="182" customWidth="1"/>
    <col min="7952" max="7952" width="3.90625" style="182" customWidth="1"/>
    <col min="7953" max="7953" width="3.453125" style="182" customWidth="1"/>
    <col min="7954" max="8195" width="9" style="182"/>
    <col min="8196" max="8196" width="2.26953125" style="182" customWidth="1"/>
    <col min="8197" max="8197" width="12.6328125" style="182" customWidth="1"/>
    <col min="8198" max="8198" width="8.6328125" style="182" customWidth="1"/>
    <col min="8199" max="8199" width="3.90625" style="182" customWidth="1"/>
    <col min="8200" max="8200" width="3" style="182" bestFit="1" customWidth="1"/>
    <col min="8201" max="8201" width="8.6328125" style="182" customWidth="1"/>
    <col min="8202" max="8202" width="3.90625" style="182" customWidth="1"/>
    <col min="8203" max="8203" width="3" style="182" bestFit="1" customWidth="1"/>
    <col min="8204" max="8204" width="8.6328125" style="182" customWidth="1"/>
    <col min="8205" max="8205" width="3.90625" style="182" customWidth="1"/>
    <col min="8206" max="8206" width="6.26953125" style="182" customWidth="1"/>
    <col min="8207" max="8207" width="10.08984375" style="182" customWidth="1"/>
    <col min="8208" max="8208" width="3.90625" style="182" customWidth="1"/>
    <col min="8209" max="8209" width="3.453125" style="182" customWidth="1"/>
    <col min="8210" max="8451" width="9" style="182"/>
    <col min="8452" max="8452" width="2.26953125" style="182" customWidth="1"/>
    <col min="8453" max="8453" width="12.6328125" style="182" customWidth="1"/>
    <col min="8454" max="8454" width="8.6328125" style="182" customWidth="1"/>
    <col min="8455" max="8455" width="3.90625" style="182" customWidth="1"/>
    <col min="8456" max="8456" width="3" style="182" bestFit="1" customWidth="1"/>
    <col min="8457" max="8457" width="8.6328125" style="182" customWidth="1"/>
    <col min="8458" max="8458" width="3.90625" style="182" customWidth="1"/>
    <col min="8459" max="8459" width="3" style="182" bestFit="1" customWidth="1"/>
    <col min="8460" max="8460" width="8.6328125" style="182" customWidth="1"/>
    <col min="8461" max="8461" width="3.90625" style="182" customWidth="1"/>
    <col min="8462" max="8462" width="6.26953125" style="182" customWidth="1"/>
    <col min="8463" max="8463" width="10.08984375" style="182" customWidth="1"/>
    <col min="8464" max="8464" width="3.90625" style="182" customWidth="1"/>
    <col min="8465" max="8465" width="3.453125" style="182" customWidth="1"/>
    <col min="8466" max="8707" width="9" style="182"/>
    <col min="8708" max="8708" width="2.26953125" style="182" customWidth="1"/>
    <col min="8709" max="8709" width="12.6328125" style="182" customWidth="1"/>
    <col min="8710" max="8710" width="8.6328125" style="182" customWidth="1"/>
    <col min="8711" max="8711" width="3.90625" style="182" customWidth="1"/>
    <col min="8712" max="8712" width="3" style="182" bestFit="1" customWidth="1"/>
    <col min="8713" max="8713" width="8.6328125" style="182" customWidth="1"/>
    <col min="8714" max="8714" width="3.90625" style="182" customWidth="1"/>
    <col min="8715" max="8715" width="3" style="182" bestFit="1" customWidth="1"/>
    <col min="8716" max="8716" width="8.6328125" style="182" customWidth="1"/>
    <col min="8717" max="8717" width="3.90625" style="182" customWidth="1"/>
    <col min="8718" max="8718" width="6.26953125" style="182" customWidth="1"/>
    <col min="8719" max="8719" width="10.08984375" style="182" customWidth="1"/>
    <col min="8720" max="8720" width="3.90625" style="182" customWidth="1"/>
    <col min="8721" max="8721" width="3.453125" style="182" customWidth="1"/>
    <col min="8722" max="8963" width="9" style="182"/>
    <col min="8964" max="8964" width="2.26953125" style="182" customWidth="1"/>
    <col min="8965" max="8965" width="12.6328125" style="182" customWidth="1"/>
    <col min="8966" max="8966" width="8.6328125" style="182" customWidth="1"/>
    <col min="8967" max="8967" width="3.90625" style="182" customWidth="1"/>
    <col min="8968" max="8968" width="3" style="182" bestFit="1" customWidth="1"/>
    <col min="8969" max="8969" width="8.6328125" style="182" customWidth="1"/>
    <col min="8970" max="8970" width="3.90625" style="182" customWidth="1"/>
    <col min="8971" max="8971" width="3" style="182" bestFit="1" customWidth="1"/>
    <col min="8972" max="8972" width="8.6328125" style="182" customWidth="1"/>
    <col min="8973" max="8973" width="3.90625" style="182" customWidth="1"/>
    <col min="8974" max="8974" width="6.26953125" style="182" customWidth="1"/>
    <col min="8975" max="8975" width="10.08984375" style="182" customWidth="1"/>
    <col min="8976" max="8976" width="3.90625" style="182" customWidth="1"/>
    <col min="8977" max="8977" width="3.453125" style="182" customWidth="1"/>
    <col min="8978" max="9219" width="9" style="182"/>
    <col min="9220" max="9220" width="2.26953125" style="182" customWidth="1"/>
    <col min="9221" max="9221" width="12.6328125" style="182" customWidth="1"/>
    <col min="9222" max="9222" width="8.6328125" style="182" customWidth="1"/>
    <col min="9223" max="9223" width="3.90625" style="182" customWidth="1"/>
    <col min="9224" max="9224" width="3" style="182" bestFit="1" customWidth="1"/>
    <col min="9225" max="9225" width="8.6328125" style="182" customWidth="1"/>
    <col min="9226" max="9226" width="3.90625" style="182" customWidth="1"/>
    <col min="9227" max="9227" width="3" style="182" bestFit="1" customWidth="1"/>
    <col min="9228" max="9228" width="8.6328125" style="182" customWidth="1"/>
    <col min="9229" max="9229" width="3.90625" style="182" customWidth="1"/>
    <col min="9230" max="9230" width="6.26953125" style="182" customWidth="1"/>
    <col min="9231" max="9231" width="10.08984375" style="182" customWidth="1"/>
    <col min="9232" max="9232" width="3.90625" style="182" customWidth="1"/>
    <col min="9233" max="9233" width="3.453125" style="182" customWidth="1"/>
    <col min="9234" max="9475" width="9" style="182"/>
    <col min="9476" max="9476" width="2.26953125" style="182" customWidth="1"/>
    <col min="9477" max="9477" width="12.6328125" style="182" customWidth="1"/>
    <col min="9478" max="9478" width="8.6328125" style="182" customWidth="1"/>
    <col min="9479" max="9479" width="3.90625" style="182" customWidth="1"/>
    <col min="9480" max="9480" width="3" style="182" bestFit="1" customWidth="1"/>
    <col min="9481" max="9481" width="8.6328125" style="182" customWidth="1"/>
    <col min="9482" max="9482" width="3.90625" style="182" customWidth="1"/>
    <col min="9483" max="9483" width="3" style="182" bestFit="1" customWidth="1"/>
    <col min="9484" max="9484" width="8.6328125" style="182" customWidth="1"/>
    <col min="9485" max="9485" width="3.90625" style="182" customWidth="1"/>
    <col min="9486" max="9486" width="6.26953125" style="182" customWidth="1"/>
    <col min="9487" max="9487" width="10.08984375" style="182" customWidth="1"/>
    <col min="9488" max="9488" width="3.90625" style="182" customWidth="1"/>
    <col min="9489" max="9489" width="3.453125" style="182" customWidth="1"/>
    <col min="9490" max="9731" width="9" style="182"/>
    <col min="9732" max="9732" width="2.26953125" style="182" customWidth="1"/>
    <col min="9733" max="9733" width="12.6328125" style="182" customWidth="1"/>
    <col min="9734" max="9734" width="8.6328125" style="182" customWidth="1"/>
    <col min="9735" max="9735" width="3.90625" style="182" customWidth="1"/>
    <col min="9736" max="9736" width="3" style="182" bestFit="1" customWidth="1"/>
    <col min="9737" max="9737" width="8.6328125" style="182" customWidth="1"/>
    <col min="9738" max="9738" width="3.90625" style="182" customWidth="1"/>
    <col min="9739" max="9739" width="3" style="182" bestFit="1" customWidth="1"/>
    <col min="9740" max="9740" width="8.6328125" style="182" customWidth="1"/>
    <col min="9741" max="9741" width="3.90625" style="182" customWidth="1"/>
    <col min="9742" max="9742" width="6.26953125" style="182" customWidth="1"/>
    <col min="9743" max="9743" width="10.08984375" style="182" customWidth="1"/>
    <col min="9744" max="9744" width="3.90625" style="182" customWidth="1"/>
    <col min="9745" max="9745" width="3.453125" style="182" customWidth="1"/>
    <col min="9746" max="9987" width="9" style="182"/>
    <col min="9988" max="9988" width="2.26953125" style="182" customWidth="1"/>
    <col min="9989" max="9989" width="12.6328125" style="182" customWidth="1"/>
    <col min="9990" max="9990" width="8.6328125" style="182" customWidth="1"/>
    <col min="9991" max="9991" width="3.90625" style="182" customWidth="1"/>
    <col min="9992" max="9992" width="3" style="182" bestFit="1" customWidth="1"/>
    <col min="9993" max="9993" width="8.6328125" style="182" customWidth="1"/>
    <col min="9994" max="9994" width="3.90625" style="182" customWidth="1"/>
    <col min="9995" max="9995" width="3" style="182" bestFit="1" customWidth="1"/>
    <col min="9996" max="9996" width="8.6328125" style="182" customWidth="1"/>
    <col min="9997" max="9997" width="3.90625" style="182" customWidth="1"/>
    <col min="9998" max="9998" width="6.26953125" style="182" customWidth="1"/>
    <col min="9999" max="9999" width="10.08984375" style="182" customWidth="1"/>
    <col min="10000" max="10000" width="3.90625" style="182" customWidth="1"/>
    <col min="10001" max="10001" width="3.453125" style="182" customWidth="1"/>
    <col min="10002" max="10243" width="9" style="182"/>
    <col min="10244" max="10244" width="2.26953125" style="182" customWidth="1"/>
    <col min="10245" max="10245" width="12.6328125" style="182" customWidth="1"/>
    <col min="10246" max="10246" width="8.6328125" style="182" customWidth="1"/>
    <col min="10247" max="10247" width="3.90625" style="182" customWidth="1"/>
    <col min="10248" max="10248" width="3" style="182" bestFit="1" customWidth="1"/>
    <col min="10249" max="10249" width="8.6328125" style="182" customWidth="1"/>
    <col min="10250" max="10250" width="3.90625" style="182" customWidth="1"/>
    <col min="10251" max="10251" width="3" style="182" bestFit="1" customWidth="1"/>
    <col min="10252" max="10252" width="8.6328125" style="182" customWidth="1"/>
    <col min="10253" max="10253" width="3.90625" style="182" customWidth="1"/>
    <col min="10254" max="10254" width="6.26953125" style="182" customWidth="1"/>
    <col min="10255" max="10255" width="10.08984375" style="182" customWidth="1"/>
    <col min="10256" max="10256" width="3.90625" style="182" customWidth="1"/>
    <col min="10257" max="10257" width="3.453125" style="182" customWidth="1"/>
    <col min="10258" max="10499" width="9" style="182"/>
    <col min="10500" max="10500" width="2.26953125" style="182" customWidth="1"/>
    <col min="10501" max="10501" width="12.6328125" style="182" customWidth="1"/>
    <col min="10502" max="10502" width="8.6328125" style="182" customWidth="1"/>
    <col min="10503" max="10503" width="3.90625" style="182" customWidth="1"/>
    <col min="10504" max="10504" width="3" style="182" bestFit="1" customWidth="1"/>
    <col min="10505" max="10505" width="8.6328125" style="182" customWidth="1"/>
    <col min="10506" max="10506" width="3.90625" style="182" customWidth="1"/>
    <col min="10507" max="10507" width="3" style="182" bestFit="1" customWidth="1"/>
    <col min="10508" max="10508" width="8.6328125" style="182" customWidth="1"/>
    <col min="10509" max="10509" width="3.90625" style="182" customWidth="1"/>
    <col min="10510" max="10510" width="6.26953125" style="182" customWidth="1"/>
    <col min="10511" max="10511" width="10.08984375" style="182" customWidth="1"/>
    <col min="10512" max="10512" width="3.90625" style="182" customWidth="1"/>
    <col min="10513" max="10513" width="3.453125" style="182" customWidth="1"/>
    <col min="10514" max="10755" width="9" style="182"/>
    <col min="10756" max="10756" width="2.26953125" style="182" customWidth="1"/>
    <col min="10757" max="10757" width="12.6328125" style="182" customWidth="1"/>
    <col min="10758" max="10758" width="8.6328125" style="182" customWidth="1"/>
    <col min="10759" max="10759" width="3.90625" style="182" customWidth="1"/>
    <col min="10760" max="10760" width="3" style="182" bestFit="1" customWidth="1"/>
    <col min="10761" max="10761" width="8.6328125" style="182" customWidth="1"/>
    <col min="10762" max="10762" width="3.90625" style="182" customWidth="1"/>
    <col min="10763" max="10763" width="3" style="182" bestFit="1" customWidth="1"/>
    <col min="10764" max="10764" width="8.6328125" style="182" customWidth="1"/>
    <col min="10765" max="10765" width="3.90625" style="182" customWidth="1"/>
    <col min="10766" max="10766" width="6.26953125" style="182" customWidth="1"/>
    <col min="10767" max="10767" width="10.08984375" style="182" customWidth="1"/>
    <col min="10768" max="10768" width="3.90625" style="182" customWidth="1"/>
    <col min="10769" max="10769" width="3.453125" style="182" customWidth="1"/>
    <col min="10770" max="11011" width="9" style="182"/>
    <col min="11012" max="11012" width="2.26953125" style="182" customWidth="1"/>
    <col min="11013" max="11013" width="12.6328125" style="182" customWidth="1"/>
    <col min="11014" max="11014" width="8.6328125" style="182" customWidth="1"/>
    <col min="11015" max="11015" width="3.90625" style="182" customWidth="1"/>
    <col min="11016" max="11016" width="3" style="182" bestFit="1" customWidth="1"/>
    <col min="11017" max="11017" width="8.6328125" style="182" customWidth="1"/>
    <col min="11018" max="11018" width="3.90625" style="182" customWidth="1"/>
    <col min="11019" max="11019" width="3" style="182" bestFit="1" customWidth="1"/>
    <col min="11020" max="11020" width="8.6328125" style="182" customWidth="1"/>
    <col min="11021" max="11021" width="3.90625" style="182" customWidth="1"/>
    <col min="11022" max="11022" width="6.26953125" style="182" customWidth="1"/>
    <col min="11023" max="11023" width="10.08984375" style="182" customWidth="1"/>
    <col min="11024" max="11024" width="3.90625" style="182" customWidth="1"/>
    <col min="11025" max="11025" width="3.453125" style="182" customWidth="1"/>
    <col min="11026" max="11267" width="9" style="182"/>
    <col min="11268" max="11268" width="2.26953125" style="182" customWidth="1"/>
    <col min="11269" max="11269" width="12.6328125" style="182" customWidth="1"/>
    <col min="11270" max="11270" width="8.6328125" style="182" customWidth="1"/>
    <col min="11271" max="11271" width="3.90625" style="182" customWidth="1"/>
    <col min="11272" max="11272" width="3" style="182" bestFit="1" customWidth="1"/>
    <col min="11273" max="11273" width="8.6328125" style="182" customWidth="1"/>
    <col min="11274" max="11274" width="3.90625" style="182" customWidth="1"/>
    <col min="11275" max="11275" width="3" style="182" bestFit="1" customWidth="1"/>
    <col min="11276" max="11276" width="8.6328125" style="182" customWidth="1"/>
    <col min="11277" max="11277" width="3.90625" style="182" customWidth="1"/>
    <col min="11278" max="11278" width="6.26953125" style="182" customWidth="1"/>
    <col min="11279" max="11279" width="10.08984375" style="182" customWidth="1"/>
    <col min="11280" max="11280" width="3.90625" style="182" customWidth="1"/>
    <col min="11281" max="11281" width="3.453125" style="182" customWidth="1"/>
    <col min="11282" max="11523" width="9" style="182"/>
    <col min="11524" max="11524" width="2.26953125" style="182" customWidth="1"/>
    <col min="11525" max="11525" width="12.6328125" style="182" customWidth="1"/>
    <col min="11526" max="11526" width="8.6328125" style="182" customWidth="1"/>
    <col min="11527" max="11527" width="3.90625" style="182" customWidth="1"/>
    <col min="11528" max="11528" width="3" style="182" bestFit="1" customWidth="1"/>
    <col min="11529" max="11529" width="8.6328125" style="182" customWidth="1"/>
    <col min="11530" max="11530" width="3.90625" style="182" customWidth="1"/>
    <col min="11531" max="11531" width="3" style="182" bestFit="1" customWidth="1"/>
    <col min="11532" max="11532" width="8.6328125" style="182" customWidth="1"/>
    <col min="11533" max="11533" width="3.90625" style="182" customWidth="1"/>
    <col min="11534" max="11534" width="6.26953125" style="182" customWidth="1"/>
    <col min="11535" max="11535" width="10.08984375" style="182" customWidth="1"/>
    <col min="11536" max="11536" width="3.90625" style="182" customWidth="1"/>
    <col min="11537" max="11537" width="3.453125" style="182" customWidth="1"/>
    <col min="11538" max="11779" width="9" style="182"/>
    <col min="11780" max="11780" width="2.26953125" style="182" customWidth="1"/>
    <col min="11781" max="11781" width="12.6328125" style="182" customWidth="1"/>
    <col min="11782" max="11782" width="8.6328125" style="182" customWidth="1"/>
    <col min="11783" max="11783" width="3.90625" style="182" customWidth="1"/>
    <col min="11784" max="11784" width="3" style="182" bestFit="1" customWidth="1"/>
    <col min="11785" max="11785" width="8.6328125" style="182" customWidth="1"/>
    <col min="11786" max="11786" width="3.90625" style="182" customWidth="1"/>
    <col min="11787" max="11787" width="3" style="182" bestFit="1" customWidth="1"/>
    <col min="11788" max="11788" width="8.6328125" style="182" customWidth="1"/>
    <col min="11789" max="11789" width="3.90625" style="182" customWidth="1"/>
    <col min="11790" max="11790" width="6.26953125" style="182" customWidth="1"/>
    <col min="11791" max="11791" width="10.08984375" style="182" customWidth="1"/>
    <col min="11792" max="11792" width="3.90625" style="182" customWidth="1"/>
    <col min="11793" max="11793" width="3.453125" style="182" customWidth="1"/>
    <col min="11794" max="12035" width="9" style="182"/>
    <col min="12036" max="12036" width="2.26953125" style="182" customWidth="1"/>
    <col min="12037" max="12037" width="12.6328125" style="182" customWidth="1"/>
    <col min="12038" max="12038" width="8.6328125" style="182" customWidth="1"/>
    <col min="12039" max="12039" width="3.90625" style="182" customWidth="1"/>
    <col min="12040" max="12040" width="3" style="182" bestFit="1" customWidth="1"/>
    <col min="12041" max="12041" width="8.6328125" style="182" customWidth="1"/>
    <col min="12042" max="12042" width="3.90625" style="182" customWidth="1"/>
    <col min="12043" max="12043" width="3" style="182" bestFit="1" customWidth="1"/>
    <col min="12044" max="12044" width="8.6328125" style="182" customWidth="1"/>
    <col min="12045" max="12045" width="3.90625" style="182" customWidth="1"/>
    <col min="12046" max="12046" width="6.26953125" style="182" customWidth="1"/>
    <col min="12047" max="12047" width="10.08984375" style="182" customWidth="1"/>
    <col min="12048" max="12048" width="3.90625" style="182" customWidth="1"/>
    <col min="12049" max="12049" width="3.453125" style="182" customWidth="1"/>
    <col min="12050" max="12291" width="9" style="182"/>
    <col min="12292" max="12292" width="2.26953125" style="182" customWidth="1"/>
    <col min="12293" max="12293" width="12.6328125" style="182" customWidth="1"/>
    <col min="12294" max="12294" width="8.6328125" style="182" customWidth="1"/>
    <col min="12295" max="12295" width="3.90625" style="182" customWidth="1"/>
    <col min="12296" max="12296" width="3" style="182" bestFit="1" customWidth="1"/>
    <col min="12297" max="12297" width="8.6328125" style="182" customWidth="1"/>
    <col min="12298" max="12298" width="3.90625" style="182" customWidth="1"/>
    <col min="12299" max="12299" width="3" style="182" bestFit="1" customWidth="1"/>
    <col min="12300" max="12300" width="8.6328125" style="182" customWidth="1"/>
    <col min="12301" max="12301" width="3.90625" style="182" customWidth="1"/>
    <col min="12302" max="12302" width="6.26953125" style="182" customWidth="1"/>
    <col min="12303" max="12303" width="10.08984375" style="182" customWidth="1"/>
    <col min="12304" max="12304" width="3.90625" style="182" customWidth="1"/>
    <col min="12305" max="12305" width="3.453125" style="182" customWidth="1"/>
    <col min="12306" max="12547" width="9" style="182"/>
    <col min="12548" max="12548" width="2.26953125" style="182" customWidth="1"/>
    <col min="12549" max="12549" width="12.6328125" style="182" customWidth="1"/>
    <col min="12550" max="12550" width="8.6328125" style="182" customWidth="1"/>
    <col min="12551" max="12551" width="3.90625" style="182" customWidth="1"/>
    <col min="12552" max="12552" width="3" style="182" bestFit="1" customWidth="1"/>
    <col min="12553" max="12553" width="8.6328125" style="182" customWidth="1"/>
    <col min="12554" max="12554" width="3.90625" style="182" customWidth="1"/>
    <col min="12555" max="12555" width="3" style="182" bestFit="1" customWidth="1"/>
    <col min="12556" max="12556" width="8.6328125" style="182" customWidth="1"/>
    <col min="12557" max="12557" width="3.90625" style="182" customWidth="1"/>
    <col min="12558" max="12558" width="6.26953125" style="182" customWidth="1"/>
    <col min="12559" max="12559" width="10.08984375" style="182" customWidth="1"/>
    <col min="12560" max="12560" width="3.90625" style="182" customWidth="1"/>
    <col min="12561" max="12561" width="3.453125" style="182" customWidth="1"/>
    <col min="12562" max="12803" width="9" style="182"/>
    <col min="12804" max="12804" width="2.26953125" style="182" customWidth="1"/>
    <col min="12805" max="12805" width="12.6328125" style="182" customWidth="1"/>
    <col min="12806" max="12806" width="8.6328125" style="182" customWidth="1"/>
    <col min="12807" max="12807" width="3.90625" style="182" customWidth="1"/>
    <col min="12808" max="12808" width="3" style="182" bestFit="1" customWidth="1"/>
    <col min="12809" max="12809" width="8.6328125" style="182" customWidth="1"/>
    <col min="12810" max="12810" width="3.90625" style="182" customWidth="1"/>
    <col min="12811" max="12811" width="3" style="182" bestFit="1" customWidth="1"/>
    <col min="12812" max="12812" width="8.6328125" style="182" customWidth="1"/>
    <col min="12813" max="12813" width="3.90625" style="182" customWidth="1"/>
    <col min="12814" max="12814" width="6.26953125" style="182" customWidth="1"/>
    <col min="12815" max="12815" width="10.08984375" style="182" customWidth="1"/>
    <col min="12816" max="12816" width="3.90625" style="182" customWidth="1"/>
    <col min="12817" max="12817" width="3.453125" style="182" customWidth="1"/>
    <col min="12818" max="13059" width="9" style="182"/>
    <col min="13060" max="13060" width="2.26953125" style="182" customWidth="1"/>
    <col min="13061" max="13061" width="12.6328125" style="182" customWidth="1"/>
    <col min="13062" max="13062" width="8.6328125" style="182" customWidth="1"/>
    <col min="13063" max="13063" width="3.90625" style="182" customWidth="1"/>
    <col min="13064" max="13064" width="3" style="182" bestFit="1" customWidth="1"/>
    <col min="13065" max="13065" width="8.6328125" style="182" customWidth="1"/>
    <col min="13066" max="13066" width="3.90625" style="182" customWidth="1"/>
    <col min="13067" max="13067" width="3" style="182" bestFit="1" customWidth="1"/>
    <col min="13068" max="13068" width="8.6328125" style="182" customWidth="1"/>
    <col min="13069" max="13069" width="3.90625" style="182" customWidth="1"/>
    <col min="13070" max="13070" width="6.26953125" style="182" customWidth="1"/>
    <col min="13071" max="13071" width="10.08984375" style="182" customWidth="1"/>
    <col min="13072" max="13072" width="3.90625" style="182" customWidth="1"/>
    <col min="13073" max="13073" width="3.453125" style="182" customWidth="1"/>
    <col min="13074" max="13315" width="9" style="182"/>
    <col min="13316" max="13316" width="2.26953125" style="182" customWidth="1"/>
    <col min="13317" max="13317" width="12.6328125" style="182" customWidth="1"/>
    <col min="13318" max="13318" width="8.6328125" style="182" customWidth="1"/>
    <col min="13319" max="13319" width="3.90625" style="182" customWidth="1"/>
    <col min="13320" max="13320" width="3" style="182" bestFit="1" customWidth="1"/>
    <col min="13321" max="13321" width="8.6328125" style="182" customWidth="1"/>
    <col min="13322" max="13322" width="3.90625" style="182" customWidth="1"/>
    <col min="13323" max="13323" width="3" style="182" bestFit="1" customWidth="1"/>
    <col min="13324" max="13324" width="8.6328125" style="182" customWidth="1"/>
    <col min="13325" max="13325" width="3.90625" style="182" customWidth="1"/>
    <col min="13326" max="13326" width="6.26953125" style="182" customWidth="1"/>
    <col min="13327" max="13327" width="10.08984375" style="182" customWidth="1"/>
    <col min="13328" max="13328" width="3.90625" style="182" customWidth="1"/>
    <col min="13329" max="13329" width="3.453125" style="182" customWidth="1"/>
    <col min="13330" max="13571" width="9" style="182"/>
    <col min="13572" max="13572" width="2.26953125" style="182" customWidth="1"/>
    <col min="13573" max="13573" width="12.6328125" style="182" customWidth="1"/>
    <col min="13574" max="13574" width="8.6328125" style="182" customWidth="1"/>
    <col min="13575" max="13575" width="3.90625" style="182" customWidth="1"/>
    <col min="13576" max="13576" width="3" style="182" bestFit="1" customWidth="1"/>
    <col min="13577" max="13577" width="8.6328125" style="182" customWidth="1"/>
    <col min="13578" max="13578" width="3.90625" style="182" customWidth="1"/>
    <col min="13579" max="13579" width="3" style="182" bestFit="1" customWidth="1"/>
    <col min="13580" max="13580" width="8.6328125" style="182" customWidth="1"/>
    <col min="13581" max="13581" width="3.90625" style="182" customWidth="1"/>
    <col min="13582" max="13582" width="6.26953125" style="182" customWidth="1"/>
    <col min="13583" max="13583" width="10.08984375" style="182" customWidth="1"/>
    <col min="13584" max="13584" width="3.90625" style="182" customWidth="1"/>
    <col min="13585" max="13585" width="3.453125" style="182" customWidth="1"/>
    <col min="13586" max="13827" width="9" style="182"/>
    <col min="13828" max="13828" width="2.26953125" style="182" customWidth="1"/>
    <col min="13829" max="13829" width="12.6328125" style="182" customWidth="1"/>
    <col min="13830" max="13830" width="8.6328125" style="182" customWidth="1"/>
    <col min="13831" max="13831" width="3.90625" style="182" customWidth="1"/>
    <col min="13832" max="13832" width="3" style="182" bestFit="1" customWidth="1"/>
    <col min="13833" max="13833" width="8.6328125" style="182" customWidth="1"/>
    <col min="13834" max="13834" width="3.90625" style="182" customWidth="1"/>
    <col min="13835" max="13835" width="3" style="182" bestFit="1" customWidth="1"/>
    <col min="13836" max="13836" width="8.6328125" style="182" customWidth="1"/>
    <col min="13837" max="13837" width="3.90625" style="182" customWidth="1"/>
    <col min="13838" max="13838" width="6.26953125" style="182" customWidth="1"/>
    <col min="13839" max="13839" width="10.08984375" style="182" customWidth="1"/>
    <col min="13840" max="13840" width="3.90625" style="182" customWidth="1"/>
    <col min="13841" max="13841" width="3.453125" style="182" customWidth="1"/>
    <col min="13842" max="14083" width="9" style="182"/>
    <col min="14084" max="14084" width="2.26953125" style="182" customWidth="1"/>
    <col min="14085" max="14085" width="12.6328125" style="182" customWidth="1"/>
    <col min="14086" max="14086" width="8.6328125" style="182" customWidth="1"/>
    <col min="14087" max="14087" width="3.90625" style="182" customWidth="1"/>
    <col min="14088" max="14088" width="3" style="182" bestFit="1" customWidth="1"/>
    <col min="14089" max="14089" width="8.6328125" style="182" customWidth="1"/>
    <col min="14090" max="14090" width="3.90625" style="182" customWidth="1"/>
    <col min="14091" max="14091" width="3" style="182" bestFit="1" customWidth="1"/>
    <col min="14092" max="14092" width="8.6328125" style="182" customWidth="1"/>
    <col min="14093" max="14093" width="3.90625" style="182" customWidth="1"/>
    <col min="14094" max="14094" width="6.26953125" style="182" customWidth="1"/>
    <col min="14095" max="14095" width="10.08984375" style="182" customWidth="1"/>
    <col min="14096" max="14096" width="3.90625" style="182" customWidth="1"/>
    <col min="14097" max="14097" width="3.453125" style="182" customWidth="1"/>
    <col min="14098" max="14339" width="9" style="182"/>
    <col min="14340" max="14340" width="2.26953125" style="182" customWidth="1"/>
    <col min="14341" max="14341" width="12.6328125" style="182" customWidth="1"/>
    <col min="14342" max="14342" width="8.6328125" style="182" customWidth="1"/>
    <col min="14343" max="14343" width="3.90625" style="182" customWidth="1"/>
    <col min="14344" max="14344" width="3" style="182" bestFit="1" customWidth="1"/>
    <col min="14345" max="14345" width="8.6328125" style="182" customWidth="1"/>
    <col min="14346" max="14346" width="3.90625" style="182" customWidth="1"/>
    <col min="14347" max="14347" width="3" style="182" bestFit="1" customWidth="1"/>
    <col min="14348" max="14348" width="8.6328125" style="182" customWidth="1"/>
    <col min="14349" max="14349" width="3.90625" style="182" customWidth="1"/>
    <col min="14350" max="14350" width="6.26953125" style="182" customWidth="1"/>
    <col min="14351" max="14351" width="10.08984375" style="182" customWidth="1"/>
    <col min="14352" max="14352" width="3.90625" style="182" customWidth="1"/>
    <col min="14353" max="14353" width="3.453125" style="182" customWidth="1"/>
    <col min="14354" max="14595" width="9" style="182"/>
    <col min="14596" max="14596" width="2.26953125" style="182" customWidth="1"/>
    <col min="14597" max="14597" width="12.6328125" style="182" customWidth="1"/>
    <col min="14598" max="14598" width="8.6328125" style="182" customWidth="1"/>
    <col min="14599" max="14599" width="3.90625" style="182" customWidth="1"/>
    <col min="14600" max="14600" width="3" style="182" bestFit="1" customWidth="1"/>
    <col min="14601" max="14601" width="8.6328125" style="182" customWidth="1"/>
    <col min="14602" max="14602" width="3.90625" style="182" customWidth="1"/>
    <col min="14603" max="14603" width="3" style="182" bestFit="1" customWidth="1"/>
    <col min="14604" max="14604" width="8.6328125" style="182" customWidth="1"/>
    <col min="14605" max="14605" width="3.90625" style="182" customWidth="1"/>
    <col min="14606" max="14606" width="6.26953125" style="182" customWidth="1"/>
    <col min="14607" max="14607" width="10.08984375" style="182" customWidth="1"/>
    <col min="14608" max="14608" width="3.90625" style="182" customWidth="1"/>
    <col min="14609" max="14609" width="3.453125" style="182" customWidth="1"/>
    <col min="14610" max="14851" width="9" style="182"/>
    <col min="14852" max="14852" width="2.26953125" style="182" customWidth="1"/>
    <col min="14853" max="14853" width="12.6328125" style="182" customWidth="1"/>
    <col min="14854" max="14854" width="8.6328125" style="182" customWidth="1"/>
    <col min="14855" max="14855" width="3.90625" style="182" customWidth="1"/>
    <col min="14856" max="14856" width="3" style="182" bestFit="1" customWidth="1"/>
    <col min="14857" max="14857" width="8.6328125" style="182" customWidth="1"/>
    <col min="14858" max="14858" width="3.90625" style="182" customWidth="1"/>
    <col min="14859" max="14859" width="3" style="182" bestFit="1" customWidth="1"/>
    <col min="14860" max="14860" width="8.6328125" style="182" customWidth="1"/>
    <col min="14861" max="14861" width="3.90625" style="182" customWidth="1"/>
    <col min="14862" max="14862" width="6.26953125" style="182" customWidth="1"/>
    <col min="14863" max="14863" width="10.08984375" style="182" customWidth="1"/>
    <col min="14864" max="14864" width="3.90625" style="182" customWidth="1"/>
    <col min="14865" max="14865" width="3.453125" style="182" customWidth="1"/>
    <col min="14866" max="15107" width="9" style="182"/>
    <col min="15108" max="15108" width="2.26953125" style="182" customWidth="1"/>
    <col min="15109" max="15109" width="12.6328125" style="182" customWidth="1"/>
    <col min="15110" max="15110" width="8.6328125" style="182" customWidth="1"/>
    <col min="15111" max="15111" width="3.90625" style="182" customWidth="1"/>
    <col min="15112" max="15112" width="3" style="182" bestFit="1" customWidth="1"/>
    <col min="15113" max="15113" width="8.6328125" style="182" customWidth="1"/>
    <col min="15114" max="15114" width="3.90625" style="182" customWidth="1"/>
    <col min="15115" max="15115" width="3" style="182" bestFit="1" customWidth="1"/>
    <col min="15116" max="15116" width="8.6328125" style="182" customWidth="1"/>
    <col min="15117" max="15117" width="3.90625" style="182" customWidth="1"/>
    <col min="15118" max="15118" width="6.26953125" style="182" customWidth="1"/>
    <col min="15119" max="15119" width="10.08984375" style="182" customWidth="1"/>
    <col min="15120" max="15120" width="3.90625" style="182" customWidth="1"/>
    <col min="15121" max="15121" width="3.453125" style="182" customWidth="1"/>
    <col min="15122" max="15363" width="9" style="182"/>
    <col min="15364" max="15364" width="2.26953125" style="182" customWidth="1"/>
    <col min="15365" max="15365" width="12.6328125" style="182" customWidth="1"/>
    <col min="15366" max="15366" width="8.6328125" style="182" customWidth="1"/>
    <col min="15367" max="15367" width="3.90625" style="182" customWidth="1"/>
    <col min="15368" max="15368" width="3" style="182" bestFit="1" customWidth="1"/>
    <col min="15369" max="15369" width="8.6328125" style="182" customWidth="1"/>
    <col min="15370" max="15370" width="3.90625" style="182" customWidth="1"/>
    <col min="15371" max="15371" width="3" style="182" bestFit="1" customWidth="1"/>
    <col min="15372" max="15372" width="8.6328125" style="182" customWidth="1"/>
    <col min="15373" max="15373" width="3.90625" style="182" customWidth="1"/>
    <col min="15374" max="15374" width="6.26953125" style="182" customWidth="1"/>
    <col min="15375" max="15375" width="10.08984375" style="182" customWidth="1"/>
    <col min="15376" max="15376" width="3.90625" style="182" customWidth="1"/>
    <col min="15377" max="15377" width="3.453125" style="182" customWidth="1"/>
    <col min="15378" max="15619" width="9" style="182"/>
    <col min="15620" max="15620" width="2.26953125" style="182" customWidth="1"/>
    <col min="15621" max="15621" width="12.6328125" style="182" customWidth="1"/>
    <col min="15622" max="15622" width="8.6328125" style="182" customWidth="1"/>
    <col min="15623" max="15623" width="3.90625" style="182" customWidth="1"/>
    <col min="15624" max="15624" width="3" style="182" bestFit="1" customWidth="1"/>
    <col min="15625" max="15625" width="8.6328125" style="182" customWidth="1"/>
    <col min="15626" max="15626" width="3.90625" style="182" customWidth="1"/>
    <col min="15627" max="15627" width="3" style="182" bestFit="1" customWidth="1"/>
    <col min="15628" max="15628" width="8.6328125" style="182" customWidth="1"/>
    <col min="15629" max="15629" width="3.90625" style="182" customWidth="1"/>
    <col min="15630" max="15630" width="6.26953125" style="182" customWidth="1"/>
    <col min="15631" max="15631" width="10.08984375" style="182" customWidth="1"/>
    <col min="15632" max="15632" width="3.90625" style="182" customWidth="1"/>
    <col min="15633" max="15633" width="3.453125" style="182" customWidth="1"/>
    <col min="15634" max="15875" width="9" style="182"/>
    <col min="15876" max="15876" width="2.26953125" style="182" customWidth="1"/>
    <col min="15877" max="15877" width="12.6328125" style="182" customWidth="1"/>
    <col min="15878" max="15878" width="8.6328125" style="182" customWidth="1"/>
    <col min="15879" max="15879" width="3.90625" style="182" customWidth="1"/>
    <col min="15880" max="15880" width="3" style="182" bestFit="1" customWidth="1"/>
    <col min="15881" max="15881" width="8.6328125" style="182" customWidth="1"/>
    <col min="15882" max="15882" width="3.90625" style="182" customWidth="1"/>
    <col min="15883" max="15883" width="3" style="182" bestFit="1" customWidth="1"/>
    <col min="15884" max="15884" width="8.6328125" style="182" customWidth="1"/>
    <col min="15885" max="15885" width="3.90625" style="182" customWidth="1"/>
    <col min="15886" max="15886" width="6.26953125" style="182" customWidth="1"/>
    <col min="15887" max="15887" width="10.08984375" style="182" customWidth="1"/>
    <col min="15888" max="15888" width="3.90625" style="182" customWidth="1"/>
    <col min="15889" max="15889" width="3.453125" style="182" customWidth="1"/>
    <col min="15890" max="16131" width="9" style="182"/>
    <col min="16132" max="16132" width="2.26953125" style="182" customWidth="1"/>
    <col min="16133" max="16133" width="12.6328125" style="182" customWidth="1"/>
    <col min="16134" max="16134" width="8.6328125" style="182" customWidth="1"/>
    <col min="16135" max="16135" width="3.90625" style="182" customWidth="1"/>
    <col min="16136" max="16136" width="3" style="182" bestFit="1" customWidth="1"/>
    <col min="16137" max="16137" width="8.6328125" style="182" customWidth="1"/>
    <col min="16138" max="16138" width="3.90625" style="182" customWidth="1"/>
    <col min="16139" max="16139" width="3" style="182" bestFit="1" customWidth="1"/>
    <col min="16140" max="16140" width="8.6328125" style="182" customWidth="1"/>
    <col min="16141" max="16141" width="3.90625" style="182" customWidth="1"/>
    <col min="16142" max="16142" width="6.26953125" style="182" customWidth="1"/>
    <col min="16143" max="16143" width="10.08984375" style="182" customWidth="1"/>
    <col min="16144" max="16144" width="3.90625" style="182" customWidth="1"/>
    <col min="16145" max="16145" width="3.453125" style="182" customWidth="1"/>
    <col min="16146" max="16384" width="9" style="182"/>
  </cols>
  <sheetData>
    <row r="1" spans="1:18" ht="35.25" customHeight="1" thickBot="1" x14ac:dyDescent="0.25">
      <c r="A1" s="103" t="s">
        <v>83</v>
      </c>
      <c r="B1" s="103"/>
    </row>
    <row r="2" spans="1:18" ht="15" customHeight="1" thickTop="1" x14ac:dyDescent="0.2">
      <c r="B2" s="501" t="s">
        <v>260</v>
      </c>
      <c r="C2" s="503" t="s">
        <v>84</v>
      </c>
      <c r="D2" s="504"/>
      <c r="E2" s="507" t="s">
        <v>85</v>
      </c>
      <c r="F2" s="507"/>
      <c r="G2" s="507"/>
      <c r="H2" s="507"/>
      <c r="I2" s="507"/>
      <c r="J2" s="508"/>
      <c r="K2" s="503" t="s">
        <v>261</v>
      </c>
      <c r="L2" s="529"/>
      <c r="M2" s="504"/>
      <c r="N2" s="490" t="s">
        <v>262</v>
      </c>
      <c r="O2" s="492" t="s">
        <v>263</v>
      </c>
      <c r="P2" s="493"/>
    </row>
    <row r="3" spans="1:18" ht="30" customHeight="1" thickBot="1" x14ac:dyDescent="0.25">
      <c r="B3" s="502"/>
      <c r="C3" s="505"/>
      <c r="D3" s="506"/>
      <c r="E3" s="509" t="s">
        <v>86</v>
      </c>
      <c r="F3" s="509"/>
      <c r="G3" s="509"/>
      <c r="H3" s="510" t="s">
        <v>87</v>
      </c>
      <c r="I3" s="511"/>
      <c r="J3" s="512"/>
      <c r="K3" s="104" t="s">
        <v>264</v>
      </c>
      <c r="L3" s="496" t="s">
        <v>265</v>
      </c>
      <c r="M3" s="497"/>
      <c r="N3" s="491"/>
      <c r="O3" s="494"/>
      <c r="P3" s="495"/>
      <c r="R3" s="105" t="s">
        <v>266</v>
      </c>
    </row>
    <row r="4" spans="1:18" ht="25" customHeight="1" x14ac:dyDescent="0.2">
      <c r="B4" s="106" t="s">
        <v>88</v>
      </c>
      <c r="C4" s="38"/>
      <c r="D4" s="77" t="s">
        <v>90</v>
      </c>
      <c r="E4" s="513" t="s">
        <v>91</v>
      </c>
      <c r="F4" s="39"/>
      <c r="G4" s="107" t="s">
        <v>90</v>
      </c>
      <c r="H4" s="515"/>
      <c r="I4" s="516"/>
      <c r="J4" s="517"/>
      <c r="K4" s="523"/>
      <c r="L4" s="76">
        <f>ROUNDDOWN(C4/3,1)</f>
        <v>0</v>
      </c>
      <c r="M4" s="77" t="s">
        <v>90</v>
      </c>
      <c r="N4" s="498"/>
      <c r="O4" s="67">
        <f>L4</f>
        <v>0</v>
      </c>
      <c r="P4" s="69" t="s">
        <v>90</v>
      </c>
      <c r="R4" s="108" t="str">
        <f>IF(C4=F4,"ＯＫ","不突合")</f>
        <v>ＯＫ</v>
      </c>
    </row>
    <row r="5" spans="1:18" ht="25" customHeight="1" x14ac:dyDescent="0.2">
      <c r="B5" s="109" t="s">
        <v>92</v>
      </c>
      <c r="C5" s="40"/>
      <c r="D5" s="79" t="s">
        <v>90</v>
      </c>
      <c r="E5" s="514"/>
      <c r="F5" s="41"/>
      <c r="G5" s="110" t="s">
        <v>90</v>
      </c>
      <c r="H5" s="518"/>
      <c r="I5" s="519"/>
      <c r="J5" s="520"/>
      <c r="K5" s="523"/>
      <c r="L5" s="78">
        <f>ROUNDDOWN(C5/6,1)</f>
        <v>0</v>
      </c>
      <c r="M5" s="79" t="s">
        <v>90</v>
      </c>
      <c r="N5" s="498"/>
      <c r="O5" s="68">
        <f>L5</f>
        <v>0</v>
      </c>
      <c r="P5" s="70" t="s">
        <v>90</v>
      </c>
      <c r="R5" s="108" t="str">
        <f>IF(C5=F5,"ＯＫ","不突合")</f>
        <v>ＯＫ</v>
      </c>
    </row>
    <row r="6" spans="1:18" ht="25" customHeight="1" x14ac:dyDescent="0.2">
      <c r="B6" s="109" t="s">
        <v>93</v>
      </c>
      <c r="C6" s="40"/>
      <c r="D6" s="79" t="s">
        <v>90</v>
      </c>
      <c r="E6" s="514"/>
      <c r="F6" s="41"/>
      <c r="G6" s="110" t="s">
        <v>90</v>
      </c>
      <c r="H6" s="518"/>
      <c r="I6" s="521"/>
      <c r="J6" s="522"/>
      <c r="K6" s="524"/>
      <c r="L6" s="78">
        <f>ROUNDDOWN(C6/6,1)</f>
        <v>0</v>
      </c>
      <c r="M6" s="79" t="s">
        <v>90</v>
      </c>
      <c r="N6" s="499"/>
      <c r="O6" s="68">
        <f>L6</f>
        <v>0</v>
      </c>
      <c r="P6" s="70" t="s">
        <v>90</v>
      </c>
      <c r="R6" s="108" t="str">
        <f>IF(C6=F6,"ＯＫ","不突合")</f>
        <v>ＯＫ</v>
      </c>
    </row>
    <row r="7" spans="1:18" ht="25" customHeight="1" x14ac:dyDescent="0.2">
      <c r="B7" s="109" t="s">
        <v>94</v>
      </c>
      <c r="C7" s="40"/>
      <c r="D7" s="79" t="s">
        <v>90</v>
      </c>
      <c r="E7" s="514" t="s">
        <v>95</v>
      </c>
      <c r="F7" s="41"/>
      <c r="G7" s="110" t="s">
        <v>90</v>
      </c>
      <c r="H7" s="526" t="s">
        <v>96</v>
      </c>
      <c r="I7" s="41"/>
      <c r="J7" s="79" t="s">
        <v>90</v>
      </c>
      <c r="K7" s="111">
        <f>ROUNDUP(C7/25,0)</f>
        <v>0</v>
      </c>
      <c r="L7" s="78">
        <f>ROUNDDOWN(C7/15,1)</f>
        <v>0</v>
      </c>
      <c r="M7" s="79" t="s">
        <v>90</v>
      </c>
      <c r="N7" s="40"/>
      <c r="O7" s="61"/>
      <c r="P7" s="70" t="s">
        <v>90</v>
      </c>
      <c r="R7" s="108" t="str">
        <f>IF(C7=SUM(F7,I7),"ＯＫ","不突合")</f>
        <v>ＯＫ</v>
      </c>
    </row>
    <row r="8" spans="1:18" ht="25" customHeight="1" x14ac:dyDescent="0.2">
      <c r="B8" s="109" t="s">
        <v>97</v>
      </c>
      <c r="C8" s="40"/>
      <c r="D8" s="79" t="s">
        <v>90</v>
      </c>
      <c r="E8" s="514"/>
      <c r="F8" s="41"/>
      <c r="G8" s="110" t="s">
        <v>90</v>
      </c>
      <c r="H8" s="527"/>
      <c r="I8" s="41"/>
      <c r="J8" s="79" t="s">
        <v>90</v>
      </c>
      <c r="K8" s="111">
        <f>ROUNDUP(C8/30,0)</f>
        <v>0</v>
      </c>
      <c r="L8" s="78">
        <f>ROUNDDOWN(C8/25,1)</f>
        <v>0</v>
      </c>
      <c r="M8" s="79" t="s">
        <v>90</v>
      </c>
      <c r="N8" s="40"/>
      <c r="O8" s="68">
        <f>MAX(L8,N8)</f>
        <v>0</v>
      </c>
      <c r="P8" s="70" t="s">
        <v>90</v>
      </c>
      <c r="R8" s="108" t="str">
        <f>IF(C8=SUM(F8,I8),"ＯＫ","不突合")</f>
        <v>ＯＫ</v>
      </c>
    </row>
    <row r="9" spans="1:18" ht="25" customHeight="1" thickBot="1" x14ac:dyDescent="0.25">
      <c r="B9" s="112" t="s">
        <v>98</v>
      </c>
      <c r="C9" s="42"/>
      <c r="D9" s="81" t="s">
        <v>90</v>
      </c>
      <c r="E9" s="525"/>
      <c r="F9" s="43"/>
      <c r="G9" s="113" t="s">
        <v>90</v>
      </c>
      <c r="H9" s="528"/>
      <c r="I9" s="43"/>
      <c r="J9" s="81" t="s">
        <v>90</v>
      </c>
      <c r="K9" s="373">
        <f>ROUNDUP(C9/30,0)</f>
        <v>0</v>
      </c>
      <c r="L9" s="80">
        <f>ROUNDDOWN(C9/25,1)</f>
        <v>0</v>
      </c>
      <c r="M9" s="81" t="s">
        <v>90</v>
      </c>
      <c r="N9" s="42"/>
      <c r="O9" s="73">
        <f>MAX(L9,N9)</f>
        <v>0</v>
      </c>
      <c r="P9" s="71" t="s">
        <v>90</v>
      </c>
      <c r="R9" s="108" t="str">
        <f>IF(C9=SUM(F9,I9),"ＯＫ","不突合")</f>
        <v>ＯＫ</v>
      </c>
    </row>
    <row r="10" spans="1:18" ht="25" customHeight="1" thickBot="1" x14ac:dyDescent="0.25">
      <c r="B10" s="114" t="s">
        <v>99</v>
      </c>
      <c r="C10" s="115">
        <f>SUM(C4:C9)</f>
        <v>0</v>
      </c>
      <c r="D10" s="83" t="s">
        <v>90</v>
      </c>
      <c r="E10" s="116"/>
      <c r="F10" s="116">
        <f>SUM(F4:F9)</f>
        <v>0</v>
      </c>
      <c r="G10" s="117" t="s">
        <v>90</v>
      </c>
      <c r="H10" s="82"/>
      <c r="I10" s="116">
        <f>SUM(I7:I9)</f>
        <v>0</v>
      </c>
      <c r="J10" s="83" t="s">
        <v>90</v>
      </c>
      <c r="K10" s="118">
        <f>SUM(K7:K9)</f>
        <v>0</v>
      </c>
      <c r="L10" s="82">
        <f>ROUND(SUM(L4:L9),0)</f>
        <v>0</v>
      </c>
      <c r="M10" s="83" t="s">
        <v>90</v>
      </c>
      <c r="N10" s="75">
        <f>SUM(N7:N9)</f>
        <v>0</v>
      </c>
      <c r="O10" s="74">
        <f>ROUND(SUM(O4:O9),0)</f>
        <v>0</v>
      </c>
      <c r="P10" s="72" t="s">
        <v>90</v>
      </c>
    </row>
    <row r="12" spans="1:18" ht="281.25" customHeight="1" x14ac:dyDescent="0.2">
      <c r="A12" s="500" t="s">
        <v>482</v>
      </c>
      <c r="B12" s="500"/>
      <c r="C12" s="500"/>
      <c r="D12" s="500"/>
      <c r="E12" s="500"/>
      <c r="F12" s="500"/>
      <c r="G12" s="500"/>
      <c r="H12" s="500"/>
      <c r="I12" s="500"/>
      <c r="J12" s="500"/>
      <c r="K12" s="500"/>
      <c r="L12" s="500"/>
      <c r="M12" s="500"/>
      <c r="N12" s="500"/>
      <c r="O12" s="500"/>
      <c r="P12" s="500"/>
    </row>
  </sheetData>
  <sheetProtection algorithmName="SHA-512" hashValue="gsT6oGqnHq2hVzHWmA92ONHgGMR5ZQG2ZycIV8lDU2RbIGQgvPwffFPPfg6RsOZ15TtyJl81PK58LXj9rn8mRQ==" saltValue="jngEl7Bkuet8m+eeCMeOJA==" spinCount="100000" sheet="1" formatCells="0" selectLockedCells="1"/>
  <mergeCells count="16">
    <mergeCell ref="N2:N3"/>
    <mergeCell ref="O2:P3"/>
    <mergeCell ref="L3:M3"/>
    <mergeCell ref="N4:N6"/>
    <mergeCell ref="A12:P12"/>
    <mergeCell ref="B2:B3"/>
    <mergeCell ref="C2:D3"/>
    <mergeCell ref="E2:J2"/>
    <mergeCell ref="E3:G3"/>
    <mergeCell ref="H3:J3"/>
    <mergeCell ref="E4:E6"/>
    <mergeCell ref="H4:J6"/>
    <mergeCell ref="K4:K6"/>
    <mergeCell ref="E7:E9"/>
    <mergeCell ref="H7:H9"/>
    <mergeCell ref="K2:M2"/>
  </mergeCells>
  <phoneticPr fontId="2"/>
  <printOptions horizontalCentered="1"/>
  <pageMargins left="0.62992125984251968" right="0.62992125984251968" top="0.98425196850393704" bottom="0.98425196850393704"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T73"/>
  <sheetViews>
    <sheetView view="pageBreakPreview" zoomScaleNormal="100" zoomScaleSheetLayoutView="100" workbookViewId="0">
      <selection activeCell="O16" sqref="O16:R16"/>
    </sheetView>
  </sheetViews>
  <sheetFormatPr defaultColWidth="9" defaultRowHeight="13" x14ac:dyDescent="0.2"/>
  <cols>
    <col min="1" max="1" width="2.36328125" style="1" customWidth="1"/>
    <col min="2" max="2" width="4.453125" style="1" bestFit="1" customWidth="1"/>
    <col min="3" max="3" width="11.6328125" style="1" bestFit="1" customWidth="1"/>
    <col min="4" max="4" width="15.6328125" style="1" customWidth="1"/>
    <col min="5" max="6" width="6.08984375" style="1" customWidth="1"/>
    <col min="7" max="7" width="7.453125" style="1" bestFit="1" customWidth="1"/>
    <col min="8" max="8" width="6" style="1" customWidth="1"/>
    <col min="9" max="10" width="7.6328125" style="1" customWidth="1"/>
    <col min="11" max="11" width="12.90625" style="1" customWidth="1"/>
    <col min="12" max="14" width="7.6328125" style="1" customWidth="1"/>
    <col min="15" max="15" width="4.26953125" style="1" customWidth="1"/>
    <col min="16" max="16" width="2.453125" style="1" bestFit="1" customWidth="1"/>
    <col min="17" max="17" width="11.453125" style="1" customWidth="1"/>
    <col min="18" max="18" width="2.453125" style="1" bestFit="1" customWidth="1"/>
    <col min="19" max="19" width="10.453125" style="1" customWidth="1"/>
    <col min="20" max="16384" width="9" style="1"/>
  </cols>
  <sheetData>
    <row r="1" spans="1:20" x14ac:dyDescent="0.2">
      <c r="A1" s="1" t="s">
        <v>100</v>
      </c>
      <c r="S1" s="17" t="s">
        <v>82</v>
      </c>
    </row>
    <row r="2" spans="1:20" ht="13.5" thickBot="1" x14ac:dyDescent="0.25"/>
    <row r="3" spans="1:20" ht="13.5" customHeight="1" x14ac:dyDescent="0.2">
      <c r="B3" s="585" t="s">
        <v>101</v>
      </c>
      <c r="C3" s="588" t="s">
        <v>102</v>
      </c>
      <c r="D3" s="591" t="s">
        <v>103</v>
      </c>
      <c r="E3" s="603" t="s">
        <v>104</v>
      </c>
      <c r="F3" s="604"/>
      <c r="G3" s="605"/>
      <c r="H3" s="598" t="s">
        <v>105</v>
      </c>
      <c r="I3" s="572" t="s">
        <v>106</v>
      </c>
      <c r="J3" s="572"/>
      <c r="K3" s="572"/>
      <c r="L3" s="572"/>
      <c r="M3" s="572"/>
      <c r="N3" s="572"/>
      <c r="O3" s="572"/>
      <c r="P3" s="572"/>
      <c r="Q3" s="572"/>
      <c r="R3" s="572"/>
      <c r="S3" s="580" t="s">
        <v>107</v>
      </c>
    </row>
    <row r="4" spans="1:20" ht="13.5" customHeight="1" x14ac:dyDescent="0.2">
      <c r="B4" s="586"/>
      <c r="C4" s="589"/>
      <c r="D4" s="592"/>
      <c r="E4" s="606"/>
      <c r="F4" s="607"/>
      <c r="G4" s="608"/>
      <c r="H4" s="599"/>
      <c r="I4" s="619" t="s">
        <v>446</v>
      </c>
      <c r="J4" s="620"/>
      <c r="K4" s="621"/>
      <c r="L4" s="609" t="s">
        <v>111</v>
      </c>
      <c r="M4" s="583" t="s">
        <v>474</v>
      </c>
      <c r="N4" s="583" t="s">
        <v>112</v>
      </c>
      <c r="O4" s="614" t="s">
        <v>62</v>
      </c>
      <c r="P4" s="615"/>
      <c r="Q4" s="615"/>
      <c r="R4" s="616"/>
      <c r="S4" s="581"/>
    </row>
    <row r="5" spans="1:20" ht="27.75" customHeight="1" x14ac:dyDescent="0.2">
      <c r="B5" s="586"/>
      <c r="C5" s="589"/>
      <c r="D5" s="592"/>
      <c r="E5" s="594" t="s">
        <v>108</v>
      </c>
      <c r="F5" s="583" t="s">
        <v>109</v>
      </c>
      <c r="G5" s="596" t="s">
        <v>110</v>
      </c>
      <c r="H5" s="599"/>
      <c r="I5" s="601" t="s">
        <v>202</v>
      </c>
      <c r="J5" s="602"/>
      <c r="K5" s="583" t="s">
        <v>445</v>
      </c>
      <c r="L5" s="610"/>
      <c r="M5" s="612"/>
      <c r="N5" s="612"/>
      <c r="O5" s="610"/>
      <c r="P5" s="610"/>
      <c r="Q5" s="610"/>
      <c r="R5" s="617"/>
      <c r="S5" s="581"/>
    </row>
    <row r="6" spans="1:20" ht="27.75" customHeight="1" thickBot="1" x14ac:dyDescent="0.25">
      <c r="B6" s="587"/>
      <c r="C6" s="590"/>
      <c r="D6" s="593"/>
      <c r="E6" s="595"/>
      <c r="F6" s="584"/>
      <c r="G6" s="597"/>
      <c r="H6" s="600"/>
      <c r="I6" s="323" t="s">
        <v>239</v>
      </c>
      <c r="J6" s="324" t="s">
        <v>203</v>
      </c>
      <c r="K6" s="584"/>
      <c r="L6" s="611"/>
      <c r="M6" s="613"/>
      <c r="N6" s="613"/>
      <c r="O6" s="611"/>
      <c r="P6" s="611"/>
      <c r="Q6" s="611"/>
      <c r="R6" s="618"/>
      <c r="S6" s="582"/>
    </row>
    <row r="7" spans="1:20" ht="21" customHeight="1" x14ac:dyDescent="0.2">
      <c r="B7" s="573">
        <v>1</v>
      </c>
      <c r="C7" s="574"/>
      <c r="D7" s="575"/>
      <c r="E7" s="576"/>
      <c r="F7" s="577"/>
      <c r="G7" s="578"/>
      <c r="H7" s="579"/>
      <c r="I7" s="352"/>
      <c r="J7" s="352"/>
      <c r="K7" s="352"/>
      <c r="L7" s="353"/>
      <c r="M7" s="353"/>
      <c r="N7" s="353"/>
      <c r="O7" s="354"/>
      <c r="P7" s="355" t="s">
        <v>113</v>
      </c>
      <c r="Q7" s="356"/>
      <c r="R7" s="357" t="s">
        <v>114</v>
      </c>
      <c r="S7" s="571"/>
      <c r="T7" s="1" t="s">
        <v>115</v>
      </c>
    </row>
    <row r="8" spans="1:20" ht="21" customHeight="1" x14ac:dyDescent="0.2">
      <c r="B8" s="549"/>
      <c r="C8" s="551"/>
      <c r="D8" s="553"/>
      <c r="E8" s="555"/>
      <c r="F8" s="557"/>
      <c r="G8" s="559"/>
      <c r="H8" s="561"/>
      <c r="I8" s="263"/>
      <c r="J8" s="264"/>
      <c r="K8" s="264"/>
      <c r="L8" s="358"/>
      <c r="M8" s="358"/>
      <c r="N8" s="358"/>
      <c r="O8" s="565"/>
      <c r="P8" s="566"/>
      <c r="Q8" s="566"/>
      <c r="R8" s="567"/>
      <c r="S8" s="563"/>
      <c r="T8" s="1" t="s">
        <v>116</v>
      </c>
    </row>
    <row r="9" spans="1:20" ht="21" customHeight="1" x14ac:dyDescent="0.2">
      <c r="B9" s="530">
        <f>B7+1</f>
        <v>2</v>
      </c>
      <c r="C9" s="532"/>
      <c r="D9" s="534"/>
      <c r="E9" s="536"/>
      <c r="F9" s="538"/>
      <c r="G9" s="540"/>
      <c r="H9" s="542"/>
      <c r="I9" s="359"/>
      <c r="J9" s="359"/>
      <c r="K9" s="359"/>
      <c r="L9" s="360"/>
      <c r="M9" s="360"/>
      <c r="N9" s="360"/>
      <c r="O9" s="361"/>
      <c r="P9" s="362" t="s">
        <v>113</v>
      </c>
      <c r="Q9" s="363"/>
      <c r="R9" s="364" t="s">
        <v>114</v>
      </c>
      <c r="S9" s="544"/>
    </row>
    <row r="10" spans="1:20" ht="21" customHeight="1" x14ac:dyDescent="0.2">
      <c r="B10" s="550"/>
      <c r="C10" s="552"/>
      <c r="D10" s="554"/>
      <c r="E10" s="556"/>
      <c r="F10" s="558"/>
      <c r="G10" s="560"/>
      <c r="H10" s="562"/>
      <c r="I10" s="263"/>
      <c r="J10" s="264"/>
      <c r="K10" s="264"/>
      <c r="L10" s="358"/>
      <c r="M10" s="358"/>
      <c r="N10" s="358"/>
      <c r="O10" s="565"/>
      <c r="P10" s="566"/>
      <c r="Q10" s="566"/>
      <c r="R10" s="567"/>
      <c r="S10" s="564"/>
    </row>
    <row r="11" spans="1:20" ht="21" customHeight="1" x14ac:dyDescent="0.2">
      <c r="B11" s="530">
        <f t="shared" ref="B11" si="0">B9+1</f>
        <v>3</v>
      </c>
      <c r="C11" s="532"/>
      <c r="D11" s="534"/>
      <c r="E11" s="536"/>
      <c r="F11" s="538"/>
      <c r="G11" s="540"/>
      <c r="H11" s="542"/>
      <c r="I11" s="359"/>
      <c r="J11" s="359"/>
      <c r="K11" s="359"/>
      <c r="L11" s="360"/>
      <c r="M11" s="360"/>
      <c r="N11" s="360"/>
      <c r="O11" s="361"/>
      <c r="P11" s="362" t="s">
        <v>113</v>
      </c>
      <c r="Q11" s="363"/>
      <c r="R11" s="364" t="s">
        <v>114</v>
      </c>
      <c r="S11" s="544"/>
    </row>
    <row r="12" spans="1:20" ht="21" customHeight="1" x14ac:dyDescent="0.2">
      <c r="B12" s="550"/>
      <c r="C12" s="552"/>
      <c r="D12" s="554"/>
      <c r="E12" s="556"/>
      <c r="F12" s="558"/>
      <c r="G12" s="560"/>
      <c r="H12" s="562"/>
      <c r="I12" s="263"/>
      <c r="J12" s="264"/>
      <c r="K12" s="264"/>
      <c r="L12" s="358"/>
      <c r="M12" s="358"/>
      <c r="N12" s="358"/>
      <c r="O12" s="565"/>
      <c r="P12" s="566"/>
      <c r="Q12" s="566"/>
      <c r="R12" s="567"/>
      <c r="S12" s="564"/>
    </row>
    <row r="13" spans="1:20" ht="21" customHeight="1" x14ac:dyDescent="0.2">
      <c r="B13" s="530">
        <f t="shared" ref="B13" si="1">B11+1</f>
        <v>4</v>
      </c>
      <c r="C13" s="532"/>
      <c r="D13" s="534"/>
      <c r="E13" s="536"/>
      <c r="F13" s="538"/>
      <c r="G13" s="540"/>
      <c r="H13" s="542"/>
      <c r="I13" s="359"/>
      <c r="J13" s="359"/>
      <c r="K13" s="359"/>
      <c r="L13" s="360"/>
      <c r="M13" s="360"/>
      <c r="N13" s="360"/>
      <c r="O13" s="361"/>
      <c r="P13" s="362" t="s">
        <v>113</v>
      </c>
      <c r="Q13" s="363"/>
      <c r="R13" s="364" t="s">
        <v>114</v>
      </c>
      <c r="S13" s="544"/>
    </row>
    <row r="14" spans="1:20" ht="21" customHeight="1" x14ac:dyDescent="0.2">
      <c r="B14" s="550"/>
      <c r="C14" s="552"/>
      <c r="D14" s="554"/>
      <c r="E14" s="556"/>
      <c r="F14" s="558"/>
      <c r="G14" s="560"/>
      <c r="H14" s="562"/>
      <c r="I14" s="263"/>
      <c r="J14" s="264"/>
      <c r="K14" s="264"/>
      <c r="L14" s="358"/>
      <c r="M14" s="358"/>
      <c r="N14" s="358"/>
      <c r="O14" s="565"/>
      <c r="P14" s="566"/>
      <c r="Q14" s="566"/>
      <c r="R14" s="567"/>
      <c r="S14" s="564"/>
    </row>
    <row r="15" spans="1:20" ht="21" customHeight="1" x14ac:dyDescent="0.2">
      <c r="B15" s="530">
        <f t="shared" ref="B15" si="2">B13+1</f>
        <v>5</v>
      </c>
      <c r="C15" s="532"/>
      <c r="D15" s="534"/>
      <c r="E15" s="536"/>
      <c r="F15" s="538"/>
      <c r="G15" s="540"/>
      <c r="H15" s="542"/>
      <c r="I15" s="359"/>
      <c r="J15" s="359"/>
      <c r="K15" s="359"/>
      <c r="L15" s="360"/>
      <c r="M15" s="360"/>
      <c r="N15" s="360"/>
      <c r="O15" s="361"/>
      <c r="P15" s="362" t="s">
        <v>113</v>
      </c>
      <c r="Q15" s="363"/>
      <c r="R15" s="364" t="s">
        <v>114</v>
      </c>
      <c r="S15" s="544"/>
    </row>
    <row r="16" spans="1:20" ht="21" customHeight="1" x14ac:dyDescent="0.2">
      <c r="B16" s="550"/>
      <c r="C16" s="552"/>
      <c r="D16" s="554"/>
      <c r="E16" s="556"/>
      <c r="F16" s="558"/>
      <c r="G16" s="560"/>
      <c r="H16" s="562"/>
      <c r="I16" s="263"/>
      <c r="J16" s="264"/>
      <c r="K16" s="264"/>
      <c r="L16" s="358"/>
      <c r="M16" s="358"/>
      <c r="N16" s="358"/>
      <c r="O16" s="565"/>
      <c r="P16" s="566"/>
      <c r="Q16" s="566"/>
      <c r="R16" s="567"/>
      <c r="S16" s="564"/>
    </row>
    <row r="17" spans="2:19" ht="21" customHeight="1" x14ac:dyDescent="0.2">
      <c r="B17" s="530">
        <f t="shared" ref="B17" si="3">B15+1</f>
        <v>6</v>
      </c>
      <c r="C17" s="532"/>
      <c r="D17" s="534"/>
      <c r="E17" s="536"/>
      <c r="F17" s="538"/>
      <c r="G17" s="540"/>
      <c r="H17" s="542"/>
      <c r="I17" s="359"/>
      <c r="J17" s="359"/>
      <c r="K17" s="359"/>
      <c r="L17" s="360"/>
      <c r="M17" s="360"/>
      <c r="N17" s="360"/>
      <c r="O17" s="361"/>
      <c r="P17" s="362" t="s">
        <v>113</v>
      </c>
      <c r="Q17" s="363"/>
      <c r="R17" s="364" t="s">
        <v>114</v>
      </c>
      <c r="S17" s="544"/>
    </row>
    <row r="18" spans="2:19" ht="21" customHeight="1" x14ac:dyDescent="0.2">
      <c r="B18" s="550"/>
      <c r="C18" s="552"/>
      <c r="D18" s="554"/>
      <c r="E18" s="556"/>
      <c r="F18" s="558"/>
      <c r="G18" s="560"/>
      <c r="H18" s="562"/>
      <c r="I18" s="263"/>
      <c r="J18" s="264"/>
      <c r="K18" s="264"/>
      <c r="L18" s="358"/>
      <c r="M18" s="358"/>
      <c r="N18" s="358"/>
      <c r="O18" s="565"/>
      <c r="P18" s="566"/>
      <c r="Q18" s="566"/>
      <c r="R18" s="567"/>
      <c r="S18" s="564"/>
    </row>
    <row r="19" spans="2:19" ht="21" customHeight="1" x14ac:dyDescent="0.2">
      <c r="B19" s="530">
        <f t="shared" ref="B19" si="4">B17+1</f>
        <v>7</v>
      </c>
      <c r="C19" s="532"/>
      <c r="D19" s="534"/>
      <c r="E19" s="536"/>
      <c r="F19" s="538"/>
      <c r="G19" s="540"/>
      <c r="H19" s="542"/>
      <c r="I19" s="359"/>
      <c r="J19" s="359"/>
      <c r="K19" s="359"/>
      <c r="L19" s="360"/>
      <c r="M19" s="360"/>
      <c r="N19" s="360"/>
      <c r="O19" s="361"/>
      <c r="P19" s="362" t="s">
        <v>113</v>
      </c>
      <c r="Q19" s="363"/>
      <c r="R19" s="364" t="s">
        <v>114</v>
      </c>
      <c r="S19" s="544"/>
    </row>
    <row r="20" spans="2:19" ht="21" customHeight="1" x14ac:dyDescent="0.2">
      <c r="B20" s="550"/>
      <c r="C20" s="552"/>
      <c r="D20" s="554"/>
      <c r="E20" s="556"/>
      <c r="F20" s="558"/>
      <c r="G20" s="560"/>
      <c r="H20" s="562"/>
      <c r="I20" s="263"/>
      <c r="J20" s="264"/>
      <c r="K20" s="264"/>
      <c r="L20" s="358"/>
      <c r="M20" s="358"/>
      <c r="N20" s="358"/>
      <c r="O20" s="565"/>
      <c r="P20" s="566"/>
      <c r="Q20" s="566"/>
      <c r="R20" s="567"/>
      <c r="S20" s="564"/>
    </row>
    <row r="21" spans="2:19" ht="21" customHeight="1" x14ac:dyDescent="0.2">
      <c r="B21" s="530">
        <f t="shared" ref="B21" si="5">B19+1</f>
        <v>8</v>
      </c>
      <c r="C21" s="532"/>
      <c r="D21" s="534"/>
      <c r="E21" s="536"/>
      <c r="F21" s="538"/>
      <c r="G21" s="540"/>
      <c r="H21" s="542"/>
      <c r="I21" s="359"/>
      <c r="J21" s="359"/>
      <c r="K21" s="359"/>
      <c r="L21" s="360"/>
      <c r="M21" s="360"/>
      <c r="N21" s="360"/>
      <c r="O21" s="361"/>
      <c r="P21" s="362" t="s">
        <v>113</v>
      </c>
      <c r="Q21" s="363"/>
      <c r="R21" s="364" t="s">
        <v>114</v>
      </c>
      <c r="S21" s="544"/>
    </row>
    <row r="22" spans="2:19" ht="21" customHeight="1" x14ac:dyDescent="0.2">
      <c r="B22" s="550"/>
      <c r="C22" s="552"/>
      <c r="D22" s="554"/>
      <c r="E22" s="556"/>
      <c r="F22" s="558"/>
      <c r="G22" s="560"/>
      <c r="H22" s="562"/>
      <c r="I22" s="263"/>
      <c r="J22" s="264"/>
      <c r="K22" s="264"/>
      <c r="L22" s="358"/>
      <c r="M22" s="358"/>
      <c r="N22" s="358"/>
      <c r="O22" s="565"/>
      <c r="P22" s="566"/>
      <c r="Q22" s="566"/>
      <c r="R22" s="567"/>
      <c r="S22" s="564"/>
    </row>
    <row r="23" spans="2:19" ht="21" customHeight="1" x14ac:dyDescent="0.2">
      <c r="B23" s="530">
        <f t="shared" ref="B23" si="6">B21+1</f>
        <v>9</v>
      </c>
      <c r="C23" s="532"/>
      <c r="D23" s="534"/>
      <c r="E23" s="536"/>
      <c r="F23" s="538"/>
      <c r="G23" s="540"/>
      <c r="H23" s="542"/>
      <c r="I23" s="359"/>
      <c r="J23" s="359"/>
      <c r="K23" s="359"/>
      <c r="L23" s="360"/>
      <c r="M23" s="360"/>
      <c r="N23" s="360"/>
      <c r="O23" s="361"/>
      <c r="P23" s="362" t="s">
        <v>113</v>
      </c>
      <c r="Q23" s="363"/>
      <c r="R23" s="364" t="s">
        <v>114</v>
      </c>
      <c r="S23" s="544"/>
    </row>
    <row r="24" spans="2:19" ht="21" customHeight="1" x14ac:dyDescent="0.2">
      <c r="B24" s="550"/>
      <c r="C24" s="552"/>
      <c r="D24" s="554"/>
      <c r="E24" s="556"/>
      <c r="F24" s="558"/>
      <c r="G24" s="560"/>
      <c r="H24" s="562"/>
      <c r="I24" s="263"/>
      <c r="J24" s="264"/>
      <c r="K24" s="264"/>
      <c r="L24" s="358"/>
      <c r="M24" s="358"/>
      <c r="N24" s="358"/>
      <c r="O24" s="565"/>
      <c r="P24" s="566"/>
      <c r="Q24" s="566"/>
      <c r="R24" s="567"/>
      <c r="S24" s="564"/>
    </row>
    <row r="25" spans="2:19" ht="21" customHeight="1" x14ac:dyDescent="0.2">
      <c r="B25" s="530">
        <f t="shared" ref="B25" si="7">B23+1</f>
        <v>10</v>
      </c>
      <c r="C25" s="532"/>
      <c r="D25" s="534"/>
      <c r="E25" s="536"/>
      <c r="F25" s="538"/>
      <c r="G25" s="540"/>
      <c r="H25" s="542"/>
      <c r="I25" s="359"/>
      <c r="J25" s="359"/>
      <c r="K25" s="359"/>
      <c r="L25" s="360"/>
      <c r="M25" s="360"/>
      <c r="N25" s="360"/>
      <c r="O25" s="361"/>
      <c r="P25" s="362" t="s">
        <v>113</v>
      </c>
      <c r="Q25" s="363"/>
      <c r="R25" s="364" t="s">
        <v>114</v>
      </c>
      <c r="S25" s="544"/>
    </row>
    <row r="26" spans="2:19" ht="21" customHeight="1" x14ac:dyDescent="0.2">
      <c r="B26" s="550"/>
      <c r="C26" s="552"/>
      <c r="D26" s="554"/>
      <c r="E26" s="556"/>
      <c r="F26" s="558"/>
      <c r="G26" s="560"/>
      <c r="H26" s="562"/>
      <c r="I26" s="263"/>
      <c r="J26" s="264"/>
      <c r="K26" s="264"/>
      <c r="L26" s="358"/>
      <c r="M26" s="358"/>
      <c r="N26" s="358"/>
      <c r="O26" s="565"/>
      <c r="P26" s="566"/>
      <c r="Q26" s="566"/>
      <c r="R26" s="567"/>
      <c r="S26" s="564"/>
    </row>
    <row r="27" spans="2:19" ht="21" customHeight="1" x14ac:dyDescent="0.2">
      <c r="B27" s="530">
        <f t="shared" ref="B27" si="8">B25+1</f>
        <v>11</v>
      </c>
      <c r="C27" s="532"/>
      <c r="D27" s="534"/>
      <c r="E27" s="536"/>
      <c r="F27" s="538"/>
      <c r="G27" s="540"/>
      <c r="H27" s="542"/>
      <c r="I27" s="359"/>
      <c r="J27" s="359"/>
      <c r="K27" s="359"/>
      <c r="L27" s="360"/>
      <c r="M27" s="360"/>
      <c r="N27" s="360"/>
      <c r="O27" s="361"/>
      <c r="P27" s="362" t="s">
        <v>113</v>
      </c>
      <c r="Q27" s="363"/>
      <c r="R27" s="364" t="s">
        <v>114</v>
      </c>
      <c r="S27" s="544"/>
    </row>
    <row r="28" spans="2:19" ht="21" customHeight="1" x14ac:dyDescent="0.2">
      <c r="B28" s="550"/>
      <c r="C28" s="552"/>
      <c r="D28" s="554"/>
      <c r="E28" s="556"/>
      <c r="F28" s="558"/>
      <c r="G28" s="560"/>
      <c r="H28" s="562"/>
      <c r="I28" s="263"/>
      <c r="J28" s="264"/>
      <c r="K28" s="264"/>
      <c r="L28" s="358"/>
      <c r="M28" s="358"/>
      <c r="N28" s="358"/>
      <c r="O28" s="565"/>
      <c r="P28" s="566"/>
      <c r="Q28" s="566"/>
      <c r="R28" s="567"/>
      <c r="S28" s="564"/>
    </row>
    <row r="29" spans="2:19" ht="21" customHeight="1" x14ac:dyDescent="0.2">
      <c r="B29" s="530">
        <f t="shared" ref="B29" si="9">B27+1</f>
        <v>12</v>
      </c>
      <c r="C29" s="532"/>
      <c r="D29" s="534"/>
      <c r="E29" s="536"/>
      <c r="F29" s="538"/>
      <c r="G29" s="540"/>
      <c r="H29" s="542"/>
      <c r="I29" s="359"/>
      <c r="J29" s="359"/>
      <c r="K29" s="359"/>
      <c r="L29" s="360"/>
      <c r="M29" s="360"/>
      <c r="N29" s="360"/>
      <c r="O29" s="361"/>
      <c r="P29" s="362" t="s">
        <v>113</v>
      </c>
      <c r="Q29" s="363"/>
      <c r="R29" s="364" t="s">
        <v>114</v>
      </c>
      <c r="S29" s="544"/>
    </row>
    <row r="30" spans="2:19" ht="21" customHeight="1" x14ac:dyDescent="0.2">
      <c r="B30" s="550"/>
      <c r="C30" s="552"/>
      <c r="D30" s="554"/>
      <c r="E30" s="556"/>
      <c r="F30" s="558"/>
      <c r="G30" s="560"/>
      <c r="H30" s="562"/>
      <c r="I30" s="263"/>
      <c r="J30" s="264"/>
      <c r="K30" s="264"/>
      <c r="L30" s="358"/>
      <c r="M30" s="358"/>
      <c r="N30" s="358"/>
      <c r="O30" s="565"/>
      <c r="P30" s="566"/>
      <c r="Q30" s="566"/>
      <c r="R30" s="567"/>
      <c r="S30" s="564"/>
    </row>
    <row r="31" spans="2:19" ht="21" customHeight="1" x14ac:dyDescent="0.2">
      <c r="B31" s="530">
        <f t="shared" ref="B31" si="10">B29+1</f>
        <v>13</v>
      </c>
      <c r="C31" s="532"/>
      <c r="D31" s="534"/>
      <c r="E31" s="536"/>
      <c r="F31" s="538"/>
      <c r="G31" s="540"/>
      <c r="H31" s="542"/>
      <c r="I31" s="359"/>
      <c r="J31" s="359"/>
      <c r="K31" s="359"/>
      <c r="L31" s="360"/>
      <c r="M31" s="360"/>
      <c r="N31" s="360"/>
      <c r="O31" s="361"/>
      <c r="P31" s="362" t="s">
        <v>113</v>
      </c>
      <c r="Q31" s="363"/>
      <c r="R31" s="364" t="s">
        <v>114</v>
      </c>
      <c r="S31" s="544"/>
    </row>
    <row r="32" spans="2:19" ht="21" customHeight="1" x14ac:dyDescent="0.2">
      <c r="B32" s="550"/>
      <c r="C32" s="552"/>
      <c r="D32" s="554"/>
      <c r="E32" s="556"/>
      <c r="F32" s="558"/>
      <c r="G32" s="560"/>
      <c r="H32" s="562"/>
      <c r="I32" s="263"/>
      <c r="J32" s="264"/>
      <c r="K32" s="264"/>
      <c r="L32" s="358"/>
      <c r="M32" s="358"/>
      <c r="N32" s="358"/>
      <c r="O32" s="565"/>
      <c r="P32" s="566"/>
      <c r="Q32" s="566"/>
      <c r="R32" s="567"/>
      <c r="S32" s="564"/>
    </row>
    <row r="33" spans="2:19" ht="21" customHeight="1" x14ac:dyDescent="0.2">
      <c r="B33" s="530">
        <f t="shared" ref="B33" si="11">B31+1</f>
        <v>14</v>
      </c>
      <c r="C33" s="532"/>
      <c r="D33" s="534"/>
      <c r="E33" s="536"/>
      <c r="F33" s="538"/>
      <c r="G33" s="540"/>
      <c r="H33" s="542"/>
      <c r="I33" s="359"/>
      <c r="J33" s="359"/>
      <c r="K33" s="359"/>
      <c r="L33" s="360"/>
      <c r="M33" s="360"/>
      <c r="N33" s="360"/>
      <c r="O33" s="361"/>
      <c r="P33" s="362" t="s">
        <v>113</v>
      </c>
      <c r="Q33" s="363"/>
      <c r="R33" s="364" t="s">
        <v>114</v>
      </c>
      <c r="S33" s="544"/>
    </row>
    <row r="34" spans="2:19" ht="21" customHeight="1" x14ac:dyDescent="0.2">
      <c r="B34" s="550"/>
      <c r="C34" s="552"/>
      <c r="D34" s="554"/>
      <c r="E34" s="556"/>
      <c r="F34" s="558"/>
      <c r="G34" s="560"/>
      <c r="H34" s="562"/>
      <c r="I34" s="263"/>
      <c r="J34" s="264"/>
      <c r="K34" s="264"/>
      <c r="L34" s="358"/>
      <c r="M34" s="358"/>
      <c r="N34" s="358"/>
      <c r="O34" s="565"/>
      <c r="P34" s="566"/>
      <c r="Q34" s="566"/>
      <c r="R34" s="567"/>
      <c r="S34" s="564"/>
    </row>
    <row r="35" spans="2:19" ht="21" customHeight="1" x14ac:dyDescent="0.2">
      <c r="B35" s="530">
        <f t="shared" ref="B35" si="12">B33+1</f>
        <v>15</v>
      </c>
      <c r="C35" s="532"/>
      <c r="D35" s="534"/>
      <c r="E35" s="536"/>
      <c r="F35" s="538"/>
      <c r="G35" s="540"/>
      <c r="H35" s="542"/>
      <c r="I35" s="359"/>
      <c r="J35" s="359"/>
      <c r="K35" s="359"/>
      <c r="L35" s="360"/>
      <c r="M35" s="360"/>
      <c r="N35" s="360"/>
      <c r="O35" s="361"/>
      <c r="P35" s="362" t="s">
        <v>113</v>
      </c>
      <c r="Q35" s="363"/>
      <c r="R35" s="364" t="s">
        <v>114</v>
      </c>
      <c r="S35" s="544"/>
    </row>
    <row r="36" spans="2:19" ht="21" customHeight="1" x14ac:dyDescent="0.2">
      <c r="B36" s="550"/>
      <c r="C36" s="552"/>
      <c r="D36" s="554"/>
      <c r="E36" s="556"/>
      <c r="F36" s="558"/>
      <c r="G36" s="560"/>
      <c r="H36" s="562"/>
      <c r="I36" s="263"/>
      <c r="J36" s="264"/>
      <c r="K36" s="264"/>
      <c r="L36" s="358"/>
      <c r="M36" s="358"/>
      <c r="N36" s="358"/>
      <c r="O36" s="565"/>
      <c r="P36" s="566"/>
      <c r="Q36" s="566"/>
      <c r="R36" s="567"/>
      <c r="S36" s="564"/>
    </row>
    <row r="37" spans="2:19" ht="21" customHeight="1" x14ac:dyDescent="0.2">
      <c r="B37" s="530">
        <f t="shared" ref="B37" si="13">B35+1</f>
        <v>16</v>
      </c>
      <c r="C37" s="532"/>
      <c r="D37" s="534"/>
      <c r="E37" s="536"/>
      <c r="F37" s="538"/>
      <c r="G37" s="540"/>
      <c r="H37" s="542"/>
      <c r="I37" s="359"/>
      <c r="J37" s="359"/>
      <c r="K37" s="359"/>
      <c r="L37" s="360"/>
      <c r="M37" s="360"/>
      <c r="N37" s="360"/>
      <c r="O37" s="361"/>
      <c r="P37" s="362" t="s">
        <v>113</v>
      </c>
      <c r="Q37" s="363"/>
      <c r="R37" s="364" t="s">
        <v>114</v>
      </c>
      <c r="S37" s="544"/>
    </row>
    <row r="38" spans="2:19" ht="21" customHeight="1" x14ac:dyDescent="0.2">
      <c r="B38" s="550"/>
      <c r="C38" s="552"/>
      <c r="D38" s="554"/>
      <c r="E38" s="556"/>
      <c r="F38" s="558"/>
      <c r="G38" s="560"/>
      <c r="H38" s="562"/>
      <c r="I38" s="263"/>
      <c r="J38" s="264"/>
      <c r="K38" s="264"/>
      <c r="L38" s="358"/>
      <c r="M38" s="358"/>
      <c r="N38" s="358"/>
      <c r="O38" s="565"/>
      <c r="P38" s="566"/>
      <c r="Q38" s="566"/>
      <c r="R38" s="567"/>
      <c r="S38" s="564"/>
    </row>
    <row r="39" spans="2:19" ht="21" customHeight="1" x14ac:dyDescent="0.2">
      <c r="B39" s="530">
        <f t="shared" ref="B39" si="14">B37+1</f>
        <v>17</v>
      </c>
      <c r="C39" s="532"/>
      <c r="D39" s="534"/>
      <c r="E39" s="536"/>
      <c r="F39" s="538"/>
      <c r="G39" s="540"/>
      <c r="H39" s="542"/>
      <c r="I39" s="359"/>
      <c r="J39" s="359"/>
      <c r="K39" s="359"/>
      <c r="L39" s="360"/>
      <c r="M39" s="360"/>
      <c r="N39" s="360"/>
      <c r="O39" s="361"/>
      <c r="P39" s="362" t="s">
        <v>113</v>
      </c>
      <c r="Q39" s="363"/>
      <c r="R39" s="364" t="s">
        <v>114</v>
      </c>
      <c r="S39" s="544"/>
    </row>
    <row r="40" spans="2:19" ht="21" customHeight="1" x14ac:dyDescent="0.2">
      <c r="B40" s="550"/>
      <c r="C40" s="552"/>
      <c r="D40" s="554"/>
      <c r="E40" s="556"/>
      <c r="F40" s="558"/>
      <c r="G40" s="560"/>
      <c r="H40" s="562"/>
      <c r="I40" s="263"/>
      <c r="J40" s="264"/>
      <c r="K40" s="264"/>
      <c r="L40" s="358"/>
      <c r="M40" s="358"/>
      <c r="N40" s="358"/>
      <c r="O40" s="565"/>
      <c r="P40" s="566"/>
      <c r="Q40" s="566"/>
      <c r="R40" s="567"/>
      <c r="S40" s="564"/>
    </row>
    <row r="41" spans="2:19" ht="21" customHeight="1" x14ac:dyDescent="0.2">
      <c r="B41" s="530">
        <f t="shared" ref="B41" si="15">B39+1</f>
        <v>18</v>
      </c>
      <c r="C41" s="532"/>
      <c r="D41" s="534"/>
      <c r="E41" s="536"/>
      <c r="F41" s="538"/>
      <c r="G41" s="540"/>
      <c r="H41" s="542"/>
      <c r="I41" s="359"/>
      <c r="J41" s="359"/>
      <c r="K41" s="359"/>
      <c r="L41" s="360"/>
      <c r="M41" s="360"/>
      <c r="N41" s="360"/>
      <c r="O41" s="361"/>
      <c r="P41" s="362" t="s">
        <v>113</v>
      </c>
      <c r="Q41" s="363"/>
      <c r="R41" s="364" t="s">
        <v>114</v>
      </c>
      <c r="S41" s="544"/>
    </row>
    <row r="42" spans="2:19" ht="21" customHeight="1" x14ac:dyDescent="0.2">
      <c r="B42" s="550"/>
      <c r="C42" s="552"/>
      <c r="D42" s="554"/>
      <c r="E42" s="556"/>
      <c r="F42" s="558"/>
      <c r="G42" s="560"/>
      <c r="H42" s="562"/>
      <c r="I42" s="265"/>
      <c r="J42" s="266"/>
      <c r="K42" s="266"/>
      <c r="L42" s="365"/>
      <c r="M42" s="365"/>
      <c r="N42" s="365"/>
      <c r="O42" s="568"/>
      <c r="P42" s="569"/>
      <c r="Q42" s="569"/>
      <c r="R42" s="570"/>
      <c r="S42" s="564"/>
    </row>
    <row r="43" spans="2:19" ht="21" customHeight="1" x14ac:dyDescent="0.2">
      <c r="B43" s="549">
        <f t="shared" ref="B43" si="16">B41+1</f>
        <v>19</v>
      </c>
      <c r="C43" s="551"/>
      <c r="D43" s="553"/>
      <c r="E43" s="555"/>
      <c r="F43" s="557"/>
      <c r="G43" s="559"/>
      <c r="H43" s="561"/>
      <c r="I43" s="366"/>
      <c r="J43" s="366"/>
      <c r="K43" s="366"/>
      <c r="L43" s="367"/>
      <c r="M43" s="367"/>
      <c r="N43" s="367"/>
      <c r="O43" s="368"/>
      <c r="P43" s="369" t="s">
        <v>113</v>
      </c>
      <c r="Q43" s="370"/>
      <c r="R43" s="371" t="s">
        <v>114</v>
      </c>
      <c r="S43" s="563"/>
    </row>
    <row r="44" spans="2:19" ht="21" customHeight="1" x14ac:dyDescent="0.2">
      <c r="B44" s="550"/>
      <c r="C44" s="552"/>
      <c r="D44" s="554"/>
      <c r="E44" s="556"/>
      <c r="F44" s="558"/>
      <c r="G44" s="560"/>
      <c r="H44" s="562"/>
      <c r="I44" s="263"/>
      <c r="J44" s="264"/>
      <c r="K44" s="264"/>
      <c r="L44" s="358"/>
      <c r="M44" s="358"/>
      <c r="N44" s="358"/>
      <c r="O44" s="565"/>
      <c r="P44" s="566"/>
      <c r="Q44" s="566"/>
      <c r="R44" s="567"/>
      <c r="S44" s="564"/>
    </row>
    <row r="45" spans="2:19" ht="21" customHeight="1" x14ac:dyDescent="0.2">
      <c r="B45" s="530">
        <f t="shared" ref="B45" si="17">B43+1</f>
        <v>20</v>
      </c>
      <c r="C45" s="532"/>
      <c r="D45" s="534"/>
      <c r="E45" s="536"/>
      <c r="F45" s="538"/>
      <c r="G45" s="540"/>
      <c r="H45" s="542"/>
      <c r="I45" s="359"/>
      <c r="J45" s="359"/>
      <c r="K45" s="359"/>
      <c r="L45" s="360"/>
      <c r="M45" s="360"/>
      <c r="N45" s="360"/>
      <c r="O45" s="361"/>
      <c r="P45" s="362" t="s">
        <v>113</v>
      </c>
      <c r="Q45" s="363"/>
      <c r="R45" s="364" t="s">
        <v>114</v>
      </c>
      <c r="S45" s="544"/>
    </row>
    <row r="46" spans="2:19" ht="21" customHeight="1" thickBot="1" x14ac:dyDescent="0.25">
      <c r="B46" s="531"/>
      <c r="C46" s="533"/>
      <c r="D46" s="535"/>
      <c r="E46" s="537"/>
      <c r="F46" s="539"/>
      <c r="G46" s="541"/>
      <c r="H46" s="543"/>
      <c r="I46" s="267"/>
      <c r="J46" s="268"/>
      <c r="K46" s="268"/>
      <c r="L46" s="372"/>
      <c r="M46" s="372"/>
      <c r="N46" s="372"/>
      <c r="O46" s="546"/>
      <c r="P46" s="547"/>
      <c r="Q46" s="547"/>
      <c r="R46" s="548"/>
      <c r="S46" s="545"/>
    </row>
    <row r="47" spans="2:19" ht="6.75" customHeight="1" x14ac:dyDescent="0.2"/>
    <row r="48" spans="2:19" x14ac:dyDescent="0.2">
      <c r="B48" s="1" t="s">
        <v>484</v>
      </c>
    </row>
    <row r="49" spans="2:3" x14ac:dyDescent="0.2">
      <c r="C49" s="1" t="s">
        <v>475</v>
      </c>
    </row>
    <row r="50" spans="2:3" x14ac:dyDescent="0.2">
      <c r="B50" s="1" t="s">
        <v>117</v>
      </c>
      <c r="C50" s="325"/>
    </row>
    <row r="51" spans="2:3" ht="6.75" customHeight="1" x14ac:dyDescent="0.2"/>
    <row r="52" spans="2:3" x14ac:dyDescent="0.2">
      <c r="B52" s="1" t="s">
        <v>118</v>
      </c>
    </row>
    <row r="53" spans="2:3" ht="6.75" customHeight="1" x14ac:dyDescent="0.2"/>
    <row r="54" spans="2:3" x14ac:dyDescent="0.2">
      <c r="C54" s="1" t="s">
        <v>119</v>
      </c>
    </row>
    <row r="55" spans="2:3" x14ac:dyDescent="0.2">
      <c r="C55" s="1" t="s">
        <v>120</v>
      </c>
    </row>
    <row r="56" spans="2:3" x14ac:dyDescent="0.2">
      <c r="C56" s="1" t="s">
        <v>267</v>
      </c>
    </row>
    <row r="57" spans="2:3" ht="6.75" customHeight="1" x14ac:dyDescent="0.2"/>
    <row r="58" spans="2:3" x14ac:dyDescent="0.2">
      <c r="C58" s="1" t="s">
        <v>121</v>
      </c>
    </row>
    <row r="59" spans="2:3" x14ac:dyDescent="0.2">
      <c r="C59" s="1" t="s">
        <v>122</v>
      </c>
    </row>
    <row r="60" spans="2:3" x14ac:dyDescent="0.2">
      <c r="C60" s="1" t="s">
        <v>476</v>
      </c>
    </row>
    <row r="61" spans="2:3" ht="6.65" customHeight="1" x14ac:dyDescent="0.2"/>
    <row r="62" spans="2:3" ht="13" customHeight="1" x14ac:dyDescent="0.2">
      <c r="C62" s="326" t="s">
        <v>449</v>
      </c>
    </row>
    <row r="63" spans="2:3" ht="13" customHeight="1" x14ac:dyDescent="0.2">
      <c r="C63" s="326" t="s">
        <v>450</v>
      </c>
    </row>
    <row r="64" spans="2:3" ht="6.75" customHeight="1" x14ac:dyDescent="0.2"/>
    <row r="65" spans="2:2" x14ac:dyDescent="0.2">
      <c r="B65" s="1" t="s">
        <v>123</v>
      </c>
    </row>
    <row r="66" spans="2:2" x14ac:dyDescent="0.2">
      <c r="B66" s="1" t="s">
        <v>268</v>
      </c>
    </row>
    <row r="67" spans="2:2" ht="6.75" customHeight="1" x14ac:dyDescent="0.2"/>
    <row r="68" spans="2:2" x14ac:dyDescent="0.2">
      <c r="B68" s="1" t="s">
        <v>124</v>
      </c>
    </row>
    <row r="69" spans="2:2" x14ac:dyDescent="0.2">
      <c r="B69" s="1" t="s">
        <v>125</v>
      </c>
    </row>
    <row r="70" spans="2:2" x14ac:dyDescent="0.2">
      <c r="B70" s="1" t="s">
        <v>126</v>
      </c>
    </row>
    <row r="71" spans="2:2" x14ac:dyDescent="0.2">
      <c r="B71" s="1" t="s">
        <v>127</v>
      </c>
    </row>
    <row r="72" spans="2:2" ht="6.75" customHeight="1" x14ac:dyDescent="0.2"/>
    <row r="73" spans="2:2" x14ac:dyDescent="0.2">
      <c r="B73" s="1" t="s">
        <v>477</v>
      </c>
    </row>
  </sheetData>
  <sheetProtection algorithmName="SHA-512" hashValue="/MTb9ppM1tu7DQBs9uKR7udb9v4B9fa9WrAgZLhUYk9CfXZ6r3aO8H/6dR1VZSPJsElcexOjM+D8OJwbdTo7mQ==" saltValue="RPwzJaM2WtZm+NXqCdI3Dg==" spinCount="100000" sheet="1" formatCells="0" selectLockedCells="1"/>
  <dataConsolidate/>
  <mergeCells count="197">
    <mergeCell ref="S3:S6"/>
    <mergeCell ref="K5:K6"/>
    <mergeCell ref="B3:B6"/>
    <mergeCell ref="C3:C6"/>
    <mergeCell ref="D3:D6"/>
    <mergeCell ref="E5:E6"/>
    <mergeCell ref="F5:F6"/>
    <mergeCell ref="G5:G6"/>
    <mergeCell ref="H3:H6"/>
    <mergeCell ref="I5:J5"/>
    <mergeCell ref="E3:G4"/>
    <mergeCell ref="L4:L6"/>
    <mergeCell ref="N4:N6"/>
    <mergeCell ref="O4:R6"/>
    <mergeCell ref="M4:M6"/>
    <mergeCell ref="I4:K4"/>
    <mergeCell ref="E9:E10"/>
    <mergeCell ref="F9:F10"/>
    <mergeCell ref="G9:G10"/>
    <mergeCell ref="H9:H10"/>
    <mergeCell ref="B7:B8"/>
    <mergeCell ref="C7:C8"/>
    <mergeCell ref="D7:D8"/>
    <mergeCell ref="E7:E8"/>
    <mergeCell ref="F7:F8"/>
    <mergeCell ref="G7:G8"/>
    <mergeCell ref="H7:H8"/>
    <mergeCell ref="S7:S8"/>
    <mergeCell ref="I3:R3"/>
    <mergeCell ref="O12:R12"/>
    <mergeCell ref="B13:B14"/>
    <mergeCell ref="C13:C14"/>
    <mergeCell ref="D13:D14"/>
    <mergeCell ref="E13:E14"/>
    <mergeCell ref="F13:F14"/>
    <mergeCell ref="G13:G14"/>
    <mergeCell ref="H13:H14"/>
    <mergeCell ref="S9:S10"/>
    <mergeCell ref="O10:R10"/>
    <mergeCell ref="B11:B12"/>
    <mergeCell ref="C11:C12"/>
    <mergeCell ref="D11:D12"/>
    <mergeCell ref="E11:E12"/>
    <mergeCell ref="F11:F12"/>
    <mergeCell ref="G11:G12"/>
    <mergeCell ref="H11:H12"/>
    <mergeCell ref="S11:S12"/>
    <mergeCell ref="O8:R8"/>
    <mergeCell ref="B9:B10"/>
    <mergeCell ref="C9:C10"/>
    <mergeCell ref="D9:D10"/>
    <mergeCell ref="O16:R16"/>
    <mergeCell ref="B17:B18"/>
    <mergeCell ref="C17:C18"/>
    <mergeCell ref="D17:D18"/>
    <mergeCell ref="E17:E18"/>
    <mergeCell ref="F17:F18"/>
    <mergeCell ref="G17:G18"/>
    <mergeCell ref="H17:H18"/>
    <mergeCell ref="S13:S14"/>
    <mergeCell ref="O14:R14"/>
    <mergeCell ref="B15:B16"/>
    <mergeCell ref="C15:C16"/>
    <mergeCell ref="D15:D16"/>
    <mergeCell ref="E15:E16"/>
    <mergeCell ref="F15:F16"/>
    <mergeCell ref="G15:G16"/>
    <mergeCell ref="H15:H16"/>
    <mergeCell ref="S15:S16"/>
    <mergeCell ref="O20:R20"/>
    <mergeCell ref="B21:B22"/>
    <mergeCell ref="C21:C22"/>
    <mergeCell ref="D21:D22"/>
    <mergeCell ref="E21:E22"/>
    <mergeCell ref="F21:F22"/>
    <mergeCell ref="G21:G22"/>
    <mergeCell ref="H21:H22"/>
    <mergeCell ref="S17:S18"/>
    <mergeCell ref="O18:R18"/>
    <mergeCell ref="B19:B20"/>
    <mergeCell ref="C19:C20"/>
    <mergeCell ref="D19:D20"/>
    <mergeCell ref="E19:E20"/>
    <mergeCell ref="F19:F20"/>
    <mergeCell ref="G19:G20"/>
    <mergeCell ref="H19:H20"/>
    <mergeCell ref="S19:S20"/>
    <mergeCell ref="O24:R24"/>
    <mergeCell ref="B25:B26"/>
    <mergeCell ref="C25:C26"/>
    <mergeCell ref="D25:D26"/>
    <mergeCell ref="E25:E26"/>
    <mergeCell ref="F25:F26"/>
    <mergeCell ref="G25:G26"/>
    <mergeCell ref="H25:H26"/>
    <mergeCell ref="S21:S22"/>
    <mergeCell ref="O22:R22"/>
    <mergeCell ref="B23:B24"/>
    <mergeCell ref="C23:C24"/>
    <mergeCell ref="D23:D24"/>
    <mergeCell ref="E23:E24"/>
    <mergeCell ref="F23:F24"/>
    <mergeCell ref="G23:G24"/>
    <mergeCell ref="H23:H24"/>
    <mergeCell ref="S23:S24"/>
    <mergeCell ref="O28:R28"/>
    <mergeCell ref="B29:B30"/>
    <mergeCell ref="C29:C30"/>
    <mergeCell ref="D29:D30"/>
    <mergeCell ref="E29:E30"/>
    <mergeCell ref="F29:F30"/>
    <mergeCell ref="G29:G30"/>
    <mergeCell ref="H29:H30"/>
    <mergeCell ref="S25:S26"/>
    <mergeCell ref="O26:R26"/>
    <mergeCell ref="B27:B28"/>
    <mergeCell ref="C27:C28"/>
    <mergeCell ref="D27:D28"/>
    <mergeCell ref="E27:E28"/>
    <mergeCell ref="F27:F28"/>
    <mergeCell ref="G27:G28"/>
    <mergeCell ref="H27:H28"/>
    <mergeCell ref="S27:S28"/>
    <mergeCell ref="O32:R32"/>
    <mergeCell ref="B33:B34"/>
    <mergeCell ref="C33:C34"/>
    <mergeCell ref="D33:D34"/>
    <mergeCell ref="E33:E34"/>
    <mergeCell ref="F33:F34"/>
    <mergeCell ref="G33:G34"/>
    <mergeCell ref="H33:H34"/>
    <mergeCell ref="S29:S30"/>
    <mergeCell ref="O30:R30"/>
    <mergeCell ref="B31:B32"/>
    <mergeCell ref="C31:C32"/>
    <mergeCell ref="D31:D32"/>
    <mergeCell ref="E31:E32"/>
    <mergeCell ref="F31:F32"/>
    <mergeCell ref="G31:G32"/>
    <mergeCell ref="H31:H32"/>
    <mergeCell ref="S31:S32"/>
    <mergeCell ref="O36:R36"/>
    <mergeCell ref="B37:B38"/>
    <mergeCell ref="C37:C38"/>
    <mergeCell ref="D37:D38"/>
    <mergeCell ref="E37:E38"/>
    <mergeCell ref="F37:F38"/>
    <mergeCell ref="G37:G38"/>
    <mergeCell ref="H37:H38"/>
    <mergeCell ref="S33:S34"/>
    <mergeCell ref="O34:R34"/>
    <mergeCell ref="B35:B36"/>
    <mergeCell ref="C35:C36"/>
    <mergeCell ref="D35:D36"/>
    <mergeCell ref="E35:E36"/>
    <mergeCell ref="F35:F36"/>
    <mergeCell ref="G35:G36"/>
    <mergeCell ref="H35:H36"/>
    <mergeCell ref="S35:S36"/>
    <mergeCell ref="S37:S38"/>
    <mergeCell ref="O38:R38"/>
    <mergeCell ref="B39:B40"/>
    <mergeCell ref="C39:C40"/>
    <mergeCell ref="D39:D40"/>
    <mergeCell ref="E39:E40"/>
    <mergeCell ref="F39:F40"/>
    <mergeCell ref="G39:G40"/>
    <mergeCell ref="H39:H40"/>
    <mergeCell ref="S39:S40"/>
    <mergeCell ref="S41:S42"/>
    <mergeCell ref="O42:R42"/>
    <mergeCell ref="O40:R40"/>
    <mergeCell ref="B41:B42"/>
    <mergeCell ref="C41:C42"/>
    <mergeCell ref="D41:D42"/>
    <mergeCell ref="E41:E42"/>
    <mergeCell ref="F41:F42"/>
    <mergeCell ref="G41:G42"/>
    <mergeCell ref="H41:H42"/>
    <mergeCell ref="B43:B44"/>
    <mergeCell ref="C43:C44"/>
    <mergeCell ref="D43:D44"/>
    <mergeCell ref="E43:E44"/>
    <mergeCell ref="F43:F44"/>
    <mergeCell ref="G43:G44"/>
    <mergeCell ref="H43:H44"/>
    <mergeCell ref="S43:S44"/>
    <mergeCell ref="O44:R44"/>
    <mergeCell ref="B45:B46"/>
    <mergeCell ref="C45:C46"/>
    <mergeCell ref="D45:D46"/>
    <mergeCell ref="E45:E46"/>
    <mergeCell ref="F45:F46"/>
    <mergeCell ref="G45:G46"/>
    <mergeCell ref="H45:H46"/>
    <mergeCell ref="S45:S46"/>
    <mergeCell ref="O46:R46"/>
  </mergeCells>
  <phoneticPr fontId="2"/>
  <dataValidations count="2">
    <dataValidation type="list" allowBlank="1" showInputMessage="1" showErrorMessage="1" sqref="H7 H9 H39 H11 H13 H15 H17 H19 H21 H23 H25 H27 H29 H31 H33 H35 H37 H41 H43 H45" xr:uid="{29B90D7A-0CCF-477E-8096-2D0981CE2C2E}">
      <formula1>"常勤,非常勤"</formula1>
    </dataValidation>
    <dataValidation type="list" allowBlank="1" showInputMessage="1" showErrorMessage="1" sqref="E7:G7 L37:O37 E9:G9 E37:G37 E11:G11 E13:G13 E15:G15 E17:G17 E19:G19 E21:G21 E23:G23 E25:G25 E27:G27 E29:G29 E31:G31 E33:G33 E35:G35 L9:O9 E39:G39 L39:O39 L11:O11 L13:O13 L15:O15 L17:O17 L19:O19 L21:O21 L23:O23 L25:O25 L27:O27 L29:O29 L31:O31 L33:O33 L35:O35 L41:O41 E41:G41 I41:J41 I35:J35 I33:J33 I31:J31 I29:J29 I27:J27 I25:J25 I23:J23 I21:J21 I19:J19 I17:J17 I15:J15 I13:J13 I11:J11 I39:J39 I9:J9 I37:J37 I7:J7 L7:O7 E43:G43 L43:O43 L45:O45 E45:G45 I45:J45 I43:J43" xr:uid="{6ED79300-2952-4959-8E02-4B4343C1D497}">
      <formula1>"○"</formula1>
    </dataValidation>
  </dataValidations>
  <printOptions horizontalCentered="1"/>
  <pageMargins left="0.59055118110236227" right="0.59055118110236227" top="0.59055118110236227" bottom="0.39370078740157483" header="0.31496062992125984" footer="0.31496062992125984"/>
  <pageSetup paperSize="9" scale="61" orientation="portrait" blackAndWhite="1" r:id="rId1"/>
  <ignoredErrors>
    <ignoredError sqref="B9:B46"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39"/>
  <sheetViews>
    <sheetView view="pageBreakPreview" zoomScaleNormal="100" zoomScaleSheetLayoutView="100" workbookViewId="0">
      <selection activeCell="L24" sqref="L24:N26"/>
    </sheetView>
  </sheetViews>
  <sheetFormatPr defaultRowHeight="13" x14ac:dyDescent="0.2"/>
  <cols>
    <col min="1" max="1" width="3.6328125" style="196" customWidth="1"/>
    <col min="2" max="2" width="2.453125" style="196" customWidth="1"/>
    <col min="3" max="3" width="3.6328125" style="196" customWidth="1"/>
    <col min="4" max="4" width="9.6328125" style="196" customWidth="1"/>
    <col min="5" max="5" width="4.26953125" style="196" customWidth="1"/>
    <col min="6" max="7" width="9.6328125" style="196" customWidth="1"/>
    <col min="8" max="8" width="3.7265625" style="196" customWidth="1"/>
    <col min="9" max="9" width="2.453125" style="196" customWidth="1"/>
    <col min="10" max="10" width="3.7265625" style="196" customWidth="1"/>
    <col min="11" max="14" width="9.6328125" style="196" customWidth="1"/>
    <col min="15" max="261" width="9" style="196"/>
    <col min="262" max="270" width="9.6328125" style="196" customWidth="1"/>
    <col min="271" max="517" width="9" style="196"/>
    <col min="518" max="526" width="9.6328125" style="196" customWidth="1"/>
    <col min="527" max="773" width="9" style="196"/>
    <col min="774" max="782" width="9.6328125" style="196" customWidth="1"/>
    <col min="783" max="1029" width="9" style="196"/>
    <col min="1030" max="1038" width="9.6328125" style="196" customWidth="1"/>
    <col min="1039" max="1285" width="9" style="196"/>
    <col min="1286" max="1294" width="9.6328125" style="196" customWidth="1"/>
    <col min="1295" max="1541" width="9" style="196"/>
    <col min="1542" max="1550" width="9.6328125" style="196" customWidth="1"/>
    <col min="1551" max="1797" width="9" style="196"/>
    <col min="1798" max="1806" width="9.6328125" style="196" customWidth="1"/>
    <col min="1807" max="2053" width="9" style="196"/>
    <col min="2054" max="2062" width="9.6328125" style="196" customWidth="1"/>
    <col min="2063" max="2309" width="9" style="196"/>
    <col min="2310" max="2318" width="9.6328125" style="196" customWidth="1"/>
    <col min="2319" max="2565" width="9" style="196"/>
    <col min="2566" max="2574" width="9.6328125" style="196" customWidth="1"/>
    <col min="2575" max="2821" width="9" style="196"/>
    <col min="2822" max="2830" width="9.6328125" style="196" customWidth="1"/>
    <col min="2831" max="3077" width="9" style="196"/>
    <col min="3078" max="3086" width="9.6328125" style="196" customWidth="1"/>
    <col min="3087" max="3333" width="9" style="196"/>
    <col min="3334" max="3342" width="9.6328125" style="196" customWidth="1"/>
    <col min="3343" max="3589" width="9" style="196"/>
    <col min="3590" max="3598" width="9.6328125" style="196" customWidth="1"/>
    <col min="3599" max="3845" width="9" style="196"/>
    <col min="3846" max="3854" width="9.6328125" style="196" customWidth="1"/>
    <col min="3855" max="4101" width="9" style="196"/>
    <col min="4102" max="4110" width="9.6328125" style="196" customWidth="1"/>
    <col min="4111" max="4357" width="9" style="196"/>
    <col min="4358" max="4366" width="9.6328125" style="196" customWidth="1"/>
    <col min="4367" max="4613" width="9" style="196"/>
    <col min="4614" max="4622" width="9.6328125" style="196" customWidth="1"/>
    <col min="4623" max="4869" width="9" style="196"/>
    <col min="4870" max="4878" width="9.6328125" style="196" customWidth="1"/>
    <col min="4879" max="5125" width="9" style="196"/>
    <col min="5126" max="5134" width="9.6328125" style="196" customWidth="1"/>
    <col min="5135" max="5381" width="9" style="196"/>
    <col min="5382" max="5390" width="9.6328125" style="196" customWidth="1"/>
    <col min="5391" max="5637" width="9" style="196"/>
    <col min="5638" max="5646" width="9.6328125" style="196" customWidth="1"/>
    <col min="5647" max="5893" width="9" style="196"/>
    <col min="5894" max="5902" width="9.6328125" style="196" customWidth="1"/>
    <col min="5903" max="6149" width="9" style="196"/>
    <col min="6150" max="6158" width="9.6328125" style="196" customWidth="1"/>
    <col min="6159" max="6405" width="9" style="196"/>
    <col min="6406" max="6414" width="9.6328125" style="196" customWidth="1"/>
    <col min="6415" max="6661" width="9" style="196"/>
    <col min="6662" max="6670" width="9.6328125" style="196" customWidth="1"/>
    <col min="6671" max="6917" width="9" style="196"/>
    <col min="6918" max="6926" width="9.6328125" style="196" customWidth="1"/>
    <col min="6927" max="7173" width="9" style="196"/>
    <col min="7174" max="7182" width="9.6328125" style="196" customWidth="1"/>
    <col min="7183" max="7429" width="9" style="196"/>
    <col min="7430" max="7438" width="9.6328125" style="196" customWidth="1"/>
    <col min="7439" max="7685" width="9" style="196"/>
    <col min="7686" max="7694" width="9.6328125" style="196" customWidth="1"/>
    <col min="7695" max="7941" width="9" style="196"/>
    <col min="7942" max="7950" width="9.6328125" style="196" customWidth="1"/>
    <col min="7951" max="8197" width="9" style="196"/>
    <col min="8198" max="8206" width="9.6328125" style="196" customWidth="1"/>
    <col min="8207" max="8453" width="9" style="196"/>
    <col min="8454" max="8462" width="9.6328125" style="196" customWidth="1"/>
    <col min="8463" max="8709" width="9" style="196"/>
    <col min="8710" max="8718" width="9.6328125" style="196" customWidth="1"/>
    <col min="8719" max="8965" width="9" style="196"/>
    <col min="8966" max="8974" width="9.6328125" style="196" customWidth="1"/>
    <col min="8975" max="9221" width="9" style="196"/>
    <col min="9222" max="9230" width="9.6328125" style="196" customWidth="1"/>
    <col min="9231" max="9477" width="9" style="196"/>
    <col min="9478" max="9486" width="9.6328125" style="196" customWidth="1"/>
    <col min="9487" max="9733" width="9" style="196"/>
    <col min="9734" max="9742" width="9.6328125" style="196" customWidth="1"/>
    <col min="9743" max="9989" width="9" style="196"/>
    <col min="9990" max="9998" width="9.6328125" style="196" customWidth="1"/>
    <col min="9999" max="10245" width="9" style="196"/>
    <col min="10246" max="10254" width="9.6328125" style="196" customWidth="1"/>
    <col min="10255" max="10501" width="9" style="196"/>
    <col min="10502" max="10510" width="9.6328125" style="196" customWidth="1"/>
    <col min="10511" max="10757" width="9" style="196"/>
    <col min="10758" max="10766" width="9.6328125" style="196" customWidth="1"/>
    <col min="10767" max="11013" width="9" style="196"/>
    <col min="11014" max="11022" width="9.6328125" style="196" customWidth="1"/>
    <col min="11023" max="11269" width="9" style="196"/>
    <col min="11270" max="11278" width="9.6328125" style="196" customWidth="1"/>
    <col min="11279" max="11525" width="9" style="196"/>
    <col min="11526" max="11534" width="9.6328125" style="196" customWidth="1"/>
    <col min="11535" max="11781" width="9" style="196"/>
    <col min="11782" max="11790" width="9.6328125" style="196" customWidth="1"/>
    <col min="11791" max="12037" width="9" style="196"/>
    <col min="12038" max="12046" width="9.6328125" style="196" customWidth="1"/>
    <col min="12047" max="12293" width="9" style="196"/>
    <col min="12294" max="12302" width="9.6328125" style="196" customWidth="1"/>
    <col min="12303" max="12549" width="9" style="196"/>
    <col min="12550" max="12558" width="9.6328125" style="196" customWidth="1"/>
    <col min="12559" max="12805" width="9" style="196"/>
    <col min="12806" max="12814" width="9.6328125" style="196" customWidth="1"/>
    <col min="12815" max="13061" width="9" style="196"/>
    <col min="13062" max="13070" width="9.6328125" style="196" customWidth="1"/>
    <col min="13071" max="13317" width="9" style="196"/>
    <col min="13318" max="13326" width="9.6328125" style="196" customWidth="1"/>
    <col min="13327" max="13573" width="9" style="196"/>
    <col min="13574" max="13582" width="9.6328125" style="196" customWidth="1"/>
    <col min="13583" max="13829" width="9" style="196"/>
    <col min="13830" max="13838" width="9.6328125" style="196" customWidth="1"/>
    <col min="13839" max="14085" width="9" style="196"/>
    <col min="14086" max="14094" width="9.6328125" style="196" customWidth="1"/>
    <col min="14095" max="14341" width="9" style="196"/>
    <col min="14342" max="14350" width="9.6328125" style="196" customWidth="1"/>
    <col min="14351" max="14597" width="9" style="196"/>
    <col min="14598" max="14606" width="9.6328125" style="196" customWidth="1"/>
    <col min="14607" max="14853" width="9" style="196"/>
    <col min="14854" max="14862" width="9.6328125" style="196" customWidth="1"/>
    <col min="14863" max="15109" width="9" style="196"/>
    <col min="15110" max="15118" width="9.6328125" style="196" customWidth="1"/>
    <col min="15119" max="15365" width="9" style="196"/>
    <col min="15366" max="15374" width="9.6328125" style="196" customWidth="1"/>
    <col min="15375" max="15621" width="9" style="196"/>
    <col min="15622" max="15630" width="9.6328125" style="196" customWidth="1"/>
    <col min="15631" max="15877" width="9" style="196"/>
    <col min="15878" max="15886" width="9.6328125" style="196" customWidth="1"/>
    <col min="15887" max="16133" width="9" style="196"/>
    <col min="16134" max="16142" width="9.6328125" style="196" customWidth="1"/>
    <col min="16143" max="16384" width="9" style="196"/>
  </cols>
  <sheetData>
    <row r="1" spans="1:23" ht="16.5" customHeight="1" x14ac:dyDescent="0.2">
      <c r="A1" s="271" t="s">
        <v>241</v>
      </c>
      <c r="B1" s="119"/>
      <c r="C1" s="119"/>
      <c r="D1" s="327"/>
      <c r="E1" s="327"/>
      <c r="F1" s="327"/>
      <c r="G1" s="327"/>
      <c r="H1" s="327"/>
      <c r="I1" s="327"/>
      <c r="J1" s="327"/>
      <c r="K1" s="327"/>
      <c r="L1" s="327"/>
      <c r="M1" s="327"/>
      <c r="N1" s="327"/>
      <c r="O1" s="327"/>
      <c r="P1" s="327"/>
      <c r="Q1" s="327"/>
      <c r="R1" s="327"/>
      <c r="S1" s="327"/>
      <c r="T1" s="327"/>
      <c r="U1" s="327"/>
      <c r="V1" s="327"/>
      <c r="W1" s="327"/>
    </row>
    <row r="2" spans="1:23" ht="16.5" x14ac:dyDescent="0.2">
      <c r="A2" s="328"/>
      <c r="B2" s="328"/>
      <c r="C2" s="328"/>
    </row>
    <row r="3" spans="1:23" s="329" customFormat="1" ht="14.5" thickBot="1" x14ac:dyDescent="0.25">
      <c r="N3" s="330" t="s">
        <v>478</v>
      </c>
    </row>
    <row r="4" spans="1:23" ht="15" customHeight="1" x14ac:dyDescent="0.2">
      <c r="A4" s="631" t="s">
        <v>242</v>
      </c>
      <c r="B4" s="632"/>
      <c r="C4" s="633"/>
      <c r="D4" s="634"/>
      <c r="E4" s="635"/>
      <c r="F4" s="635"/>
      <c r="G4" s="636"/>
      <c r="H4" s="637" t="s">
        <v>243</v>
      </c>
      <c r="I4" s="638"/>
      <c r="J4" s="639"/>
      <c r="K4" s="331"/>
      <c r="L4" s="646" t="s">
        <v>244</v>
      </c>
      <c r="M4" s="646"/>
      <c r="N4" s="647"/>
    </row>
    <row r="5" spans="1:23" ht="15" customHeight="1" x14ac:dyDescent="0.2">
      <c r="A5" s="651" t="s">
        <v>245</v>
      </c>
      <c r="B5" s="652"/>
      <c r="C5" s="653"/>
      <c r="D5" s="655"/>
      <c r="E5" s="656"/>
      <c r="F5" s="656"/>
      <c r="G5" s="657"/>
      <c r="H5" s="640"/>
      <c r="I5" s="641"/>
      <c r="J5" s="642"/>
      <c r="K5" s="251"/>
      <c r="L5" s="626"/>
      <c r="M5" s="626"/>
      <c r="N5" s="648"/>
    </row>
    <row r="6" spans="1:23" ht="15" customHeight="1" thickBot="1" x14ac:dyDescent="0.25">
      <c r="A6" s="654"/>
      <c r="B6" s="644"/>
      <c r="C6" s="645"/>
      <c r="D6" s="658"/>
      <c r="E6" s="659"/>
      <c r="F6" s="659"/>
      <c r="G6" s="660"/>
      <c r="H6" s="643"/>
      <c r="I6" s="644"/>
      <c r="J6" s="645"/>
      <c r="K6" s="332"/>
      <c r="L6" s="649"/>
      <c r="M6" s="649"/>
      <c r="N6" s="650"/>
    </row>
    <row r="7" spans="1:23" ht="15" customHeight="1" x14ac:dyDescent="0.2">
      <c r="A7" s="667" t="s">
        <v>246</v>
      </c>
      <c r="B7" s="668"/>
      <c r="C7" s="668"/>
      <c r="D7" s="668"/>
      <c r="E7" s="668"/>
      <c r="F7" s="668"/>
      <c r="G7" s="668"/>
      <c r="H7" s="668"/>
      <c r="I7" s="668"/>
      <c r="J7" s="668"/>
      <c r="K7" s="668"/>
      <c r="L7" s="668"/>
      <c r="M7" s="668"/>
      <c r="N7" s="669"/>
    </row>
    <row r="8" spans="1:23" ht="15" customHeight="1" x14ac:dyDescent="0.2">
      <c r="A8" s="670" t="s">
        <v>247</v>
      </c>
      <c r="B8" s="671"/>
      <c r="C8" s="671"/>
      <c r="D8" s="671"/>
      <c r="E8" s="671"/>
      <c r="F8" s="671"/>
      <c r="G8" s="672"/>
      <c r="H8" s="673" t="s">
        <v>248</v>
      </c>
      <c r="I8" s="671"/>
      <c r="J8" s="671"/>
      <c r="K8" s="671"/>
      <c r="L8" s="671"/>
      <c r="M8" s="671"/>
      <c r="N8" s="674"/>
    </row>
    <row r="9" spans="1:23" ht="3.75" customHeight="1" x14ac:dyDescent="0.2">
      <c r="A9" s="675" t="s">
        <v>249</v>
      </c>
      <c r="B9" s="676"/>
      <c r="C9" s="676"/>
      <c r="D9" s="676"/>
      <c r="E9" s="676"/>
      <c r="F9" s="676"/>
      <c r="G9" s="677"/>
      <c r="H9" s="333"/>
      <c r="I9" s="334"/>
      <c r="J9" s="334"/>
      <c r="K9" s="333"/>
      <c r="L9" s="661" t="s">
        <v>259</v>
      </c>
      <c r="M9" s="661"/>
      <c r="N9" s="662"/>
    </row>
    <row r="10" spans="1:23" ht="15" customHeight="1" x14ac:dyDescent="0.2">
      <c r="A10" s="678"/>
      <c r="B10" s="641"/>
      <c r="C10" s="641"/>
      <c r="D10" s="641"/>
      <c r="E10" s="641"/>
      <c r="F10" s="641"/>
      <c r="G10" s="642"/>
      <c r="H10" s="335"/>
      <c r="I10" s="44"/>
      <c r="K10" s="251"/>
      <c r="L10" s="663"/>
      <c r="M10" s="663"/>
      <c r="N10" s="664"/>
    </row>
    <row r="11" spans="1:23" ht="3.75" customHeight="1" x14ac:dyDescent="0.2">
      <c r="A11" s="679"/>
      <c r="B11" s="680"/>
      <c r="C11" s="680"/>
      <c r="D11" s="680"/>
      <c r="E11" s="680"/>
      <c r="F11" s="680"/>
      <c r="G11" s="681"/>
      <c r="H11" s="336"/>
      <c r="I11" s="337"/>
      <c r="J11" s="337"/>
      <c r="K11" s="338"/>
      <c r="L11" s="665"/>
      <c r="M11" s="665"/>
      <c r="N11" s="666"/>
    </row>
    <row r="12" spans="1:23" ht="3.75" customHeight="1" x14ac:dyDescent="0.2">
      <c r="A12" s="622" t="s">
        <v>250</v>
      </c>
      <c r="B12" s="623"/>
      <c r="C12" s="623"/>
      <c r="D12" s="623"/>
      <c r="E12" s="623"/>
      <c r="F12" s="623"/>
      <c r="G12" s="624"/>
      <c r="H12" s="333"/>
      <c r="I12" s="334"/>
      <c r="J12" s="334"/>
      <c r="K12" s="333"/>
      <c r="L12" s="661" t="s">
        <v>259</v>
      </c>
      <c r="M12" s="661"/>
      <c r="N12" s="662"/>
    </row>
    <row r="13" spans="1:23" ht="15" customHeight="1" x14ac:dyDescent="0.2">
      <c r="A13" s="625"/>
      <c r="B13" s="626"/>
      <c r="C13" s="626"/>
      <c r="D13" s="626"/>
      <c r="E13" s="626"/>
      <c r="F13" s="626"/>
      <c r="G13" s="627"/>
      <c r="H13" s="335"/>
      <c r="I13" s="44"/>
      <c r="K13" s="251"/>
      <c r="L13" s="663"/>
      <c r="M13" s="663"/>
      <c r="N13" s="664"/>
    </row>
    <row r="14" spans="1:23" ht="3.75" customHeight="1" x14ac:dyDescent="0.2">
      <c r="A14" s="628"/>
      <c r="B14" s="629"/>
      <c r="C14" s="629"/>
      <c r="D14" s="629"/>
      <c r="E14" s="629"/>
      <c r="F14" s="629"/>
      <c r="G14" s="630"/>
      <c r="H14" s="336"/>
      <c r="I14" s="337"/>
      <c r="J14" s="337"/>
      <c r="K14" s="338"/>
      <c r="L14" s="665"/>
      <c r="M14" s="665"/>
      <c r="N14" s="666"/>
    </row>
    <row r="15" spans="1:23" ht="3.75" customHeight="1" x14ac:dyDescent="0.2">
      <c r="A15" s="675" t="s">
        <v>251</v>
      </c>
      <c r="B15" s="676"/>
      <c r="C15" s="676"/>
      <c r="D15" s="676"/>
      <c r="E15" s="676"/>
      <c r="F15" s="676"/>
      <c r="G15" s="677"/>
      <c r="H15" s="333"/>
      <c r="I15" s="334"/>
      <c r="J15" s="334"/>
      <c r="K15" s="333"/>
      <c r="L15" s="661" t="s">
        <v>259</v>
      </c>
      <c r="M15" s="661"/>
      <c r="N15" s="662"/>
    </row>
    <row r="16" spans="1:23" ht="15" customHeight="1" x14ac:dyDescent="0.2">
      <c r="A16" s="678"/>
      <c r="B16" s="641"/>
      <c r="C16" s="641"/>
      <c r="D16" s="641"/>
      <c r="E16" s="641"/>
      <c r="F16" s="641"/>
      <c r="G16" s="642"/>
      <c r="H16" s="335"/>
      <c r="I16" s="44"/>
      <c r="K16" s="251"/>
      <c r="L16" s="663"/>
      <c r="M16" s="663"/>
      <c r="N16" s="664"/>
    </row>
    <row r="17" spans="1:14" ht="3.75" customHeight="1" x14ac:dyDescent="0.2">
      <c r="A17" s="679"/>
      <c r="B17" s="680"/>
      <c r="C17" s="680"/>
      <c r="D17" s="680"/>
      <c r="E17" s="680"/>
      <c r="F17" s="680"/>
      <c r="G17" s="681"/>
      <c r="H17" s="336"/>
      <c r="I17" s="337"/>
      <c r="J17" s="337"/>
      <c r="K17" s="338"/>
      <c r="L17" s="665"/>
      <c r="M17" s="665"/>
      <c r="N17" s="666"/>
    </row>
    <row r="18" spans="1:14" ht="3.75" customHeight="1" x14ac:dyDescent="0.2">
      <c r="A18" s="675" t="s">
        <v>252</v>
      </c>
      <c r="B18" s="676"/>
      <c r="C18" s="676"/>
      <c r="D18" s="676"/>
      <c r="E18" s="676"/>
      <c r="F18" s="676"/>
      <c r="G18" s="677"/>
      <c r="H18" s="333"/>
      <c r="I18" s="334"/>
      <c r="J18" s="334"/>
      <c r="K18" s="333"/>
      <c r="L18" s="661" t="s">
        <v>259</v>
      </c>
      <c r="M18" s="661"/>
      <c r="N18" s="662"/>
    </row>
    <row r="19" spans="1:14" ht="15" customHeight="1" x14ac:dyDescent="0.2">
      <c r="A19" s="678"/>
      <c r="B19" s="641"/>
      <c r="C19" s="641"/>
      <c r="D19" s="641"/>
      <c r="E19" s="641"/>
      <c r="F19" s="641"/>
      <c r="G19" s="642"/>
      <c r="H19" s="335"/>
      <c r="I19" s="44"/>
      <c r="K19" s="251"/>
      <c r="L19" s="663"/>
      <c r="M19" s="663"/>
      <c r="N19" s="664"/>
    </row>
    <row r="20" spans="1:14" ht="3.75" customHeight="1" x14ac:dyDescent="0.2">
      <c r="A20" s="679"/>
      <c r="B20" s="680"/>
      <c r="C20" s="680"/>
      <c r="D20" s="680"/>
      <c r="E20" s="680"/>
      <c r="F20" s="680"/>
      <c r="G20" s="681"/>
      <c r="H20" s="336"/>
      <c r="I20" s="337"/>
      <c r="J20" s="337"/>
      <c r="K20" s="338"/>
      <c r="L20" s="665"/>
      <c r="M20" s="665"/>
      <c r="N20" s="666"/>
    </row>
    <row r="21" spans="1:14" ht="3.75" customHeight="1" x14ac:dyDescent="0.2">
      <c r="A21" s="682"/>
      <c r="B21" s="683"/>
      <c r="C21" s="683"/>
      <c r="D21" s="683"/>
      <c r="E21" s="683"/>
      <c r="F21" s="683"/>
      <c r="G21" s="684"/>
      <c r="H21" s="333"/>
      <c r="I21" s="334"/>
      <c r="J21" s="334"/>
      <c r="K21" s="333"/>
      <c r="L21" s="661" t="s">
        <v>259</v>
      </c>
      <c r="M21" s="661"/>
      <c r="N21" s="662"/>
    </row>
    <row r="22" spans="1:14" ht="15" customHeight="1" x14ac:dyDescent="0.2">
      <c r="A22" s="685"/>
      <c r="B22" s="686"/>
      <c r="C22" s="686"/>
      <c r="D22" s="686"/>
      <c r="E22" s="686"/>
      <c r="F22" s="686"/>
      <c r="G22" s="687"/>
      <c r="H22" s="335"/>
      <c r="I22" s="44"/>
      <c r="K22" s="251"/>
      <c r="L22" s="663"/>
      <c r="M22" s="663"/>
      <c r="N22" s="664"/>
    </row>
    <row r="23" spans="1:14" ht="3.75" customHeight="1" x14ac:dyDescent="0.2">
      <c r="A23" s="688"/>
      <c r="B23" s="689"/>
      <c r="C23" s="689"/>
      <c r="D23" s="689"/>
      <c r="E23" s="689"/>
      <c r="F23" s="689"/>
      <c r="G23" s="690"/>
      <c r="H23" s="336"/>
      <c r="I23" s="337"/>
      <c r="J23" s="337"/>
      <c r="K23" s="338"/>
      <c r="L23" s="665"/>
      <c r="M23" s="665"/>
      <c r="N23" s="666"/>
    </row>
    <row r="24" spans="1:14" ht="3.75" customHeight="1" x14ac:dyDescent="0.2">
      <c r="A24" s="682"/>
      <c r="B24" s="683"/>
      <c r="C24" s="683"/>
      <c r="D24" s="683"/>
      <c r="E24" s="683"/>
      <c r="F24" s="683"/>
      <c r="G24" s="684"/>
      <c r="H24" s="333"/>
      <c r="I24" s="334"/>
      <c r="J24" s="334"/>
      <c r="K24" s="333"/>
      <c r="L24" s="661" t="s">
        <v>259</v>
      </c>
      <c r="M24" s="661"/>
      <c r="N24" s="662"/>
    </row>
    <row r="25" spans="1:14" ht="15" customHeight="1" x14ac:dyDescent="0.2">
      <c r="A25" s="685"/>
      <c r="B25" s="686"/>
      <c r="C25" s="686"/>
      <c r="D25" s="686"/>
      <c r="E25" s="686"/>
      <c r="F25" s="686"/>
      <c r="G25" s="687"/>
      <c r="H25" s="335"/>
      <c r="I25" s="44"/>
      <c r="K25" s="251"/>
      <c r="L25" s="663"/>
      <c r="M25" s="663"/>
      <c r="N25" s="664"/>
    </row>
    <row r="26" spans="1:14" ht="3.75" customHeight="1" thickBot="1" x14ac:dyDescent="0.25">
      <c r="A26" s="688"/>
      <c r="B26" s="689"/>
      <c r="C26" s="689"/>
      <c r="D26" s="689"/>
      <c r="E26" s="689"/>
      <c r="F26" s="689"/>
      <c r="G26" s="690"/>
      <c r="H26" s="336"/>
      <c r="I26" s="337"/>
      <c r="J26" s="337"/>
      <c r="K26" s="338"/>
      <c r="L26" s="665"/>
      <c r="M26" s="665"/>
      <c r="N26" s="666"/>
    </row>
    <row r="27" spans="1:14" ht="15" customHeight="1" x14ac:dyDescent="0.2">
      <c r="A27" s="667" t="s">
        <v>253</v>
      </c>
      <c r="B27" s="668"/>
      <c r="C27" s="668"/>
      <c r="D27" s="668"/>
      <c r="E27" s="668"/>
      <c r="F27" s="668"/>
      <c r="G27" s="668"/>
      <c r="H27" s="668"/>
      <c r="I27" s="668"/>
      <c r="J27" s="668"/>
      <c r="K27" s="668"/>
      <c r="L27" s="668"/>
      <c r="M27" s="668"/>
      <c r="N27" s="669"/>
    </row>
    <row r="28" spans="1:14" ht="15" customHeight="1" x14ac:dyDescent="0.2">
      <c r="A28" s="691" t="s">
        <v>254</v>
      </c>
      <c r="B28" s="692"/>
      <c r="C28" s="692"/>
      <c r="D28" s="692"/>
      <c r="E28" s="692"/>
      <c r="F28" s="692"/>
      <c r="G28" s="692"/>
      <c r="H28" s="693" t="s">
        <v>255</v>
      </c>
      <c r="I28" s="693"/>
      <c r="J28" s="693"/>
      <c r="K28" s="693"/>
      <c r="L28" s="693" t="s">
        <v>256</v>
      </c>
      <c r="M28" s="693"/>
      <c r="N28" s="339" t="s">
        <v>257</v>
      </c>
    </row>
    <row r="29" spans="1:14" ht="15" customHeight="1" x14ac:dyDescent="0.2">
      <c r="A29" s="694"/>
      <c r="B29" s="695"/>
      <c r="C29" s="695"/>
      <c r="D29" s="695"/>
      <c r="E29" s="340" t="s">
        <v>258</v>
      </c>
      <c r="F29" s="695"/>
      <c r="G29" s="695"/>
      <c r="H29" s="696"/>
      <c r="I29" s="696"/>
      <c r="J29" s="696"/>
      <c r="K29" s="696"/>
      <c r="L29" s="697"/>
      <c r="M29" s="697"/>
      <c r="N29" s="252"/>
    </row>
    <row r="30" spans="1:14" ht="15" customHeight="1" x14ac:dyDescent="0.2">
      <c r="A30" s="698"/>
      <c r="B30" s="699"/>
      <c r="C30" s="699"/>
      <c r="D30" s="699"/>
      <c r="E30" s="341" t="s">
        <v>258</v>
      </c>
      <c r="F30" s="699"/>
      <c r="G30" s="699"/>
      <c r="H30" s="700"/>
      <c r="I30" s="700"/>
      <c r="J30" s="700"/>
      <c r="K30" s="700"/>
      <c r="L30" s="701"/>
      <c r="M30" s="701"/>
      <c r="N30" s="253"/>
    </row>
    <row r="31" spans="1:14" ht="15" customHeight="1" x14ac:dyDescent="0.2">
      <c r="A31" s="698"/>
      <c r="B31" s="699"/>
      <c r="C31" s="699"/>
      <c r="D31" s="699"/>
      <c r="E31" s="341" t="s">
        <v>258</v>
      </c>
      <c r="F31" s="699"/>
      <c r="G31" s="699"/>
      <c r="H31" s="700"/>
      <c r="I31" s="700"/>
      <c r="J31" s="700"/>
      <c r="K31" s="700"/>
      <c r="L31" s="701"/>
      <c r="M31" s="701"/>
      <c r="N31" s="253"/>
    </row>
    <row r="32" spans="1:14" ht="15" customHeight="1" x14ac:dyDescent="0.2">
      <c r="A32" s="698"/>
      <c r="B32" s="699"/>
      <c r="C32" s="699"/>
      <c r="D32" s="699"/>
      <c r="E32" s="341" t="s">
        <v>258</v>
      </c>
      <c r="F32" s="699"/>
      <c r="G32" s="699"/>
      <c r="H32" s="700"/>
      <c r="I32" s="700"/>
      <c r="J32" s="700"/>
      <c r="K32" s="700"/>
      <c r="L32" s="701"/>
      <c r="M32" s="701"/>
      <c r="N32" s="253"/>
    </row>
    <row r="33" spans="1:14" ht="15" customHeight="1" x14ac:dyDescent="0.2">
      <c r="A33" s="698"/>
      <c r="B33" s="699"/>
      <c r="C33" s="699"/>
      <c r="D33" s="699"/>
      <c r="E33" s="341" t="s">
        <v>258</v>
      </c>
      <c r="F33" s="699"/>
      <c r="G33" s="699"/>
      <c r="H33" s="700"/>
      <c r="I33" s="700"/>
      <c r="J33" s="700"/>
      <c r="K33" s="700"/>
      <c r="L33" s="701"/>
      <c r="M33" s="701"/>
      <c r="N33" s="253"/>
    </row>
    <row r="34" spans="1:14" ht="15" customHeight="1" x14ac:dyDescent="0.2">
      <c r="A34" s="698"/>
      <c r="B34" s="699"/>
      <c r="C34" s="699"/>
      <c r="D34" s="699"/>
      <c r="E34" s="341" t="s">
        <v>258</v>
      </c>
      <c r="F34" s="699"/>
      <c r="G34" s="699"/>
      <c r="H34" s="700"/>
      <c r="I34" s="700"/>
      <c r="J34" s="700"/>
      <c r="K34" s="700"/>
      <c r="L34" s="701"/>
      <c r="M34" s="701"/>
      <c r="N34" s="253"/>
    </row>
    <row r="35" spans="1:14" ht="15" customHeight="1" x14ac:dyDescent="0.2">
      <c r="A35" s="698"/>
      <c r="B35" s="699"/>
      <c r="C35" s="699"/>
      <c r="D35" s="699"/>
      <c r="E35" s="341" t="s">
        <v>258</v>
      </c>
      <c r="F35" s="699"/>
      <c r="G35" s="699"/>
      <c r="H35" s="700"/>
      <c r="I35" s="700"/>
      <c r="J35" s="700"/>
      <c r="K35" s="700"/>
      <c r="L35" s="701"/>
      <c r="M35" s="701"/>
      <c r="N35" s="253"/>
    </row>
    <row r="36" spans="1:14" ht="15" customHeight="1" x14ac:dyDescent="0.2">
      <c r="A36" s="698"/>
      <c r="B36" s="699"/>
      <c r="C36" s="699"/>
      <c r="D36" s="699"/>
      <c r="E36" s="341" t="s">
        <v>258</v>
      </c>
      <c r="F36" s="699"/>
      <c r="G36" s="699"/>
      <c r="H36" s="700"/>
      <c r="I36" s="700"/>
      <c r="J36" s="700"/>
      <c r="K36" s="700"/>
      <c r="L36" s="701"/>
      <c r="M36" s="701"/>
      <c r="N36" s="253"/>
    </row>
    <row r="37" spans="1:14" ht="15" customHeight="1" x14ac:dyDescent="0.2">
      <c r="A37" s="698"/>
      <c r="B37" s="699"/>
      <c r="C37" s="699"/>
      <c r="D37" s="699"/>
      <c r="E37" s="341" t="s">
        <v>258</v>
      </c>
      <c r="F37" s="699"/>
      <c r="G37" s="699"/>
      <c r="H37" s="700"/>
      <c r="I37" s="700"/>
      <c r="J37" s="700"/>
      <c r="K37" s="700"/>
      <c r="L37" s="701"/>
      <c r="M37" s="701"/>
      <c r="N37" s="253"/>
    </row>
    <row r="38" spans="1:14" ht="15" customHeight="1" x14ac:dyDescent="0.2">
      <c r="A38" s="698"/>
      <c r="B38" s="699"/>
      <c r="C38" s="699"/>
      <c r="D38" s="699"/>
      <c r="E38" s="341" t="s">
        <v>258</v>
      </c>
      <c r="F38" s="699"/>
      <c r="G38" s="699"/>
      <c r="H38" s="700"/>
      <c r="I38" s="700"/>
      <c r="J38" s="700"/>
      <c r="K38" s="700"/>
      <c r="L38" s="701"/>
      <c r="M38" s="701"/>
      <c r="N38" s="253"/>
    </row>
    <row r="39" spans="1:14" ht="15" customHeight="1" thickBot="1" x14ac:dyDescent="0.25">
      <c r="A39" s="702"/>
      <c r="B39" s="703"/>
      <c r="C39" s="703"/>
      <c r="D39" s="703"/>
      <c r="E39" s="342" t="s">
        <v>258</v>
      </c>
      <c r="F39" s="703"/>
      <c r="G39" s="703"/>
      <c r="H39" s="704"/>
      <c r="I39" s="704"/>
      <c r="J39" s="704"/>
      <c r="K39" s="704"/>
      <c r="L39" s="705"/>
      <c r="M39" s="705"/>
      <c r="N39" s="254"/>
    </row>
  </sheetData>
  <sheetProtection algorithmName="SHA-512" hashValue="FOW7/N2973lEhQUITw25sY3JWzscY5mOKG19E7Ua61pBJRuikbAcq1BsTozKnCZeDppISqMcoWmIsaGsSHVKSQ==" saltValue="hebBiDt8ZBbRIuyMYKAGJA==" spinCount="100000" sheet="1" objects="1" scenarios="1"/>
  <mergeCells count="69">
    <mergeCell ref="A39:D39"/>
    <mergeCell ref="F39:G39"/>
    <mergeCell ref="H39:K39"/>
    <mergeCell ref="L39:M39"/>
    <mergeCell ref="A37:D37"/>
    <mergeCell ref="F37:G37"/>
    <mergeCell ref="H37:K37"/>
    <mergeCell ref="L37:M37"/>
    <mergeCell ref="A38:D38"/>
    <mergeCell ref="F38:G38"/>
    <mergeCell ref="H38:K38"/>
    <mergeCell ref="L38:M38"/>
    <mergeCell ref="A35:D35"/>
    <mergeCell ref="F35:G35"/>
    <mergeCell ref="H35:K35"/>
    <mergeCell ref="L35:M35"/>
    <mergeCell ref="A36:D36"/>
    <mergeCell ref="F36:G36"/>
    <mergeCell ref="H36:K36"/>
    <mergeCell ref="L36:M36"/>
    <mergeCell ref="A33:D33"/>
    <mergeCell ref="F33:G33"/>
    <mergeCell ref="H33:K33"/>
    <mergeCell ref="L33:M33"/>
    <mergeCell ref="A34:D34"/>
    <mergeCell ref="F34:G34"/>
    <mergeCell ref="H34:K34"/>
    <mergeCell ref="L34:M34"/>
    <mergeCell ref="A31:D31"/>
    <mergeCell ref="F31:G31"/>
    <mergeCell ref="H31:K31"/>
    <mergeCell ref="L31:M31"/>
    <mergeCell ref="A32:D32"/>
    <mergeCell ref="F32:G32"/>
    <mergeCell ref="H32:K32"/>
    <mergeCell ref="L32:M32"/>
    <mergeCell ref="A29:D29"/>
    <mergeCell ref="F29:G29"/>
    <mergeCell ref="H29:K29"/>
    <mergeCell ref="L29:M29"/>
    <mergeCell ref="A30:D30"/>
    <mergeCell ref="F30:G30"/>
    <mergeCell ref="H30:K30"/>
    <mergeCell ref="L30:M30"/>
    <mergeCell ref="A24:G26"/>
    <mergeCell ref="A27:N27"/>
    <mergeCell ref="A28:G28"/>
    <mergeCell ref="H28:K28"/>
    <mergeCell ref="L28:M28"/>
    <mergeCell ref="L24:N26"/>
    <mergeCell ref="A15:G17"/>
    <mergeCell ref="A18:G20"/>
    <mergeCell ref="A21:G23"/>
    <mergeCell ref="L15:N17"/>
    <mergeCell ref="L18:N20"/>
    <mergeCell ref="L21:N23"/>
    <mergeCell ref="A12:G14"/>
    <mergeCell ref="A4:C4"/>
    <mergeCell ref="D4:G4"/>
    <mergeCell ref="H4:J6"/>
    <mergeCell ref="L4:N6"/>
    <mergeCell ref="A5:C6"/>
    <mergeCell ref="D5:G6"/>
    <mergeCell ref="L9:N11"/>
    <mergeCell ref="L12:N14"/>
    <mergeCell ref="A7:N7"/>
    <mergeCell ref="A8:G8"/>
    <mergeCell ref="H8:N8"/>
    <mergeCell ref="A9:G11"/>
  </mergeCells>
  <phoneticPr fontId="2"/>
  <dataValidations count="3">
    <dataValidation type="list" allowBlank="1" showInputMessage="1" showErrorMessage="1" sqref="K5" xr:uid="{00000000-0002-0000-0300-000000000000}">
      <formula1>"大正,昭和,平成"</formula1>
    </dataValidation>
    <dataValidation type="list" allowBlank="1" showInputMessage="1" showErrorMessage="1" sqref="I10 I13 I16 I19 I22 I25" xr:uid="{00000000-0002-0000-0300-000001000000}">
      <formula1>"レ"</formula1>
    </dataValidation>
    <dataValidation type="list" allowBlank="1" showInputMessage="1" showErrorMessage="1" sqref="K10 K13 K16 K22 K19 K25" xr:uid="{00000000-0002-0000-0300-000002000000}">
      <formula1>"大正,昭和,平成,令和"</formula1>
    </dataValidation>
  </dataValidations>
  <pageMargins left="0.78740157480314965" right="0.43307086614173229" top="0.59055118110236227" bottom="0.59055118110236227"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S49"/>
  <sheetViews>
    <sheetView view="pageBreakPreview" zoomScale="90" zoomScaleNormal="100" zoomScaleSheetLayoutView="90" workbookViewId="0">
      <selection activeCell="F47" sqref="F47:Q47"/>
    </sheetView>
  </sheetViews>
  <sheetFormatPr defaultColWidth="9" defaultRowHeight="13" x14ac:dyDescent="0.2"/>
  <cols>
    <col min="1" max="1" width="2.26953125" style="1" customWidth="1"/>
    <col min="2" max="2" width="9" style="1"/>
    <col min="3" max="5" width="8" style="1" customWidth="1"/>
    <col min="6" max="6" width="3" style="1" customWidth="1"/>
    <col min="7" max="7" width="29.453125" style="1" customWidth="1"/>
    <col min="8" max="8" width="2.26953125" style="1" customWidth="1"/>
    <col min="9" max="10" width="8.36328125" style="1" customWidth="1"/>
    <col min="11" max="12" width="2.26953125" style="1" customWidth="1"/>
    <col min="13" max="14" width="8.36328125" style="1" customWidth="1"/>
    <col min="15" max="15" width="2.26953125" style="1" customWidth="1"/>
    <col min="16" max="16" width="21.26953125" style="1" customWidth="1"/>
    <col min="17" max="17" width="38.7265625" style="1" customWidth="1"/>
    <col min="18" max="18" width="3.08984375" style="1" customWidth="1"/>
    <col min="19" max="16384" width="9" style="1"/>
  </cols>
  <sheetData>
    <row r="1" spans="1:19" x14ac:dyDescent="0.2">
      <c r="A1" s="1" t="s">
        <v>82</v>
      </c>
      <c r="Q1" s="16" t="s">
        <v>0</v>
      </c>
    </row>
    <row r="3" spans="1:19" ht="19" x14ac:dyDescent="0.2">
      <c r="A3" s="804" t="s">
        <v>24</v>
      </c>
      <c r="B3" s="804"/>
      <c r="C3" s="804"/>
      <c r="D3" s="804"/>
      <c r="E3" s="804"/>
      <c r="F3" s="804"/>
      <c r="G3" s="804"/>
      <c r="H3" s="804"/>
      <c r="I3" s="804"/>
      <c r="J3" s="804"/>
      <c r="K3" s="804"/>
      <c r="L3" s="804"/>
      <c r="M3" s="804"/>
      <c r="N3" s="804"/>
      <c r="O3" s="804"/>
      <c r="P3" s="804"/>
      <c r="Q3" s="804"/>
    </row>
    <row r="5" spans="1:19" x14ac:dyDescent="0.2">
      <c r="A5" s="1" t="s">
        <v>1</v>
      </c>
    </row>
    <row r="6" spans="1:19" x14ac:dyDescent="0.2">
      <c r="Q6" s="17" t="s">
        <v>30</v>
      </c>
    </row>
    <row r="7" spans="1:19" ht="6.75" customHeight="1" thickBot="1" x14ac:dyDescent="0.25">
      <c r="Q7" s="17"/>
    </row>
    <row r="8" spans="1:19" ht="20.25" customHeight="1" x14ac:dyDescent="0.2">
      <c r="B8" s="827" t="s">
        <v>6</v>
      </c>
      <c r="C8" s="832" t="s">
        <v>2</v>
      </c>
      <c r="D8" s="833"/>
      <c r="E8" s="591" t="s">
        <v>5</v>
      </c>
      <c r="F8" s="770" t="s">
        <v>26</v>
      </c>
      <c r="G8" s="818"/>
      <c r="H8" s="771"/>
      <c r="I8" s="771"/>
      <c r="J8" s="771"/>
      <c r="K8" s="771"/>
      <c r="L8" s="771"/>
      <c r="M8" s="771"/>
      <c r="N8" s="771"/>
      <c r="O8" s="771"/>
      <c r="P8" s="771"/>
      <c r="Q8" s="774"/>
    </row>
    <row r="9" spans="1:19" ht="20.25" customHeight="1" x14ac:dyDescent="0.2">
      <c r="B9" s="828"/>
      <c r="C9" s="812"/>
      <c r="D9" s="834"/>
      <c r="E9" s="817"/>
      <c r="F9" s="619" t="s">
        <v>36</v>
      </c>
      <c r="G9" s="621"/>
      <c r="H9" s="835" t="s">
        <v>17</v>
      </c>
      <c r="I9" s="620"/>
      <c r="J9" s="620"/>
      <c r="K9" s="620"/>
      <c r="L9" s="620"/>
      <c r="M9" s="620"/>
      <c r="N9" s="620"/>
      <c r="O9" s="621"/>
      <c r="P9" s="2" t="s">
        <v>22</v>
      </c>
      <c r="Q9" s="311" t="s">
        <v>41</v>
      </c>
    </row>
    <row r="10" spans="1:19" x14ac:dyDescent="0.2">
      <c r="B10" s="828"/>
      <c r="C10" s="819" t="s">
        <v>3</v>
      </c>
      <c r="D10" s="829" t="s">
        <v>4</v>
      </c>
      <c r="E10" s="824" t="s">
        <v>3</v>
      </c>
      <c r="F10" s="761"/>
      <c r="G10" s="805"/>
      <c r="H10" s="810" t="s">
        <v>18</v>
      </c>
      <c r="I10" s="615"/>
      <c r="J10" s="615"/>
      <c r="K10" s="811"/>
      <c r="L10" s="810" t="s">
        <v>19</v>
      </c>
      <c r="M10" s="614"/>
      <c r="N10" s="614"/>
      <c r="O10" s="848"/>
      <c r="P10" s="822" t="s">
        <v>23</v>
      </c>
      <c r="Q10" s="592"/>
    </row>
    <row r="11" spans="1:19" x14ac:dyDescent="0.2">
      <c r="B11" s="828"/>
      <c r="C11" s="820"/>
      <c r="D11" s="830"/>
      <c r="E11" s="825"/>
      <c r="F11" s="806"/>
      <c r="G11" s="807"/>
      <c r="H11" s="812" t="s">
        <v>20</v>
      </c>
      <c r="I11" s="607"/>
      <c r="J11" s="607"/>
      <c r="K11" s="813"/>
      <c r="L11" s="812" t="s">
        <v>21</v>
      </c>
      <c r="M11" s="607"/>
      <c r="N11" s="607"/>
      <c r="O11" s="813"/>
      <c r="P11" s="823"/>
      <c r="Q11" s="592"/>
    </row>
    <row r="12" spans="1:19" ht="87" customHeight="1" thickBot="1" x14ac:dyDescent="0.25">
      <c r="B12" s="772"/>
      <c r="C12" s="821"/>
      <c r="D12" s="831"/>
      <c r="E12" s="826"/>
      <c r="F12" s="808"/>
      <c r="G12" s="809"/>
      <c r="H12" s="814" t="s">
        <v>28</v>
      </c>
      <c r="I12" s="815"/>
      <c r="J12" s="815"/>
      <c r="K12" s="816"/>
      <c r="L12" s="814" t="s">
        <v>29</v>
      </c>
      <c r="M12" s="815"/>
      <c r="N12" s="815"/>
      <c r="O12" s="816"/>
      <c r="P12" s="18"/>
      <c r="Q12" s="593"/>
    </row>
    <row r="13" spans="1:19" ht="20.25" customHeight="1" thickBot="1" x14ac:dyDescent="0.25">
      <c r="B13" s="781" t="s">
        <v>7</v>
      </c>
      <c r="C13" s="779" t="str">
        <f>IF(参考様式１!C4="","",参考様式１!C4)</f>
        <v/>
      </c>
      <c r="D13" s="8" t="s">
        <v>14</v>
      </c>
      <c r="E13" s="784"/>
      <c r="F13" s="738"/>
      <c r="G13" s="741"/>
      <c r="H13" s="792" t="s">
        <v>67</v>
      </c>
      <c r="I13" s="793"/>
      <c r="J13" s="793"/>
      <c r="K13" s="794"/>
      <c r="L13" s="792" t="s">
        <v>68</v>
      </c>
      <c r="M13" s="793"/>
      <c r="N13" s="793"/>
      <c r="O13" s="794"/>
      <c r="P13" s="727"/>
      <c r="Q13" s="855"/>
    </row>
    <row r="14" spans="1:19" ht="35.25" customHeight="1" thickBot="1" x14ac:dyDescent="0.25">
      <c r="B14" s="781"/>
      <c r="C14" s="780"/>
      <c r="D14" s="788">
        <f>SUM(C13:C16)</f>
        <v>0</v>
      </c>
      <c r="E14" s="784"/>
      <c r="F14" s="739"/>
      <c r="G14" s="734"/>
      <c r="H14" s="19"/>
      <c r="I14" s="310" t="s">
        <v>27</v>
      </c>
      <c r="J14" s="15"/>
      <c r="K14" s="8"/>
      <c r="L14" s="19"/>
      <c r="M14" s="310" t="s">
        <v>27</v>
      </c>
      <c r="N14" s="15"/>
      <c r="O14" s="8"/>
      <c r="P14" s="728"/>
      <c r="Q14" s="856"/>
    </row>
    <row r="15" spans="1:19" ht="13.5" customHeight="1" x14ac:dyDescent="0.2">
      <c r="B15" s="790" t="s">
        <v>8</v>
      </c>
      <c r="C15" s="779" t="str">
        <f>IF(参考様式１!C5="","",参考様式１!C5)</f>
        <v/>
      </c>
      <c r="D15" s="788"/>
      <c r="E15" s="784"/>
      <c r="F15" s="739"/>
      <c r="G15" s="734"/>
      <c r="H15" s="19"/>
      <c r="I15" s="20"/>
      <c r="J15" s="21"/>
      <c r="K15" s="8"/>
      <c r="L15" s="19"/>
      <c r="M15" s="20"/>
      <c r="N15" s="21"/>
      <c r="O15" s="8"/>
      <c r="P15" s="728"/>
      <c r="Q15" s="856"/>
      <c r="S15" s="22" t="s">
        <v>31</v>
      </c>
    </row>
    <row r="16" spans="1:19" ht="40.5" customHeight="1" thickBot="1" x14ac:dyDescent="0.25">
      <c r="B16" s="791"/>
      <c r="C16" s="783"/>
      <c r="D16" s="789"/>
      <c r="E16" s="784"/>
      <c r="F16" s="739"/>
      <c r="G16" s="734"/>
      <c r="H16" s="798">
        <f>J14*1.65</f>
        <v>0</v>
      </c>
      <c r="I16" s="799"/>
      <c r="J16" s="799"/>
      <c r="K16" s="800"/>
      <c r="L16" s="798">
        <f>N14*3.3</f>
        <v>0</v>
      </c>
      <c r="M16" s="799"/>
      <c r="N16" s="799"/>
      <c r="O16" s="800"/>
      <c r="P16" s="854"/>
      <c r="Q16" s="857"/>
      <c r="S16" s="23" t="str">
        <f>IF(SUM(J14,N14)=D14,"ＯＫ","不突合")</f>
        <v>ＯＫ</v>
      </c>
    </row>
    <row r="17" spans="1:17" ht="13.5" customHeight="1" x14ac:dyDescent="0.2">
      <c r="B17" s="781" t="s">
        <v>9</v>
      </c>
      <c r="C17" s="779" t="str">
        <f>IF(参考様式１!C6="","",参考様式１!C6)</f>
        <v/>
      </c>
      <c r="D17" s="309" t="s">
        <v>15</v>
      </c>
      <c r="E17" s="784"/>
      <c r="F17" s="739"/>
      <c r="G17" s="734"/>
      <c r="H17" s="795"/>
      <c r="I17" s="796"/>
      <c r="J17" s="796"/>
      <c r="K17" s="797"/>
      <c r="L17" s="795"/>
      <c r="M17" s="796"/>
      <c r="N17" s="796"/>
      <c r="O17" s="797"/>
      <c r="P17" s="24" t="s">
        <v>69</v>
      </c>
      <c r="Q17" s="803"/>
    </row>
    <row r="18" spans="1:17" ht="41.25" customHeight="1" thickBot="1" x14ac:dyDescent="0.25">
      <c r="B18" s="782"/>
      <c r="C18" s="783"/>
      <c r="D18" s="306">
        <f>SUM(C17)</f>
        <v>0</v>
      </c>
      <c r="E18" s="784"/>
      <c r="F18" s="851"/>
      <c r="G18" s="852"/>
      <c r="H18" s="732"/>
      <c r="I18" s="733"/>
      <c r="J18" s="733"/>
      <c r="K18" s="734"/>
      <c r="L18" s="732"/>
      <c r="M18" s="733"/>
      <c r="N18" s="733"/>
      <c r="O18" s="734"/>
      <c r="P18" s="307">
        <f>D18*1.98</f>
        <v>0</v>
      </c>
      <c r="Q18" s="592"/>
    </row>
    <row r="19" spans="1:17" ht="13.5" customHeight="1" thickBot="1" x14ac:dyDescent="0.25">
      <c r="B19" s="785" t="s">
        <v>10</v>
      </c>
      <c r="C19" s="786" t="str">
        <f>IF(参考様式１!C7="","",参考様式１!C7)</f>
        <v/>
      </c>
      <c r="D19" s="300" t="s">
        <v>16</v>
      </c>
      <c r="E19" s="786">
        <f>参考様式１!N7</f>
        <v>0</v>
      </c>
      <c r="F19" s="761" t="s">
        <v>65</v>
      </c>
      <c r="G19" s="805"/>
      <c r="H19" s="732"/>
      <c r="I19" s="733"/>
      <c r="J19" s="733"/>
      <c r="K19" s="734"/>
      <c r="L19" s="732"/>
      <c r="M19" s="733"/>
      <c r="N19" s="733"/>
      <c r="O19" s="734"/>
      <c r="P19" s="25" t="s">
        <v>25</v>
      </c>
      <c r="Q19" s="592"/>
    </row>
    <row r="20" spans="1:17" ht="40.5" customHeight="1" thickBot="1" x14ac:dyDescent="0.25">
      <c r="B20" s="782"/>
      <c r="C20" s="786"/>
      <c r="D20" s="787">
        <f>SUM(C19:C22)</f>
        <v>0</v>
      </c>
      <c r="E20" s="786"/>
      <c r="F20" s="840">
        <f>IF(E23=0,0,IF(E23=1,180,320+100*(E23-2)))</f>
        <v>0</v>
      </c>
      <c r="G20" s="841"/>
      <c r="H20" s="732"/>
      <c r="I20" s="733"/>
      <c r="J20" s="733"/>
      <c r="K20" s="734"/>
      <c r="L20" s="732"/>
      <c r="M20" s="733"/>
      <c r="N20" s="733"/>
      <c r="O20" s="734"/>
      <c r="P20" s="801">
        <f>D20*1.98</f>
        <v>0</v>
      </c>
      <c r="Q20" s="592"/>
    </row>
    <row r="21" spans="1:17" ht="54" customHeight="1" thickBot="1" x14ac:dyDescent="0.25">
      <c r="B21" s="308" t="s">
        <v>11</v>
      </c>
      <c r="C21" s="303" t="str">
        <f>IF(参考様式１!C8="","",参考様式１!C8)</f>
        <v/>
      </c>
      <c r="D21" s="787"/>
      <c r="E21" s="305">
        <f>参考様式１!N8</f>
        <v>0</v>
      </c>
      <c r="F21" s="842"/>
      <c r="G21" s="841"/>
      <c r="H21" s="732"/>
      <c r="I21" s="733"/>
      <c r="J21" s="733"/>
      <c r="K21" s="734"/>
      <c r="L21" s="732"/>
      <c r="M21" s="733"/>
      <c r="N21" s="733"/>
      <c r="O21" s="734"/>
      <c r="P21" s="801"/>
      <c r="Q21" s="592"/>
    </row>
    <row r="22" spans="1:17" ht="54" customHeight="1" thickBot="1" x14ac:dyDescent="0.25">
      <c r="B22" s="304" t="s">
        <v>12</v>
      </c>
      <c r="C22" s="303" t="str">
        <f>IF(参考様式１!C9="","",参考様式１!C9)</f>
        <v/>
      </c>
      <c r="D22" s="787"/>
      <c r="E22" s="305">
        <f>参考様式１!N9</f>
        <v>0</v>
      </c>
      <c r="F22" s="843"/>
      <c r="G22" s="844"/>
      <c r="H22" s="735"/>
      <c r="I22" s="736"/>
      <c r="J22" s="736"/>
      <c r="K22" s="737"/>
      <c r="L22" s="735"/>
      <c r="M22" s="736"/>
      <c r="N22" s="736"/>
      <c r="O22" s="737"/>
      <c r="P22" s="802"/>
      <c r="Q22" s="593"/>
    </row>
    <row r="23" spans="1:17" ht="54" customHeight="1" thickBot="1" x14ac:dyDescent="0.25">
      <c r="B23" s="26" t="s">
        <v>13</v>
      </c>
      <c r="C23" s="27">
        <f>SUM(C13:C22)</f>
        <v>0</v>
      </c>
      <c r="D23" s="28">
        <f>SUM(D14,D18,D20)</f>
        <v>0</v>
      </c>
      <c r="E23" s="29">
        <f>SUM(E19:E22)</f>
        <v>0</v>
      </c>
      <c r="F23" s="853">
        <f>SUM(F14,F20)</f>
        <v>0</v>
      </c>
      <c r="G23" s="847"/>
      <c r="H23" s="845">
        <f>H16</f>
        <v>0</v>
      </c>
      <c r="I23" s="846"/>
      <c r="J23" s="846"/>
      <c r="K23" s="847"/>
      <c r="L23" s="845">
        <f>L16</f>
        <v>0</v>
      </c>
      <c r="M23" s="849"/>
      <c r="N23" s="849"/>
      <c r="O23" s="850"/>
      <c r="P23" s="30">
        <f>SUM(P18,P20)</f>
        <v>0</v>
      </c>
      <c r="Q23" s="31">
        <f>Sheet2!P23</f>
        <v>0</v>
      </c>
    </row>
    <row r="24" spans="1:17" x14ac:dyDescent="0.2">
      <c r="A24" s="1" t="s">
        <v>42</v>
      </c>
    </row>
    <row r="25" spans="1:17" x14ac:dyDescent="0.2">
      <c r="Q25" s="17" t="s">
        <v>45</v>
      </c>
    </row>
    <row r="26" spans="1:17" ht="6.75" customHeight="1" thickBot="1" x14ac:dyDescent="0.25">
      <c r="Q26" s="17"/>
    </row>
    <row r="27" spans="1:17" ht="20.25" customHeight="1" x14ac:dyDescent="0.2">
      <c r="B27" s="770" t="s">
        <v>43</v>
      </c>
      <c r="C27" s="771"/>
      <c r="D27" s="771"/>
      <c r="E27" s="774" t="s">
        <v>44</v>
      </c>
      <c r="F27" s="770" t="s">
        <v>46</v>
      </c>
      <c r="G27" s="771"/>
      <c r="H27" s="771"/>
      <c r="I27" s="771"/>
      <c r="J27" s="771"/>
      <c r="K27" s="771"/>
      <c r="L27" s="771"/>
      <c r="M27" s="771"/>
      <c r="N27" s="771"/>
      <c r="O27" s="771"/>
      <c r="P27" s="771"/>
      <c r="Q27" s="774"/>
    </row>
    <row r="28" spans="1:17" ht="20.25" customHeight="1" thickBot="1" x14ac:dyDescent="0.25">
      <c r="B28" s="772"/>
      <c r="C28" s="773"/>
      <c r="D28" s="773"/>
      <c r="E28" s="775"/>
      <c r="F28" s="772" t="s">
        <v>36</v>
      </c>
      <c r="G28" s="773"/>
      <c r="H28" s="776" t="s">
        <v>18</v>
      </c>
      <c r="I28" s="777"/>
      <c r="J28" s="777"/>
      <c r="K28" s="778"/>
      <c r="L28" s="773" t="s">
        <v>19</v>
      </c>
      <c r="M28" s="773"/>
      <c r="N28" s="773"/>
      <c r="O28" s="773"/>
      <c r="P28" s="302" t="s">
        <v>22</v>
      </c>
      <c r="Q28" s="312" t="s">
        <v>41</v>
      </c>
    </row>
    <row r="29" spans="1:17" ht="33" customHeight="1" thickBot="1" x14ac:dyDescent="0.25">
      <c r="B29" s="768" t="s">
        <v>51</v>
      </c>
      <c r="C29" s="769"/>
      <c r="D29" s="769"/>
      <c r="E29" s="305">
        <f>各室等の状況!H36</f>
        <v>0</v>
      </c>
      <c r="F29" s="706"/>
      <c r="G29" s="707"/>
      <c r="H29" s="721">
        <f>各室別面積表!E12</f>
        <v>0</v>
      </c>
      <c r="I29" s="722"/>
      <c r="J29" s="722"/>
      <c r="K29" s="723"/>
      <c r="L29" s="724"/>
      <c r="M29" s="725"/>
      <c r="N29" s="725"/>
      <c r="O29" s="726"/>
      <c r="P29" s="741"/>
      <c r="Q29" s="715"/>
    </row>
    <row r="30" spans="1:17" ht="33" customHeight="1" thickBot="1" x14ac:dyDescent="0.25">
      <c r="B30" s="758" t="s">
        <v>52</v>
      </c>
      <c r="C30" s="759"/>
      <c r="D30" s="759"/>
      <c r="E30" s="305">
        <f>各室等の状況!H37</f>
        <v>0</v>
      </c>
      <c r="F30" s="708"/>
      <c r="G30" s="709"/>
      <c r="H30" s="738"/>
      <c r="I30" s="731"/>
      <c r="J30" s="731"/>
      <c r="K30" s="731"/>
      <c r="L30" s="721">
        <f>各室別面積表!E15</f>
        <v>0</v>
      </c>
      <c r="M30" s="722"/>
      <c r="N30" s="722"/>
      <c r="O30" s="723"/>
      <c r="P30" s="737"/>
      <c r="Q30" s="716"/>
    </row>
    <row r="31" spans="1:17" ht="33" customHeight="1" thickBot="1" x14ac:dyDescent="0.25">
      <c r="B31" s="758" t="s">
        <v>53</v>
      </c>
      <c r="C31" s="759"/>
      <c r="D31" s="759"/>
      <c r="E31" s="305">
        <f>各室等の状況!H38</f>
        <v>0</v>
      </c>
      <c r="F31" s="710"/>
      <c r="G31" s="711"/>
      <c r="H31" s="739"/>
      <c r="I31" s="733"/>
      <c r="J31" s="733"/>
      <c r="K31" s="733"/>
      <c r="L31" s="730"/>
      <c r="M31" s="731"/>
      <c r="N31" s="731"/>
      <c r="O31" s="731"/>
      <c r="P31" s="37">
        <f>各室別面積表!E18</f>
        <v>0</v>
      </c>
      <c r="Q31" s="716"/>
    </row>
    <row r="32" spans="1:17" ht="33" customHeight="1" thickBot="1" x14ac:dyDescent="0.25">
      <c r="B32" s="758" t="s">
        <v>54</v>
      </c>
      <c r="C32" s="759"/>
      <c r="D32" s="759"/>
      <c r="E32" s="305">
        <f>各室等の状況!H39</f>
        <v>0</v>
      </c>
      <c r="F32" s="721">
        <f>各室別面積表!D19</f>
        <v>0</v>
      </c>
      <c r="G32" s="723"/>
      <c r="H32" s="739"/>
      <c r="I32" s="733"/>
      <c r="J32" s="733"/>
      <c r="K32" s="733"/>
      <c r="L32" s="732"/>
      <c r="M32" s="733"/>
      <c r="N32" s="733"/>
      <c r="O32" s="734"/>
      <c r="P32" s="727"/>
      <c r="Q32" s="716"/>
    </row>
    <row r="33" spans="2:17" ht="33" customHeight="1" thickBot="1" x14ac:dyDescent="0.25">
      <c r="B33" s="758" t="s">
        <v>55</v>
      </c>
      <c r="C33" s="759"/>
      <c r="D33" s="759"/>
      <c r="E33" s="305">
        <f>各室等の状況!H40</f>
        <v>0</v>
      </c>
      <c r="F33" s="721">
        <f>各室別面積表!D20</f>
        <v>0</v>
      </c>
      <c r="G33" s="723"/>
      <c r="H33" s="739"/>
      <c r="I33" s="733"/>
      <c r="J33" s="733"/>
      <c r="K33" s="733"/>
      <c r="L33" s="732"/>
      <c r="M33" s="733"/>
      <c r="N33" s="733"/>
      <c r="O33" s="734"/>
      <c r="P33" s="728"/>
      <c r="Q33" s="716"/>
    </row>
    <row r="34" spans="2:17" ht="45" customHeight="1" thickBot="1" x14ac:dyDescent="0.25">
      <c r="B34" s="765" t="s">
        <v>64</v>
      </c>
      <c r="C34" s="766"/>
      <c r="D34" s="767"/>
      <c r="E34" s="305">
        <f>各室等の状況!H41</f>
        <v>0</v>
      </c>
      <c r="F34" s="721">
        <f>各室別面積表!D21</f>
        <v>0</v>
      </c>
      <c r="G34" s="723"/>
      <c r="H34" s="739"/>
      <c r="I34" s="733"/>
      <c r="J34" s="733"/>
      <c r="K34" s="733"/>
      <c r="L34" s="732"/>
      <c r="M34" s="733"/>
      <c r="N34" s="733"/>
      <c r="O34" s="734"/>
      <c r="P34" s="729"/>
      <c r="Q34" s="716"/>
    </row>
    <row r="35" spans="2:17" ht="33" customHeight="1" thickBot="1" x14ac:dyDescent="0.25">
      <c r="B35" s="758" t="s">
        <v>56</v>
      </c>
      <c r="C35" s="759"/>
      <c r="D35" s="759"/>
      <c r="E35" s="305">
        <f>各室等の状況!H42</f>
        <v>0</v>
      </c>
      <c r="F35" s="712" t="s">
        <v>81</v>
      </c>
      <c r="G35" s="298">
        <f>SUM(各室別面積表!E27,各室別面積表!E33,各室別面積表!E39)-各室別面積表!M27-各室別面積表!M33-各室別面積表!M39</f>
        <v>0</v>
      </c>
      <c r="H35" s="739"/>
      <c r="I35" s="733"/>
      <c r="J35" s="733"/>
      <c r="K35" s="733"/>
      <c r="L35" s="732"/>
      <c r="M35" s="733"/>
      <c r="N35" s="733"/>
      <c r="O35" s="733"/>
      <c r="P35" s="37">
        <f>G35</f>
        <v>0</v>
      </c>
      <c r="Q35" s="716"/>
    </row>
    <row r="36" spans="2:17" ht="33" customHeight="1" thickBot="1" x14ac:dyDescent="0.25">
      <c r="B36" s="758" t="s">
        <v>57</v>
      </c>
      <c r="C36" s="759"/>
      <c r="D36" s="759"/>
      <c r="E36" s="305">
        <f>各室等の状況!H43</f>
        <v>0</v>
      </c>
      <c r="F36" s="713"/>
      <c r="G36" s="298">
        <f>各室別面積表!E40+各室別面積表!E53</f>
        <v>0</v>
      </c>
      <c r="H36" s="739"/>
      <c r="I36" s="733"/>
      <c r="J36" s="733"/>
      <c r="K36" s="733"/>
      <c r="L36" s="732"/>
      <c r="M36" s="733"/>
      <c r="N36" s="733"/>
      <c r="O36" s="733"/>
      <c r="P36" s="37" t="str">
        <f>IF(各室別面積表!D52="○",0,IF(各室別面積表!D53="○",各室別面積表!E53,""))</f>
        <v/>
      </c>
      <c r="Q36" s="716"/>
    </row>
    <row r="37" spans="2:17" ht="33" customHeight="1" thickBot="1" x14ac:dyDescent="0.25">
      <c r="B37" s="758" t="s">
        <v>58</v>
      </c>
      <c r="C37" s="759"/>
      <c r="D37" s="759"/>
      <c r="E37" s="305">
        <f>各室等の状況!H44</f>
        <v>0</v>
      </c>
      <c r="F37" s="713"/>
      <c r="G37" s="298">
        <f>各室別面積表!D41</f>
        <v>0</v>
      </c>
      <c r="H37" s="739"/>
      <c r="I37" s="733"/>
      <c r="J37" s="733"/>
      <c r="K37" s="733"/>
      <c r="L37" s="732"/>
      <c r="M37" s="733"/>
      <c r="N37" s="733"/>
      <c r="O37" s="734"/>
      <c r="P37" s="727"/>
      <c r="Q37" s="716"/>
    </row>
    <row r="38" spans="2:17" ht="33" customHeight="1" thickBot="1" x14ac:dyDescent="0.25">
      <c r="B38" s="758" t="s">
        <v>59</v>
      </c>
      <c r="C38" s="759"/>
      <c r="D38" s="759"/>
      <c r="E38" s="305">
        <f>各室等の状況!H45</f>
        <v>0</v>
      </c>
      <c r="F38" s="713"/>
      <c r="G38" s="298">
        <f>各室別面積表!D42</f>
        <v>0</v>
      </c>
      <c r="H38" s="739"/>
      <c r="I38" s="733"/>
      <c r="J38" s="733"/>
      <c r="K38" s="733"/>
      <c r="L38" s="732"/>
      <c r="M38" s="733"/>
      <c r="N38" s="733"/>
      <c r="O38" s="734"/>
      <c r="P38" s="728"/>
      <c r="Q38" s="716"/>
    </row>
    <row r="39" spans="2:17" ht="33" customHeight="1" thickBot="1" x14ac:dyDescent="0.25">
      <c r="B39" s="758" t="s">
        <v>216</v>
      </c>
      <c r="C39" s="759"/>
      <c r="D39" s="759"/>
      <c r="E39" s="305">
        <f>各室等の状況!H46</f>
        <v>0</v>
      </c>
      <c r="F39" s="713"/>
      <c r="G39" s="298">
        <f>各室別面積表!D43</f>
        <v>0</v>
      </c>
      <c r="H39" s="739"/>
      <c r="I39" s="733"/>
      <c r="J39" s="733"/>
      <c r="K39" s="733"/>
      <c r="L39" s="732"/>
      <c r="M39" s="733"/>
      <c r="N39" s="733"/>
      <c r="O39" s="734"/>
      <c r="P39" s="728"/>
      <c r="Q39" s="716"/>
    </row>
    <row r="40" spans="2:17" ht="33" customHeight="1" thickBot="1" x14ac:dyDescent="0.25">
      <c r="B40" s="758" t="s">
        <v>60</v>
      </c>
      <c r="C40" s="759"/>
      <c r="D40" s="759"/>
      <c r="E40" s="231"/>
      <c r="F40" s="713"/>
      <c r="G40" s="298">
        <f>各室別面積表!D44</f>
        <v>0</v>
      </c>
      <c r="H40" s="739"/>
      <c r="I40" s="733"/>
      <c r="J40" s="733"/>
      <c r="K40" s="733"/>
      <c r="L40" s="732"/>
      <c r="M40" s="733"/>
      <c r="N40" s="733"/>
      <c r="O40" s="734"/>
      <c r="P40" s="728"/>
      <c r="Q40" s="716"/>
    </row>
    <row r="41" spans="2:17" ht="33" customHeight="1" thickBot="1" x14ac:dyDescent="0.25">
      <c r="B41" s="758" t="s">
        <v>61</v>
      </c>
      <c r="C41" s="759"/>
      <c r="D41" s="759"/>
      <c r="E41" s="305">
        <f>各室等の状況!H48</f>
        <v>0</v>
      </c>
      <c r="F41" s="713"/>
      <c r="G41" s="298">
        <f>各室別面積表!D45</f>
        <v>0</v>
      </c>
      <c r="H41" s="739"/>
      <c r="I41" s="733"/>
      <c r="J41" s="733"/>
      <c r="K41" s="733"/>
      <c r="L41" s="732"/>
      <c r="M41" s="733"/>
      <c r="N41" s="733"/>
      <c r="O41" s="734"/>
      <c r="P41" s="728"/>
      <c r="Q41" s="716"/>
    </row>
    <row r="42" spans="2:17" ht="33" customHeight="1" thickBot="1" x14ac:dyDescent="0.25">
      <c r="B42" s="758" t="s">
        <v>62</v>
      </c>
      <c r="C42" s="759"/>
      <c r="D42" s="759"/>
      <c r="E42" s="231"/>
      <c r="F42" s="714"/>
      <c r="G42" s="298">
        <f>SUM(各室別面積表!D46,各室別面積表!L47)</f>
        <v>0</v>
      </c>
      <c r="H42" s="740"/>
      <c r="I42" s="736"/>
      <c r="J42" s="736"/>
      <c r="K42" s="736"/>
      <c r="L42" s="735"/>
      <c r="M42" s="736"/>
      <c r="N42" s="736"/>
      <c r="O42" s="737"/>
      <c r="P42" s="729"/>
      <c r="Q42" s="717"/>
    </row>
    <row r="43" spans="2:17" ht="33" customHeight="1" x14ac:dyDescent="0.2">
      <c r="B43" s="755" t="s">
        <v>47</v>
      </c>
      <c r="C43" s="756"/>
      <c r="D43" s="756"/>
      <c r="E43" s="757"/>
      <c r="F43" s="742">
        <f>SUM(G35:G42)</f>
        <v>0</v>
      </c>
      <c r="G43" s="720"/>
      <c r="H43" s="718">
        <f>H29</f>
        <v>0</v>
      </c>
      <c r="I43" s="719"/>
      <c r="J43" s="719"/>
      <c r="K43" s="720"/>
      <c r="L43" s="718">
        <f>L30</f>
        <v>0</v>
      </c>
      <c r="M43" s="719"/>
      <c r="N43" s="719"/>
      <c r="O43" s="720"/>
      <c r="P43" s="297">
        <f>SUM(P31,P35:P36)</f>
        <v>0</v>
      </c>
      <c r="Q43" s="232">
        <f>各室等の状況!H54</f>
        <v>0</v>
      </c>
    </row>
    <row r="44" spans="2:17" ht="33" customHeight="1" x14ac:dyDescent="0.2">
      <c r="B44" s="758" t="s">
        <v>48</v>
      </c>
      <c r="C44" s="759"/>
      <c r="D44" s="759"/>
      <c r="E44" s="760"/>
      <c r="F44" s="752">
        <f>F23</f>
        <v>0</v>
      </c>
      <c r="G44" s="745"/>
      <c r="H44" s="743">
        <f>H23</f>
        <v>0</v>
      </c>
      <c r="I44" s="744"/>
      <c r="J44" s="744"/>
      <c r="K44" s="745"/>
      <c r="L44" s="743">
        <f>L23</f>
        <v>0</v>
      </c>
      <c r="M44" s="744"/>
      <c r="N44" s="744"/>
      <c r="O44" s="745"/>
      <c r="P44" s="32">
        <f>P23</f>
        <v>0</v>
      </c>
      <c r="Q44" s="33">
        <f>Q23</f>
        <v>0</v>
      </c>
    </row>
    <row r="45" spans="2:17" ht="33" customHeight="1" thickBot="1" x14ac:dyDescent="0.25">
      <c r="B45" s="761" t="s">
        <v>49</v>
      </c>
      <c r="C45" s="762"/>
      <c r="D45" s="762"/>
      <c r="E45" s="763"/>
      <c r="F45" s="753">
        <f>F43-F44</f>
        <v>0</v>
      </c>
      <c r="G45" s="748"/>
      <c r="H45" s="746">
        <f>H43-H44</f>
        <v>0</v>
      </c>
      <c r="I45" s="747"/>
      <c r="J45" s="747"/>
      <c r="K45" s="748"/>
      <c r="L45" s="746">
        <f>L43-L44</f>
        <v>0</v>
      </c>
      <c r="M45" s="747"/>
      <c r="N45" s="747"/>
      <c r="O45" s="748"/>
      <c r="P45" s="34">
        <f>P43-P44</f>
        <v>0</v>
      </c>
      <c r="Q45" s="35">
        <f>Q43-Q44</f>
        <v>0</v>
      </c>
    </row>
    <row r="46" spans="2:17" ht="33" customHeight="1" thickBot="1" x14ac:dyDescent="0.25">
      <c r="B46" s="754" t="s">
        <v>50</v>
      </c>
      <c r="C46" s="750"/>
      <c r="D46" s="750"/>
      <c r="E46" s="764"/>
      <c r="F46" s="754" t="str">
        <f>IF(F45&gt;=0,"適","否")</f>
        <v>適</v>
      </c>
      <c r="G46" s="751"/>
      <c r="H46" s="749" t="str">
        <f>IF(H45&gt;=0,"適","否")</f>
        <v>適</v>
      </c>
      <c r="I46" s="750"/>
      <c r="J46" s="750"/>
      <c r="K46" s="751"/>
      <c r="L46" s="749" t="str">
        <f>IF(L45&gt;=0,"適","否")</f>
        <v>適</v>
      </c>
      <c r="M46" s="750"/>
      <c r="N46" s="750"/>
      <c r="O46" s="751"/>
      <c r="P46" s="36" t="str">
        <f>IF(P45&gt;=0,"適","否")</f>
        <v>適</v>
      </c>
      <c r="Q46" s="301" t="str">
        <f>IF(Q45&gt;=0,"適","否")</f>
        <v>適</v>
      </c>
    </row>
    <row r="47" spans="2:17" ht="33" customHeight="1" thickBot="1" x14ac:dyDescent="0.25">
      <c r="B47" s="836" t="s">
        <v>422</v>
      </c>
      <c r="C47" s="750"/>
      <c r="D47" s="750"/>
      <c r="E47" s="764"/>
      <c r="F47" s="837"/>
      <c r="G47" s="838"/>
      <c r="H47" s="838"/>
      <c r="I47" s="838"/>
      <c r="J47" s="838"/>
      <c r="K47" s="838"/>
      <c r="L47" s="838"/>
      <c r="M47" s="838"/>
      <c r="N47" s="838"/>
      <c r="O47" s="838"/>
      <c r="P47" s="838"/>
      <c r="Q47" s="839"/>
    </row>
    <row r="48" spans="2:17" ht="6.75" customHeight="1" x14ac:dyDescent="0.2">
      <c r="B48" s="20"/>
      <c r="C48" s="20"/>
      <c r="D48" s="20"/>
      <c r="E48" s="20"/>
      <c r="F48" s="20"/>
      <c r="G48" s="20"/>
      <c r="H48" s="20"/>
      <c r="I48" s="20"/>
      <c r="J48" s="20"/>
      <c r="K48" s="20"/>
      <c r="L48" s="20"/>
      <c r="M48" s="20"/>
      <c r="N48" s="20"/>
      <c r="O48" s="20"/>
      <c r="P48" s="20"/>
      <c r="Q48" s="20"/>
    </row>
    <row r="49" spans="2:17" x14ac:dyDescent="0.2">
      <c r="B49" s="1" t="s">
        <v>63</v>
      </c>
      <c r="C49" s="20"/>
      <c r="D49" s="20"/>
      <c r="E49" s="20"/>
      <c r="F49" s="20"/>
      <c r="G49" s="20"/>
      <c r="H49" s="20"/>
      <c r="I49" s="20"/>
      <c r="J49" s="20"/>
      <c r="K49" s="20"/>
      <c r="L49" s="20"/>
      <c r="M49" s="20"/>
      <c r="N49" s="20"/>
      <c r="O49" s="20"/>
      <c r="P49" s="20"/>
      <c r="Q49" s="20"/>
    </row>
  </sheetData>
  <sheetProtection algorithmName="SHA-512" hashValue="W1FVytPVZuu9ikVvqWg0SR34ENzxDIIuvGbZU68DdVGRgux/68hfEi4mvH0IG6HXbJWEmoH7KGllnXV+cUaR6w==" saltValue="A+YuwHC02MJq4cdXCW5sjQ==" spinCount="100000" sheet="1" formatCells="0" selectLockedCells="1"/>
  <mergeCells count="99">
    <mergeCell ref="B47:E47"/>
    <mergeCell ref="F47:Q47"/>
    <mergeCell ref="F20:G22"/>
    <mergeCell ref="H23:K23"/>
    <mergeCell ref="L10:O10"/>
    <mergeCell ref="L11:O11"/>
    <mergeCell ref="L12:O12"/>
    <mergeCell ref="L13:O13"/>
    <mergeCell ref="L16:O16"/>
    <mergeCell ref="L17:O22"/>
    <mergeCell ref="L23:O23"/>
    <mergeCell ref="F13:G18"/>
    <mergeCell ref="F23:G23"/>
    <mergeCell ref="F19:G19"/>
    <mergeCell ref="P13:P16"/>
    <mergeCell ref="Q13:Q16"/>
    <mergeCell ref="A3:Q3"/>
    <mergeCell ref="F9:G9"/>
    <mergeCell ref="F10:G12"/>
    <mergeCell ref="H10:K10"/>
    <mergeCell ref="H11:K11"/>
    <mergeCell ref="H12:K12"/>
    <mergeCell ref="E8:E9"/>
    <mergeCell ref="F8:Q8"/>
    <mergeCell ref="C10:C12"/>
    <mergeCell ref="P10:P11"/>
    <mergeCell ref="Q10:Q12"/>
    <mergeCell ref="E10:E12"/>
    <mergeCell ref="B8:B12"/>
    <mergeCell ref="D10:D12"/>
    <mergeCell ref="C8:D9"/>
    <mergeCell ref="H9:O9"/>
    <mergeCell ref="H13:K13"/>
    <mergeCell ref="H17:K22"/>
    <mergeCell ref="H16:K16"/>
    <mergeCell ref="P20:P22"/>
    <mergeCell ref="Q17:Q22"/>
    <mergeCell ref="C13:C14"/>
    <mergeCell ref="B17:B18"/>
    <mergeCell ref="C17:C18"/>
    <mergeCell ref="E13:E18"/>
    <mergeCell ref="B19:B20"/>
    <mergeCell ref="C19:C20"/>
    <mergeCell ref="D20:D22"/>
    <mergeCell ref="E19:E20"/>
    <mergeCell ref="B13:B14"/>
    <mergeCell ref="D14:D16"/>
    <mergeCell ref="C15:C16"/>
    <mergeCell ref="B15:B16"/>
    <mergeCell ref="B27:D28"/>
    <mergeCell ref="E27:E28"/>
    <mergeCell ref="F27:Q27"/>
    <mergeCell ref="F28:G28"/>
    <mergeCell ref="H28:K28"/>
    <mergeCell ref="L28:O28"/>
    <mergeCell ref="B29:D29"/>
    <mergeCell ref="B30:D30"/>
    <mergeCell ref="B31:D31"/>
    <mergeCell ref="B32:D32"/>
    <mergeCell ref="B33:D33"/>
    <mergeCell ref="B34:D34"/>
    <mergeCell ref="B35:D35"/>
    <mergeCell ref="B36:D36"/>
    <mergeCell ref="B37:D37"/>
    <mergeCell ref="B38:D38"/>
    <mergeCell ref="B43:E43"/>
    <mergeCell ref="B44:E44"/>
    <mergeCell ref="B45:E45"/>
    <mergeCell ref="B46:E46"/>
    <mergeCell ref="B39:D39"/>
    <mergeCell ref="B40:D40"/>
    <mergeCell ref="B41:D41"/>
    <mergeCell ref="B42:D42"/>
    <mergeCell ref="F44:G44"/>
    <mergeCell ref="F45:G45"/>
    <mergeCell ref="F46:G46"/>
    <mergeCell ref="F34:G34"/>
    <mergeCell ref="F32:G32"/>
    <mergeCell ref="F33:G33"/>
    <mergeCell ref="H44:K44"/>
    <mergeCell ref="H45:K45"/>
    <mergeCell ref="H46:K46"/>
    <mergeCell ref="L43:O43"/>
    <mergeCell ref="L44:O44"/>
    <mergeCell ref="L45:O45"/>
    <mergeCell ref="L46:O46"/>
    <mergeCell ref="F29:G31"/>
    <mergeCell ref="F35:F42"/>
    <mergeCell ref="Q29:Q42"/>
    <mergeCell ref="H43:K43"/>
    <mergeCell ref="H29:K29"/>
    <mergeCell ref="L30:O30"/>
    <mergeCell ref="L29:O29"/>
    <mergeCell ref="P32:P34"/>
    <mergeCell ref="L31:O42"/>
    <mergeCell ref="H30:K42"/>
    <mergeCell ref="P29:P30"/>
    <mergeCell ref="P37:P42"/>
    <mergeCell ref="F43:G43"/>
  </mergeCells>
  <phoneticPr fontId="2"/>
  <printOptions horizontalCentered="1"/>
  <pageMargins left="0.39370078740157483" right="0.39370078740157483" top="0.59055118110236227" bottom="0.39370078740157483" header="0.31496062992125984" footer="0.31496062992125984"/>
  <pageSetup paperSize="9" scale="75" fitToHeight="2" orientation="landscape" blackAndWhite="1" r:id="rId1"/>
  <rowBreaks count="1" manualBreakCount="1">
    <brk id="23" max="16" man="1"/>
  </rowBreaks>
  <ignoredErrors>
    <ignoredError sqref="F32:G32 G37 F34 G33 G39:G41" unlocked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Z72"/>
  <sheetViews>
    <sheetView view="pageBreakPreview" zoomScaleNormal="100" zoomScaleSheetLayoutView="100" workbookViewId="0">
      <pane ySplit="1" topLeftCell="A2" activePane="bottomLeft" state="frozen"/>
      <selection activeCell="L18" sqref="L18:AQ18"/>
      <selection pane="bottomLeft" activeCell="I66" sqref="I66"/>
    </sheetView>
  </sheetViews>
  <sheetFormatPr defaultColWidth="9" defaultRowHeight="18.75" customHeight="1" x14ac:dyDescent="0.2"/>
  <cols>
    <col min="1" max="1" width="8.08984375" style="1" customWidth="1"/>
    <col min="2" max="2" width="9" style="1"/>
    <col min="3" max="9" width="10" style="1" customWidth="1"/>
    <col min="10" max="16384" width="9" style="1"/>
  </cols>
  <sheetData>
    <row r="1" spans="1:26" s="196" customFormat="1" ht="22.5" customHeight="1" x14ac:dyDescent="0.2">
      <c r="A1" s="119" t="s">
        <v>279</v>
      </c>
      <c r="B1" s="1"/>
      <c r="C1" s="1"/>
      <c r="D1" s="195"/>
      <c r="E1" s="195"/>
      <c r="F1" s="195"/>
      <c r="G1" s="195"/>
      <c r="H1" s="195"/>
      <c r="I1" s="195"/>
      <c r="J1" s="195"/>
      <c r="K1" s="195"/>
      <c r="L1" s="195"/>
      <c r="M1" s="195"/>
      <c r="N1" s="195"/>
      <c r="O1" s="195"/>
      <c r="P1" s="195"/>
      <c r="Q1" s="195"/>
      <c r="R1" s="195"/>
      <c r="S1" s="195"/>
      <c r="T1" s="195"/>
      <c r="U1" s="195"/>
      <c r="V1" s="195"/>
      <c r="W1" s="195"/>
      <c r="X1" s="195"/>
      <c r="Y1" s="195"/>
      <c r="Z1" s="195"/>
    </row>
    <row r="2" spans="1:26" ht="18" customHeight="1" x14ac:dyDescent="0.2"/>
    <row r="3" spans="1:26" ht="18" customHeight="1" thickBot="1" x14ac:dyDescent="0.25">
      <c r="A3" s="1" t="s">
        <v>280</v>
      </c>
    </row>
    <row r="4" spans="1:26" s="182" customFormat="1" ht="18" customHeight="1" thickBot="1" x14ac:dyDescent="0.25">
      <c r="A4" s="858" t="s">
        <v>260</v>
      </c>
      <c r="B4" s="860" t="s">
        <v>430</v>
      </c>
      <c r="C4" s="861"/>
      <c r="D4" s="864" t="s">
        <v>281</v>
      </c>
      <c r="E4" s="865"/>
      <c r="F4" s="865"/>
      <c r="G4" s="866"/>
    </row>
    <row r="5" spans="1:26" s="182" customFormat="1" ht="37.5" thickBot="1" x14ac:dyDescent="0.25">
      <c r="A5" s="859"/>
      <c r="B5" s="862"/>
      <c r="C5" s="863"/>
      <c r="D5" s="176" t="s">
        <v>282</v>
      </c>
      <c r="E5" s="177" t="s">
        <v>283</v>
      </c>
      <c r="F5" s="178" t="s">
        <v>284</v>
      </c>
      <c r="G5" s="269" t="s">
        <v>165</v>
      </c>
    </row>
    <row r="6" spans="1:26" s="182" customFormat="1" ht="18" customHeight="1" thickTop="1" thickBot="1" x14ac:dyDescent="0.25">
      <c r="A6" s="179" t="s">
        <v>99</v>
      </c>
      <c r="B6" s="180">
        <f>参考様式１!O10</f>
        <v>0</v>
      </c>
      <c r="C6" s="181" t="s">
        <v>89</v>
      </c>
      <c r="D6" s="215"/>
      <c r="E6" s="216"/>
      <c r="F6" s="217"/>
      <c r="G6" s="270">
        <f>SUM(D6,F6)</f>
        <v>0</v>
      </c>
    </row>
    <row r="7" spans="1:26" s="182" customFormat="1" ht="18" customHeight="1" thickBot="1" x14ac:dyDescent="0.25">
      <c r="A7" s="182" t="s">
        <v>285</v>
      </c>
    </row>
    <row r="8" spans="1:26" s="182" customFormat="1" ht="18" customHeight="1" x14ac:dyDescent="0.2">
      <c r="A8" s="867" t="s">
        <v>286</v>
      </c>
      <c r="B8" s="868"/>
      <c r="C8" s="218"/>
      <c r="D8" s="868" t="s">
        <v>287</v>
      </c>
      <c r="E8" s="868"/>
      <c r="F8" s="218"/>
      <c r="G8" s="868" t="s">
        <v>288</v>
      </c>
      <c r="H8" s="868"/>
      <c r="I8" s="220"/>
    </row>
    <row r="9" spans="1:26" s="182" customFormat="1" ht="18" customHeight="1" thickBot="1" x14ac:dyDescent="0.25">
      <c r="A9" s="869" t="s">
        <v>451</v>
      </c>
      <c r="B9" s="870"/>
      <c r="C9" s="219"/>
      <c r="D9" s="183"/>
      <c r="E9" s="183"/>
      <c r="F9" s="183"/>
      <c r="G9" s="183"/>
      <c r="H9" s="183"/>
      <c r="I9" s="184"/>
    </row>
    <row r="10" spans="1:26" ht="18" customHeight="1" x14ac:dyDescent="0.2">
      <c r="A10" s="1" t="s">
        <v>289</v>
      </c>
    </row>
    <row r="11" spans="1:26" ht="18" customHeight="1" x14ac:dyDescent="0.2">
      <c r="A11" s="1" t="s">
        <v>290</v>
      </c>
    </row>
    <row r="12" spans="1:26" ht="18" customHeight="1" x14ac:dyDescent="0.2"/>
    <row r="13" spans="1:26" ht="18" customHeight="1" thickBot="1" x14ac:dyDescent="0.25">
      <c r="A13" s="1" t="s">
        <v>291</v>
      </c>
    </row>
    <row r="14" spans="1:26" ht="39" x14ac:dyDescent="0.2">
      <c r="A14" s="197" t="s">
        <v>6</v>
      </c>
      <c r="B14" s="198" t="s">
        <v>292</v>
      </c>
      <c r="C14" s="198" t="s">
        <v>293</v>
      </c>
      <c r="D14" s="198" t="s">
        <v>294</v>
      </c>
      <c r="E14" s="198" t="s">
        <v>295</v>
      </c>
      <c r="F14" s="871" t="s">
        <v>296</v>
      </c>
      <c r="G14" s="872"/>
      <c r="H14" s="872"/>
      <c r="I14" s="873"/>
    </row>
    <row r="15" spans="1:26" ht="18" customHeight="1" x14ac:dyDescent="0.2">
      <c r="A15" s="619" t="s">
        <v>297</v>
      </c>
      <c r="B15" s="185" t="s">
        <v>206</v>
      </c>
      <c r="C15" s="199" t="str">
        <f>IF(各室別面積表!G22=0,"",各室別面積表!G22)</f>
        <v/>
      </c>
      <c r="D15" s="199" t="str">
        <f>IF(C15="","",ROUNDUP(C15/25,0))</f>
        <v/>
      </c>
      <c r="E15" s="221"/>
      <c r="F15" s="874"/>
      <c r="G15" s="875"/>
      <c r="H15" s="875"/>
      <c r="I15" s="876"/>
      <c r="K15" s="200" t="str">
        <f>IF(D15&lt;=E15,"ＯＫ","おかしい")</f>
        <v>ＯＫ</v>
      </c>
      <c r="L15" s="200" t="str">
        <f>IF(E15=COUNTA(F15:I15),"ＯＫ","おかしい")</f>
        <v>ＯＫ</v>
      </c>
      <c r="M15" s="200"/>
    </row>
    <row r="16" spans="1:26" ht="18" customHeight="1" x14ac:dyDescent="0.2">
      <c r="A16" s="619"/>
      <c r="B16" s="186" t="s">
        <v>207</v>
      </c>
      <c r="C16" s="201" t="str">
        <f>IF(各室別面積表!G23=0,"",各室別面積表!G23)</f>
        <v/>
      </c>
      <c r="D16" s="201" t="str">
        <f t="shared" ref="D16:D19" si="0">IF(C16="","",ROUNDUP(C16/25,0))</f>
        <v/>
      </c>
      <c r="E16" s="222"/>
      <c r="F16" s="877"/>
      <c r="G16" s="878"/>
      <c r="H16" s="878"/>
      <c r="I16" s="879"/>
      <c r="K16" s="200" t="str">
        <f>IF(D16&lt;=E16,"ＯＫ","おかしい")</f>
        <v>ＯＫ</v>
      </c>
      <c r="L16" s="200" t="str">
        <f>IF(E16=COUNTA(F16:I16),"ＯＫ","おかしい")</f>
        <v>ＯＫ</v>
      </c>
      <c r="M16" s="200"/>
    </row>
    <row r="17" spans="1:13" ht="18" customHeight="1" x14ac:dyDescent="0.2">
      <c r="A17" s="619"/>
      <c r="B17" s="186" t="s">
        <v>209</v>
      </c>
      <c r="C17" s="201" t="str">
        <f>IF(各室別面積表!G24=0,"",各室別面積表!G24)</f>
        <v/>
      </c>
      <c r="D17" s="201" t="str">
        <f t="shared" si="0"/>
        <v/>
      </c>
      <c r="E17" s="222"/>
      <c r="F17" s="877"/>
      <c r="G17" s="878"/>
      <c r="H17" s="878"/>
      <c r="I17" s="879"/>
      <c r="K17" s="200" t="str">
        <f t="shared" ref="K17:K20" si="1">IF(D17&lt;=E17,"ＯＫ","おかしい")</f>
        <v>ＯＫ</v>
      </c>
      <c r="L17" s="200" t="str">
        <f>IF(E17=COUNTA(F17:I17),"ＯＫ","おかしい")</f>
        <v>ＯＫ</v>
      </c>
      <c r="M17" s="200"/>
    </row>
    <row r="18" spans="1:13" ht="18" customHeight="1" x14ac:dyDescent="0.2">
      <c r="A18" s="619"/>
      <c r="B18" s="186" t="s">
        <v>210</v>
      </c>
      <c r="C18" s="201" t="str">
        <f>IF(各室別面積表!G25=0,"",各室別面積表!G25)</f>
        <v/>
      </c>
      <c r="D18" s="201" t="str">
        <f t="shared" si="0"/>
        <v/>
      </c>
      <c r="E18" s="222"/>
      <c r="F18" s="877"/>
      <c r="G18" s="878"/>
      <c r="H18" s="878"/>
      <c r="I18" s="879"/>
      <c r="K18" s="200" t="str">
        <f t="shared" si="1"/>
        <v>ＯＫ</v>
      </c>
      <c r="L18" s="200" t="str">
        <f>IF(E18=COUNTA(F18:I18),"ＯＫ","おかしい")</f>
        <v>ＯＫ</v>
      </c>
      <c r="M18" s="200"/>
    </row>
    <row r="19" spans="1:13" ht="18" customHeight="1" x14ac:dyDescent="0.2">
      <c r="A19" s="619"/>
      <c r="B19" s="187" t="s">
        <v>483</v>
      </c>
      <c r="C19" s="202" t="str">
        <f>IF(各室別面積表!G26=0,"",各室別面積表!G26)</f>
        <v/>
      </c>
      <c r="D19" s="202" t="str">
        <f t="shared" si="0"/>
        <v/>
      </c>
      <c r="E19" s="223"/>
      <c r="F19" s="880"/>
      <c r="G19" s="881"/>
      <c r="H19" s="881"/>
      <c r="I19" s="882"/>
      <c r="K19" s="200" t="str">
        <f t="shared" si="1"/>
        <v>ＯＫ</v>
      </c>
      <c r="L19" s="200" t="str">
        <f>IF(E19=COUNTA(F19:I19),"ＯＫ","おかしい")</f>
        <v>ＯＫ</v>
      </c>
      <c r="M19" s="200"/>
    </row>
    <row r="20" spans="1:13" ht="18" customHeight="1" x14ac:dyDescent="0.2">
      <c r="A20" s="619"/>
      <c r="B20" s="188" t="s">
        <v>215</v>
      </c>
      <c r="C20" s="203" t="str">
        <f>IF(各室別面積表!G27=0,"",各室別面積表!G27)</f>
        <v/>
      </c>
      <c r="D20" s="203">
        <f>SUM(D15:D19)</f>
        <v>0</v>
      </c>
      <c r="E20" s="203">
        <f>SUM(E15:E19)</f>
        <v>0</v>
      </c>
      <c r="F20" s="883">
        <f>COUNTA(F15:I19)</f>
        <v>0</v>
      </c>
      <c r="G20" s="884"/>
      <c r="H20" s="884"/>
      <c r="I20" s="885"/>
      <c r="K20" s="200" t="str">
        <f t="shared" si="1"/>
        <v>ＯＫ</v>
      </c>
      <c r="L20" s="200" t="str">
        <f>IF(E20=F20,"ＯＫ","おかしい")</f>
        <v>ＯＫ</v>
      </c>
      <c r="M20" s="200"/>
    </row>
    <row r="21" spans="1:13" ht="18" customHeight="1" x14ac:dyDescent="0.2">
      <c r="A21" s="619" t="s">
        <v>298</v>
      </c>
      <c r="B21" s="185" t="s">
        <v>206</v>
      </c>
      <c r="C21" s="199" t="str">
        <f>IF(各室別面積表!G28=0,"",各室別面積表!G28)</f>
        <v/>
      </c>
      <c r="D21" s="199" t="str">
        <f>IF(C21="","",1)</f>
        <v/>
      </c>
      <c r="E21" s="221"/>
      <c r="F21" s="874"/>
      <c r="G21" s="875"/>
      <c r="H21" s="875"/>
      <c r="I21" s="876"/>
      <c r="K21" s="200" t="str">
        <f>IF(D21&lt;=E21,"ＯＫ","おかしい")</f>
        <v>ＯＫ</v>
      </c>
      <c r="L21" s="200" t="str">
        <f>IF(E21=COUNTA(F21:I21),"ＯＫ","おかしい")</f>
        <v>ＯＫ</v>
      </c>
      <c r="M21" s="200"/>
    </row>
    <row r="22" spans="1:13" ht="18" customHeight="1" x14ac:dyDescent="0.2">
      <c r="A22" s="619"/>
      <c r="B22" s="186" t="s">
        <v>207</v>
      </c>
      <c r="C22" s="201" t="str">
        <f>IF(各室別面積表!G29=0,"",各室別面積表!G29)</f>
        <v/>
      </c>
      <c r="D22" s="201" t="str">
        <f t="shared" ref="D22:D25" si="2">IF(C22="","",1)</f>
        <v/>
      </c>
      <c r="E22" s="222"/>
      <c r="F22" s="877"/>
      <c r="G22" s="878"/>
      <c r="H22" s="878"/>
      <c r="I22" s="879"/>
      <c r="K22" s="200" t="str">
        <f>IF(D22&lt;=E22,"ＯＫ","おかしい")</f>
        <v>ＯＫ</v>
      </c>
      <c r="L22" s="200" t="str">
        <f t="shared" ref="L22:L25" si="3">IF(E22=COUNTA(F22:I22),"ＯＫ","おかしい")</f>
        <v>ＯＫ</v>
      </c>
      <c r="M22" s="200"/>
    </row>
    <row r="23" spans="1:13" ht="18" customHeight="1" x14ac:dyDescent="0.2">
      <c r="A23" s="619"/>
      <c r="B23" s="186" t="s">
        <v>209</v>
      </c>
      <c r="C23" s="201" t="str">
        <f>IF(各室別面積表!G30=0,"",各室別面積表!G30)</f>
        <v/>
      </c>
      <c r="D23" s="201" t="str">
        <f>IF(C23="","",1)</f>
        <v/>
      </c>
      <c r="E23" s="222"/>
      <c r="F23" s="877"/>
      <c r="G23" s="878"/>
      <c r="H23" s="878"/>
      <c r="I23" s="879"/>
      <c r="K23" s="200" t="str">
        <f t="shared" ref="K23:K26" si="4">IF(D23&lt;=E23,"ＯＫ","おかしい")</f>
        <v>ＯＫ</v>
      </c>
      <c r="L23" s="200" t="str">
        <f t="shared" si="3"/>
        <v>ＯＫ</v>
      </c>
      <c r="M23" s="200"/>
    </row>
    <row r="24" spans="1:13" ht="18" customHeight="1" x14ac:dyDescent="0.2">
      <c r="A24" s="619"/>
      <c r="B24" s="186" t="s">
        <v>210</v>
      </c>
      <c r="C24" s="204" t="str">
        <f>IF(各室別面積表!G31=0,"",各室別面積表!G31)</f>
        <v/>
      </c>
      <c r="D24" s="201" t="str">
        <f t="shared" si="2"/>
        <v/>
      </c>
      <c r="E24" s="222"/>
      <c r="F24" s="877"/>
      <c r="G24" s="878"/>
      <c r="H24" s="878"/>
      <c r="I24" s="879"/>
      <c r="K24" s="200" t="str">
        <f t="shared" si="4"/>
        <v>ＯＫ</v>
      </c>
      <c r="L24" s="200" t="str">
        <f t="shared" si="3"/>
        <v>ＯＫ</v>
      </c>
      <c r="M24" s="200"/>
    </row>
    <row r="25" spans="1:13" ht="18" customHeight="1" x14ac:dyDescent="0.2">
      <c r="A25" s="619"/>
      <c r="B25" s="187" t="s">
        <v>211</v>
      </c>
      <c r="C25" s="205" t="str">
        <f>IF(各室別面積表!G32=0,"",各室別面積表!G32)</f>
        <v/>
      </c>
      <c r="D25" s="202" t="str">
        <f t="shared" si="2"/>
        <v/>
      </c>
      <c r="E25" s="223"/>
      <c r="F25" s="880"/>
      <c r="G25" s="881"/>
      <c r="H25" s="881"/>
      <c r="I25" s="882"/>
      <c r="K25" s="200" t="str">
        <f t="shared" si="4"/>
        <v>ＯＫ</v>
      </c>
      <c r="L25" s="200" t="str">
        <f t="shared" si="3"/>
        <v>ＯＫ</v>
      </c>
      <c r="M25" s="200"/>
    </row>
    <row r="26" spans="1:13" ht="18" customHeight="1" x14ac:dyDescent="0.2">
      <c r="A26" s="619"/>
      <c r="B26" s="188" t="s">
        <v>215</v>
      </c>
      <c r="C26" s="203" t="str">
        <f>IF(各室別面積表!G33=0,"",各室別面積表!G33)</f>
        <v/>
      </c>
      <c r="D26" s="203">
        <f>SUM(D21:D25)</f>
        <v>0</v>
      </c>
      <c r="E26" s="203">
        <f>SUM(E21:E25)</f>
        <v>0</v>
      </c>
      <c r="F26" s="883">
        <f>COUNTA(F21:I25)</f>
        <v>0</v>
      </c>
      <c r="G26" s="884"/>
      <c r="H26" s="884"/>
      <c r="I26" s="885"/>
      <c r="K26" s="200" t="str">
        <f t="shared" si="4"/>
        <v>ＯＫ</v>
      </c>
      <c r="L26" s="200" t="str">
        <f>IF(E26=F26,"ＯＫ","おかしい")</f>
        <v>ＯＫ</v>
      </c>
      <c r="M26" s="200"/>
    </row>
    <row r="27" spans="1:13" ht="18" customHeight="1" x14ac:dyDescent="0.2">
      <c r="A27" s="619" t="s">
        <v>299</v>
      </c>
      <c r="B27" s="185" t="s">
        <v>206</v>
      </c>
      <c r="C27" s="199" t="str">
        <f>IF(各室別面積表!G34=0,"",各室別面積表!G34)</f>
        <v/>
      </c>
      <c r="D27" s="199" t="str">
        <f t="shared" ref="D27:D31" si="5">IF(C27="","",1)</f>
        <v/>
      </c>
      <c r="E27" s="221"/>
      <c r="F27" s="874"/>
      <c r="G27" s="875"/>
      <c r="H27" s="875"/>
      <c r="I27" s="876"/>
      <c r="K27" s="200" t="str">
        <f>IF(D27&lt;=E27,"ＯＫ","おかしい")</f>
        <v>ＯＫ</v>
      </c>
      <c r="L27" s="200" t="str">
        <f>IF(E27=COUNTA(F27:I27),"ＯＫ","おかしい")</f>
        <v>ＯＫ</v>
      </c>
      <c r="M27" s="200"/>
    </row>
    <row r="28" spans="1:13" ht="18" customHeight="1" x14ac:dyDescent="0.2">
      <c r="A28" s="619"/>
      <c r="B28" s="186" t="s">
        <v>207</v>
      </c>
      <c r="C28" s="201" t="str">
        <f>IF(各室別面積表!G35=0,"",各室別面積表!G35)</f>
        <v/>
      </c>
      <c r="D28" s="201" t="str">
        <f t="shared" si="5"/>
        <v/>
      </c>
      <c r="E28" s="222"/>
      <c r="F28" s="877"/>
      <c r="G28" s="878"/>
      <c r="H28" s="878"/>
      <c r="I28" s="879"/>
      <c r="K28" s="200" t="str">
        <f>IF(D28&lt;=E28,"ＯＫ","おかしい")</f>
        <v>ＯＫ</v>
      </c>
      <c r="L28" s="200" t="str">
        <f t="shared" ref="L28:L31" si="6">IF(E28=COUNTA(F28:I28),"ＯＫ","おかしい")</f>
        <v>ＯＫ</v>
      </c>
      <c r="M28" s="200"/>
    </row>
    <row r="29" spans="1:13" ht="18" customHeight="1" x14ac:dyDescent="0.2">
      <c r="A29" s="619"/>
      <c r="B29" s="186" t="s">
        <v>209</v>
      </c>
      <c r="C29" s="201" t="str">
        <f>IF(各室別面積表!G36=0,"",各室別面積表!G36)</f>
        <v/>
      </c>
      <c r="D29" s="201" t="str">
        <f t="shared" si="5"/>
        <v/>
      </c>
      <c r="E29" s="222"/>
      <c r="F29" s="877"/>
      <c r="G29" s="878"/>
      <c r="H29" s="878"/>
      <c r="I29" s="879"/>
      <c r="K29" s="200" t="str">
        <f t="shared" ref="K29:K33" si="7">IF(D29&lt;=E29,"ＯＫ","おかしい")</f>
        <v>ＯＫ</v>
      </c>
      <c r="L29" s="200" t="str">
        <f t="shared" si="6"/>
        <v>ＯＫ</v>
      </c>
      <c r="M29" s="200"/>
    </row>
    <row r="30" spans="1:13" ht="18" customHeight="1" x14ac:dyDescent="0.2">
      <c r="A30" s="619"/>
      <c r="B30" s="186" t="s">
        <v>210</v>
      </c>
      <c r="C30" s="204" t="str">
        <f>IF(各室別面積表!G37=0,"",各室別面積表!G37)</f>
        <v/>
      </c>
      <c r="D30" s="201" t="str">
        <f t="shared" si="5"/>
        <v/>
      </c>
      <c r="E30" s="222"/>
      <c r="F30" s="877"/>
      <c r="G30" s="878"/>
      <c r="H30" s="878"/>
      <c r="I30" s="879"/>
      <c r="K30" s="200" t="str">
        <f t="shared" si="7"/>
        <v>ＯＫ</v>
      </c>
      <c r="L30" s="200" t="str">
        <f t="shared" si="6"/>
        <v>ＯＫ</v>
      </c>
      <c r="M30" s="200"/>
    </row>
    <row r="31" spans="1:13" ht="18" customHeight="1" x14ac:dyDescent="0.2">
      <c r="A31" s="619"/>
      <c r="B31" s="187" t="s">
        <v>211</v>
      </c>
      <c r="C31" s="205" t="str">
        <f>IF(各室別面積表!G38=0,"",各室別面積表!G38)</f>
        <v/>
      </c>
      <c r="D31" s="202" t="str">
        <f t="shared" si="5"/>
        <v/>
      </c>
      <c r="E31" s="223"/>
      <c r="F31" s="880"/>
      <c r="G31" s="881"/>
      <c r="H31" s="881"/>
      <c r="I31" s="882"/>
      <c r="K31" s="200" t="str">
        <f t="shared" si="7"/>
        <v>ＯＫ</v>
      </c>
      <c r="L31" s="200" t="str">
        <f t="shared" si="6"/>
        <v>ＯＫ</v>
      </c>
      <c r="M31" s="200"/>
    </row>
    <row r="32" spans="1:13" ht="18" customHeight="1" x14ac:dyDescent="0.2">
      <c r="A32" s="619"/>
      <c r="B32" s="188" t="s">
        <v>215</v>
      </c>
      <c r="C32" s="203" t="str">
        <f>IF(各室別面積表!G39=0,"",各室別面積表!G39)</f>
        <v/>
      </c>
      <c r="D32" s="203">
        <f>SUM(D27:D31)</f>
        <v>0</v>
      </c>
      <c r="E32" s="203">
        <f>SUM(E27:E31)</f>
        <v>0</v>
      </c>
      <c r="F32" s="883">
        <f>COUNTA(F27:I31)</f>
        <v>0</v>
      </c>
      <c r="G32" s="884"/>
      <c r="H32" s="884"/>
      <c r="I32" s="885"/>
      <c r="K32" s="200" t="str">
        <f t="shared" si="7"/>
        <v>ＯＫ</v>
      </c>
      <c r="L32" s="200" t="str">
        <f>IF(E32=F32,"ＯＫ","おかしい")</f>
        <v>ＯＫ</v>
      </c>
      <c r="M32" s="200"/>
    </row>
    <row r="33" spans="1:13" ht="18" customHeight="1" thickBot="1" x14ac:dyDescent="0.25">
      <c r="A33" s="886" t="s">
        <v>165</v>
      </c>
      <c r="B33" s="887"/>
      <c r="C33" s="206">
        <f>SUM(C20,C26,C32)</f>
        <v>0</v>
      </c>
      <c r="D33" s="206">
        <f>SUM(D20,D26,D32)</f>
        <v>0</v>
      </c>
      <c r="E33" s="206">
        <f t="shared" ref="E33:F33" si="8">SUM(E20,E26,E32)</f>
        <v>0</v>
      </c>
      <c r="F33" s="888">
        <f t="shared" si="8"/>
        <v>0</v>
      </c>
      <c r="G33" s="889"/>
      <c r="H33" s="889"/>
      <c r="I33" s="890"/>
      <c r="K33" s="200" t="str">
        <f t="shared" si="7"/>
        <v>ＯＫ</v>
      </c>
      <c r="L33" s="200" t="str">
        <f>IF(E33=F33,"ＯＫ","おかしい")</f>
        <v>ＯＫ</v>
      </c>
      <c r="M33" s="200"/>
    </row>
    <row r="34" spans="1:13" ht="18" customHeight="1" x14ac:dyDescent="0.2">
      <c r="A34" s="1" t="s">
        <v>300</v>
      </c>
    </row>
    <row r="35" spans="1:13" ht="18" customHeight="1" x14ac:dyDescent="0.2">
      <c r="A35" s="1" t="s">
        <v>301</v>
      </c>
    </row>
    <row r="36" spans="1:13" ht="18" customHeight="1" x14ac:dyDescent="0.2"/>
    <row r="37" spans="1:13" ht="18" customHeight="1" thickBot="1" x14ac:dyDescent="0.25">
      <c r="A37" s="1" t="s">
        <v>302</v>
      </c>
    </row>
    <row r="38" spans="1:13" ht="36" customHeight="1" x14ac:dyDescent="0.2">
      <c r="A38" s="770" t="s">
        <v>303</v>
      </c>
      <c r="B38" s="891"/>
      <c r="C38" s="892" t="s">
        <v>304</v>
      </c>
      <c r="D38" s="893"/>
      <c r="E38" s="893" t="s">
        <v>305</v>
      </c>
      <c r="F38" s="893"/>
      <c r="G38" s="893" t="s">
        <v>306</v>
      </c>
      <c r="H38" s="894"/>
    </row>
    <row r="39" spans="1:13" ht="18" customHeight="1" x14ac:dyDescent="0.2">
      <c r="A39" s="189" t="s">
        <v>282</v>
      </c>
      <c r="B39" s="295" t="s">
        <v>307</v>
      </c>
      <c r="C39" s="176" t="s">
        <v>282</v>
      </c>
      <c r="D39" s="190" t="s">
        <v>307</v>
      </c>
      <c r="E39" s="105" t="s">
        <v>282</v>
      </c>
      <c r="F39" s="190" t="s">
        <v>307</v>
      </c>
      <c r="G39" s="105" t="s">
        <v>282</v>
      </c>
      <c r="H39" s="191" t="s">
        <v>307</v>
      </c>
    </row>
    <row r="40" spans="1:13" ht="18" customHeight="1" thickBot="1" x14ac:dyDescent="0.25">
      <c r="A40" s="207">
        <f>D6</f>
        <v>0</v>
      </c>
      <c r="B40" s="208">
        <f>E6</f>
        <v>0</v>
      </c>
      <c r="C40" s="224"/>
      <c r="D40" s="225"/>
      <c r="E40" s="225"/>
      <c r="F40" s="225"/>
      <c r="G40" s="225"/>
      <c r="H40" s="226"/>
    </row>
    <row r="41" spans="1:13" ht="18" customHeight="1" x14ac:dyDescent="0.2">
      <c r="A41" s="1" t="s">
        <v>308</v>
      </c>
    </row>
    <row r="42" spans="1:13" ht="18" customHeight="1" x14ac:dyDescent="0.2">
      <c r="A42" s="1" t="s">
        <v>309</v>
      </c>
    </row>
    <row r="43" spans="1:13" ht="18" customHeight="1" x14ac:dyDescent="0.2"/>
    <row r="44" spans="1:13" ht="18" customHeight="1" thickBot="1" x14ac:dyDescent="0.25">
      <c r="A44" s="1" t="s">
        <v>310</v>
      </c>
    </row>
    <row r="45" spans="1:13" ht="18" customHeight="1" x14ac:dyDescent="0.2">
      <c r="A45" s="603"/>
      <c r="B45" s="604"/>
      <c r="C45" s="833"/>
      <c r="D45" s="902" t="s">
        <v>311</v>
      </c>
      <c r="E45" s="902" t="s">
        <v>164</v>
      </c>
      <c r="F45" s="904" t="s">
        <v>312</v>
      </c>
      <c r="G45" s="895" t="s">
        <v>454</v>
      </c>
      <c r="H45" s="896"/>
    </row>
    <row r="46" spans="1:13" ht="18" customHeight="1" x14ac:dyDescent="0.2">
      <c r="A46" s="782"/>
      <c r="B46" s="901"/>
      <c r="C46" s="834"/>
      <c r="D46" s="903"/>
      <c r="E46" s="903"/>
      <c r="F46" s="905"/>
      <c r="G46" s="258" t="s">
        <v>282</v>
      </c>
      <c r="H46" s="259" t="s">
        <v>307</v>
      </c>
    </row>
    <row r="47" spans="1:13" ht="18" customHeight="1" x14ac:dyDescent="0.2">
      <c r="A47" s="897" t="s">
        <v>313</v>
      </c>
      <c r="B47" s="898" t="s">
        <v>314</v>
      </c>
      <c r="C47" s="898"/>
      <c r="D47" s="209">
        <f>SUM(参考様式１!F4:F6)</f>
        <v>0</v>
      </c>
      <c r="E47" s="209">
        <f>SUM(参考様式１!F7:F9)</f>
        <v>0</v>
      </c>
      <c r="F47" s="227"/>
      <c r="G47" s="209">
        <f>IF(D47+E47=0,0,IF(D47+E47-F47&gt;40,2,1))</f>
        <v>0</v>
      </c>
      <c r="H47" s="255">
        <f>IF(D47+E47=0,0,IF(D47+E47-F47&gt;150,1,0))</f>
        <v>0</v>
      </c>
    </row>
    <row r="48" spans="1:13" ht="18" customHeight="1" x14ac:dyDescent="0.2">
      <c r="A48" s="897"/>
      <c r="B48" s="898" t="s">
        <v>169</v>
      </c>
      <c r="C48" s="898"/>
      <c r="D48" s="210"/>
      <c r="E48" s="209">
        <f>SUM(参考様式１!I7:I9)</f>
        <v>0</v>
      </c>
      <c r="F48" s="227"/>
      <c r="G48" s="899"/>
      <c r="H48" s="900"/>
    </row>
    <row r="49" spans="1:9" ht="18" customHeight="1" x14ac:dyDescent="0.2">
      <c r="A49" s="828" t="s">
        <v>315</v>
      </c>
      <c r="B49" s="898" t="s">
        <v>316</v>
      </c>
      <c r="C49" s="898"/>
      <c r="D49" s="906" t="s">
        <v>282</v>
      </c>
      <c r="E49" s="822" t="s">
        <v>307</v>
      </c>
      <c r="F49" s="898" t="s">
        <v>317</v>
      </c>
      <c r="G49" s="898"/>
      <c r="H49" s="907"/>
    </row>
    <row r="50" spans="1:9" ht="18" customHeight="1" x14ac:dyDescent="0.2">
      <c r="A50" s="828"/>
      <c r="B50" s="898"/>
      <c r="C50" s="898"/>
      <c r="D50" s="906"/>
      <c r="E50" s="823"/>
      <c r="F50" s="211" t="s">
        <v>318</v>
      </c>
      <c r="G50" s="211" t="s">
        <v>319</v>
      </c>
      <c r="H50" s="212" t="s">
        <v>320</v>
      </c>
    </row>
    <row r="51" spans="1:9" ht="18" customHeight="1" x14ac:dyDescent="0.2">
      <c r="A51" s="828"/>
      <c r="B51" s="908"/>
      <c r="C51" s="908"/>
      <c r="D51" s="228"/>
      <c r="E51" s="228"/>
      <c r="F51" s="228"/>
      <c r="G51" s="228"/>
      <c r="H51" s="229"/>
    </row>
    <row r="52" spans="1:9" ht="18" customHeight="1" x14ac:dyDescent="0.2">
      <c r="A52" s="828"/>
      <c r="B52" s="908"/>
      <c r="C52" s="908"/>
      <c r="D52" s="228"/>
      <c r="E52" s="228"/>
      <c r="F52" s="228"/>
      <c r="G52" s="228"/>
      <c r="H52" s="229"/>
    </row>
    <row r="53" spans="1:9" ht="18" customHeight="1" x14ac:dyDescent="0.2">
      <c r="A53" s="828"/>
      <c r="B53" s="908"/>
      <c r="C53" s="908"/>
      <c r="D53" s="228"/>
      <c r="E53" s="228"/>
      <c r="F53" s="228"/>
      <c r="G53" s="228"/>
      <c r="H53" s="229"/>
    </row>
    <row r="54" spans="1:9" ht="18" customHeight="1" x14ac:dyDescent="0.2">
      <c r="A54" s="828"/>
      <c r="B54" s="908"/>
      <c r="C54" s="908"/>
      <c r="D54" s="228"/>
      <c r="E54" s="228"/>
      <c r="F54" s="228"/>
      <c r="G54" s="228"/>
      <c r="H54" s="229"/>
    </row>
    <row r="55" spans="1:9" ht="18" customHeight="1" x14ac:dyDescent="0.2">
      <c r="A55" s="828"/>
      <c r="B55" s="908"/>
      <c r="C55" s="908"/>
      <c r="D55" s="228"/>
      <c r="E55" s="228"/>
      <c r="F55" s="228"/>
      <c r="G55" s="228"/>
      <c r="H55" s="229"/>
    </row>
    <row r="56" spans="1:9" ht="18" customHeight="1" thickBot="1" x14ac:dyDescent="0.25">
      <c r="A56" s="915" t="s">
        <v>455</v>
      </c>
      <c r="B56" s="916"/>
      <c r="C56" s="916"/>
      <c r="D56" s="209">
        <f>COUNTIF(D51:D55,"○")</f>
        <v>0</v>
      </c>
      <c r="E56" s="209">
        <f>COUNTIF(E51:E55,"○")</f>
        <v>0</v>
      </c>
      <c r="F56" s="921" t="s">
        <v>456</v>
      </c>
      <c r="G56" s="776"/>
      <c r="H56" s="213">
        <f>SUM((OR(F51="○",G51="○",H51="○")=TRUE),(OR(F52="○",G52="○",H52="○")=TRUE),(OR(F53="○",G53="○",H53="○")=TRUE),(OR(F54="○",G54="○",H54="○")=TRUE),(OR(F55="○",G55="○",H55="○")=TRUE))</f>
        <v>0</v>
      </c>
    </row>
    <row r="57" spans="1:9" ht="18" customHeight="1" thickBot="1" x14ac:dyDescent="0.25">
      <c r="A57" s="922" t="s">
        <v>457</v>
      </c>
      <c r="B57" s="923"/>
      <c r="C57" s="924"/>
      <c r="D57" s="257"/>
      <c r="E57" s="226"/>
      <c r="F57" s="296"/>
      <c r="G57" s="20"/>
      <c r="H57" s="256"/>
    </row>
    <row r="58" spans="1:9" ht="18" customHeight="1" x14ac:dyDescent="0.2">
      <c r="A58" s="1" t="s">
        <v>321</v>
      </c>
    </row>
    <row r="59" spans="1:9" ht="18" customHeight="1" x14ac:dyDescent="0.2"/>
    <row r="60" spans="1:9" ht="18" customHeight="1" x14ac:dyDescent="0.2"/>
    <row r="61" spans="1:9" ht="18" customHeight="1" x14ac:dyDescent="0.2"/>
    <row r="62" spans="1:9" ht="18" customHeight="1" thickBot="1" x14ac:dyDescent="0.25">
      <c r="A62" s="1" t="s">
        <v>322</v>
      </c>
    </row>
    <row r="63" spans="1:9" ht="18" customHeight="1" x14ac:dyDescent="0.2">
      <c r="A63" s="770" t="s">
        <v>323</v>
      </c>
      <c r="B63" s="771"/>
      <c r="C63" s="771"/>
      <c r="D63" s="771"/>
      <c r="E63" s="771"/>
      <c r="F63" s="771"/>
      <c r="G63" s="771"/>
      <c r="H63" s="771"/>
      <c r="I63" s="214" t="s">
        <v>324</v>
      </c>
    </row>
    <row r="64" spans="1:9" ht="30" customHeight="1" x14ac:dyDescent="0.2">
      <c r="A64" s="917" t="s">
        <v>428</v>
      </c>
      <c r="B64" s="918"/>
      <c r="C64" s="918"/>
      <c r="D64" s="918"/>
      <c r="E64" s="918"/>
      <c r="F64" s="918"/>
      <c r="G64" s="918"/>
      <c r="H64" s="918"/>
      <c r="I64" s="229"/>
    </row>
    <row r="65" spans="1:9" ht="30" customHeight="1" x14ac:dyDescent="0.2">
      <c r="A65" s="917" t="s">
        <v>325</v>
      </c>
      <c r="B65" s="918"/>
      <c r="C65" s="918"/>
      <c r="D65" s="918"/>
      <c r="E65" s="918"/>
      <c r="F65" s="918"/>
      <c r="G65" s="918"/>
      <c r="H65" s="918"/>
      <c r="I65" s="229"/>
    </row>
    <row r="66" spans="1:9" ht="30" customHeight="1" thickBot="1" x14ac:dyDescent="0.25">
      <c r="A66" s="919" t="s">
        <v>326</v>
      </c>
      <c r="B66" s="920"/>
      <c r="C66" s="920"/>
      <c r="D66" s="920"/>
      <c r="E66" s="920"/>
      <c r="F66" s="920"/>
      <c r="G66" s="920"/>
      <c r="H66" s="920"/>
      <c r="I66" s="230"/>
    </row>
    <row r="67" spans="1:9" ht="18" customHeight="1" x14ac:dyDescent="0.2">
      <c r="A67" s="755" t="s">
        <v>429</v>
      </c>
      <c r="B67" s="756"/>
      <c r="C67" s="756"/>
      <c r="D67" s="756"/>
      <c r="E67" s="756"/>
      <c r="F67" s="756"/>
      <c r="G67" s="756"/>
      <c r="H67" s="756"/>
      <c r="I67" s="757"/>
    </row>
    <row r="68" spans="1:9" ht="18" customHeight="1" x14ac:dyDescent="0.2">
      <c r="A68" s="909"/>
      <c r="B68" s="910"/>
      <c r="C68" s="910"/>
      <c r="D68" s="910"/>
      <c r="E68" s="910"/>
      <c r="F68" s="910"/>
      <c r="G68" s="910"/>
      <c r="H68" s="910"/>
      <c r="I68" s="911"/>
    </row>
    <row r="69" spans="1:9" ht="18" customHeight="1" x14ac:dyDescent="0.2">
      <c r="A69" s="909"/>
      <c r="B69" s="910"/>
      <c r="C69" s="910"/>
      <c r="D69" s="910"/>
      <c r="E69" s="910"/>
      <c r="F69" s="910"/>
      <c r="G69" s="910"/>
      <c r="H69" s="910"/>
      <c r="I69" s="911"/>
    </row>
    <row r="70" spans="1:9" ht="18" customHeight="1" x14ac:dyDescent="0.2">
      <c r="A70" s="909"/>
      <c r="B70" s="910"/>
      <c r="C70" s="910"/>
      <c r="D70" s="910"/>
      <c r="E70" s="910"/>
      <c r="F70" s="910"/>
      <c r="G70" s="910"/>
      <c r="H70" s="910"/>
      <c r="I70" s="911"/>
    </row>
    <row r="71" spans="1:9" ht="18" customHeight="1" x14ac:dyDescent="0.2">
      <c r="A71" s="909"/>
      <c r="B71" s="910"/>
      <c r="C71" s="910"/>
      <c r="D71" s="910"/>
      <c r="E71" s="910"/>
      <c r="F71" s="910"/>
      <c r="G71" s="910"/>
      <c r="H71" s="910"/>
      <c r="I71" s="911"/>
    </row>
    <row r="72" spans="1:9" ht="18.75" customHeight="1" thickBot="1" x14ac:dyDescent="0.25">
      <c r="A72" s="912"/>
      <c r="B72" s="913"/>
      <c r="C72" s="913"/>
      <c r="D72" s="913"/>
      <c r="E72" s="913"/>
      <c r="F72" s="913"/>
      <c r="G72" s="913"/>
      <c r="H72" s="913"/>
      <c r="I72" s="914"/>
    </row>
  </sheetData>
  <sheetProtection algorithmName="SHA-512" hashValue="WKg9sJ37H/h8HXm1cgoiaANAUZ5QNJUJfUG26CIVYdUr9+nYbsoqvAmXq5u8nU8aIFR/1i7S4nAemZk7U86dSQ==" saltValue="BjzrPQP57wdAAozYp+XRAg==" spinCount="100000" sheet="1" formatCells="0" selectLockedCells="1"/>
  <mergeCells count="78">
    <mergeCell ref="A67:I67"/>
    <mergeCell ref="A68:I72"/>
    <mergeCell ref="A56:C56"/>
    <mergeCell ref="A63:H63"/>
    <mergeCell ref="A64:H64"/>
    <mergeCell ref="A65:H65"/>
    <mergeCell ref="A66:H66"/>
    <mergeCell ref="F56:G56"/>
    <mergeCell ref="A57:C57"/>
    <mergeCell ref="A49:A55"/>
    <mergeCell ref="B49:C50"/>
    <mergeCell ref="D49:D50"/>
    <mergeCell ref="E49:E50"/>
    <mergeCell ref="F49:H49"/>
    <mergeCell ref="B51:C51"/>
    <mergeCell ref="B52:C52"/>
    <mergeCell ref="B53:C53"/>
    <mergeCell ref="B54:C54"/>
    <mergeCell ref="B55:C55"/>
    <mergeCell ref="G45:H45"/>
    <mergeCell ref="A47:A48"/>
    <mergeCell ref="B47:C47"/>
    <mergeCell ref="B48:C48"/>
    <mergeCell ref="G48:H48"/>
    <mergeCell ref="A45:C46"/>
    <mergeCell ref="D45:D46"/>
    <mergeCell ref="E45:E46"/>
    <mergeCell ref="F45:F46"/>
    <mergeCell ref="F32:I32"/>
    <mergeCell ref="A33:B33"/>
    <mergeCell ref="F33:I33"/>
    <mergeCell ref="A38:B38"/>
    <mergeCell ref="C38:D38"/>
    <mergeCell ref="E38:F38"/>
    <mergeCell ref="G38:H38"/>
    <mergeCell ref="A27:A32"/>
    <mergeCell ref="F27:G27"/>
    <mergeCell ref="H27:I27"/>
    <mergeCell ref="F28:G28"/>
    <mergeCell ref="H28:I28"/>
    <mergeCell ref="F29:G29"/>
    <mergeCell ref="H29:I29"/>
    <mergeCell ref="F30:G30"/>
    <mergeCell ref="H30:I30"/>
    <mergeCell ref="F31:G31"/>
    <mergeCell ref="H23:I23"/>
    <mergeCell ref="F24:G24"/>
    <mergeCell ref="H24:I24"/>
    <mergeCell ref="F25:G25"/>
    <mergeCell ref="H25:I25"/>
    <mergeCell ref="F26:I26"/>
    <mergeCell ref="H31:I31"/>
    <mergeCell ref="A21:A26"/>
    <mergeCell ref="F21:G21"/>
    <mergeCell ref="H21:I21"/>
    <mergeCell ref="F22:G22"/>
    <mergeCell ref="H22:I22"/>
    <mergeCell ref="F23:G23"/>
    <mergeCell ref="A9:B9"/>
    <mergeCell ref="F14:I14"/>
    <mergeCell ref="A15:A20"/>
    <mergeCell ref="F15:G15"/>
    <mergeCell ref="H15:I15"/>
    <mergeCell ref="F16:G16"/>
    <mergeCell ref="H16:I16"/>
    <mergeCell ref="F17:G17"/>
    <mergeCell ref="H17:I17"/>
    <mergeCell ref="F18:G18"/>
    <mergeCell ref="H18:I18"/>
    <mergeCell ref="F19:G19"/>
    <mergeCell ref="H19:I19"/>
    <mergeCell ref="F20:I20"/>
    <mergeCell ref="A4:A5"/>
    <mergeCell ref="B4:C5"/>
    <mergeCell ref="D4:G4"/>
    <mergeCell ref="A8:B8"/>
    <mergeCell ref="D8:E8"/>
    <mergeCell ref="G8:H8"/>
  </mergeCells>
  <phoneticPr fontId="2"/>
  <dataValidations count="2">
    <dataValidation type="list" allowBlank="1" showInputMessage="1" showErrorMessage="1" sqref="D51:H55" xr:uid="{CF0A39C1-A68B-4764-B23D-2EF89CD9BADB}">
      <formula1>"○"</formula1>
    </dataValidation>
    <dataValidation type="list" allowBlank="1" showInputMessage="1" showErrorMessage="1" sqref="I64 I65:I66" xr:uid="{00000000-0002-0000-0400-000002000000}">
      <formula1>"○,×"</formula1>
    </dataValidation>
  </dataValidations>
  <pageMargins left="0.70866141732283472" right="0.70866141732283472" top="0.74803149606299213" bottom="0.74803149606299213" header="0.31496062992125984" footer="0.31496062992125984"/>
  <pageSetup paperSize="9" scale="95" orientation="portrait" r:id="rId1"/>
  <rowBreaks count="1" manualBreakCount="1">
    <brk id="42"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3:P23"/>
  <sheetViews>
    <sheetView showGridLines="0" topLeftCell="A5" zoomScaleNormal="100" workbookViewId="0">
      <selection activeCell="P17" sqref="P17"/>
    </sheetView>
  </sheetViews>
  <sheetFormatPr defaultColWidth="9" defaultRowHeight="13" x14ac:dyDescent="0.2"/>
  <cols>
    <col min="1" max="1" width="9" style="1"/>
    <col min="2" max="2" width="3" style="1" customWidth="1"/>
    <col min="3" max="3" width="9" style="1" customWidth="1"/>
    <col min="4" max="4" width="28.26953125" style="1" bestFit="1" customWidth="1"/>
    <col min="5" max="5" width="9" style="1"/>
    <col min="6" max="6" width="1.08984375" style="1" customWidth="1"/>
    <col min="7" max="7" width="3" style="1" customWidth="1"/>
    <col min="8" max="8" width="2.26953125" style="1" customWidth="1"/>
    <col min="9" max="9" width="4.453125" style="1" bestFit="1" customWidth="1"/>
    <col min="10" max="10" width="11.6328125" style="1" bestFit="1" customWidth="1"/>
    <col min="11" max="11" width="27.26953125" style="1" bestFit="1" customWidth="1"/>
    <col min="12" max="12" width="1.08984375" style="1" customWidth="1"/>
    <col min="13" max="13" width="9" style="1"/>
    <col min="14" max="14" width="3.453125" style="1" bestFit="1" customWidth="1"/>
    <col min="15" max="15" width="10.36328125" style="1" customWidth="1"/>
    <col min="16" max="16" width="12.90625" style="1" customWidth="1"/>
    <col min="17" max="16384" width="9" style="1"/>
  </cols>
  <sheetData>
    <row r="3" spans="2:12" ht="33.75" customHeight="1" x14ac:dyDescent="0.2">
      <c r="B3" s="927" t="s">
        <v>66</v>
      </c>
      <c r="C3" s="2" t="s">
        <v>32</v>
      </c>
      <c r="D3" s="2" t="s">
        <v>33</v>
      </c>
    </row>
    <row r="4" spans="2:12" ht="33.75" customHeight="1" x14ac:dyDescent="0.2">
      <c r="B4" s="927"/>
      <c r="C4" s="4" t="s">
        <v>35</v>
      </c>
      <c r="D4" s="2" t="s">
        <v>34</v>
      </c>
    </row>
    <row r="9" spans="2:12" ht="17.25" customHeight="1" x14ac:dyDescent="0.2">
      <c r="F9" s="928" t="s">
        <v>71</v>
      </c>
      <c r="G9" s="929"/>
      <c r="H9" s="929"/>
      <c r="I9" s="929"/>
      <c r="J9" s="929"/>
      <c r="K9" s="929"/>
      <c r="L9" s="930"/>
    </row>
    <row r="10" spans="2:12" ht="6.75" customHeight="1" x14ac:dyDescent="0.2">
      <c r="F10" s="10"/>
      <c r="L10" s="8"/>
    </row>
    <row r="11" spans="2:12" ht="17.25" customHeight="1" x14ac:dyDescent="0.2">
      <c r="F11" s="10"/>
      <c r="G11" s="2" t="s">
        <v>72</v>
      </c>
      <c r="H11" s="931" t="s">
        <v>73</v>
      </c>
      <c r="I11" s="759"/>
      <c r="J11" s="759"/>
      <c r="K11" s="932"/>
      <c r="L11" s="8"/>
    </row>
    <row r="12" spans="2:12" ht="17.25" customHeight="1" x14ac:dyDescent="0.2">
      <c r="F12" s="10"/>
      <c r="G12" s="822" t="s">
        <v>74</v>
      </c>
      <c r="H12" s="928" t="s">
        <v>75</v>
      </c>
      <c r="I12" s="762"/>
      <c r="J12" s="762"/>
      <c r="K12" s="805"/>
      <c r="L12" s="8"/>
    </row>
    <row r="13" spans="2:12" ht="17.25" customHeight="1" x14ac:dyDescent="0.2">
      <c r="F13" s="10"/>
      <c r="G13" s="823"/>
      <c r="H13" s="823"/>
      <c r="I13" s="2" t="s">
        <v>76</v>
      </c>
      <c r="J13" s="931" t="s">
        <v>78</v>
      </c>
      <c r="K13" s="932"/>
      <c r="L13" s="8"/>
    </row>
    <row r="14" spans="2:12" ht="17.25" customHeight="1" x14ac:dyDescent="0.2">
      <c r="F14" s="10"/>
      <c r="G14" s="823"/>
      <c r="H14" s="823"/>
      <c r="I14" s="822" t="s">
        <v>77</v>
      </c>
      <c r="J14" s="12" t="s">
        <v>37</v>
      </c>
      <c r="K14" s="12" t="s">
        <v>40</v>
      </c>
      <c r="L14" s="8"/>
    </row>
    <row r="15" spans="2:12" ht="17.25" customHeight="1" x14ac:dyDescent="0.2">
      <c r="F15" s="10"/>
      <c r="G15" s="903"/>
      <c r="H15" s="903"/>
      <c r="I15" s="903"/>
      <c r="J15" s="5" t="s">
        <v>38</v>
      </c>
      <c r="K15" s="5" t="s">
        <v>39</v>
      </c>
      <c r="L15" s="8"/>
    </row>
    <row r="16" spans="2:12" ht="6.75" customHeight="1" x14ac:dyDescent="0.2">
      <c r="F16" s="11"/>
      <c r="G16" s="7"/>
      <c r="H16" s="7"/>
      <c r="I16" s="7"/>
      <c r="J16" s="7"/>
      <c r="K16" s="7"/>
      <c r="L16" s="3"/>
    </row>
    <row r="19" spans="14:16" ht="27" customHeight="1" x14ac:dyDescent="0.2">
      <c r="N19" s="835" t="s">
        <v>72</v>
      </c>
      <c r="O19" s="621"/>
      <c r="P19" s="6">
        <f>SUM(参考様式３!D18,参考様式３!D20)*3.3</f>
        <v>0</v>
      </c>
    </row>
    <row r="20" spans="14:16" ht="27" customHeight="1" x14ac:dyDescent="0.2">
      <c r="N20" s="822" t="s">
        <v>70</v>
      </c>
      <c r="O20" s="9" t="s">
        <v>76</v>
      </c>
      <c r="P20" s="13">
        <f>参考様式３!D18*3.3</f>
        <v>0</v>
      </c>
    </row>
    <row r="21" spans="14:16" ht="27" customHeight="1" x14ac:dyDescent="0.2">
      <c r="N21" s="823"/>
      <c r="O21" s="5" t="s">
        <v>77</v>
      </c>
      <c r="P21" s="14">
        <f>IF(参考様式３!E23=0,0,IF(参考様式３!E23&lt;=2,330+30*(参考様式３!E23-1),400+80*(参考様式３!E23-3)))</f>
        <v>0</v>
      </c>
    </row>
    <row r="22" spans="14:16" ht="27" customHeight="1" x14ac:dyDescent="0.2">
      <c r="N22" s="903"/>
      <c r="O22" s="2" t="s">
        <v>80</v>
      </c>
      <c r="P22" s="6">
        <f>SUM(P20:P21)</f>
        <v>0</v>
      </c>
    </row>
    <row r="23" spans="14:16" ht="27" customHeight="1" x14ac:dyDescent="0.2">
      <c r="N23" s="925" t="s">
        <v>79</v>
      </c>
      <c r="O23" s="926"/>
      <c r="P23" s="6">
        <f>MAX(P19,P22)</f>
        <v>0</v>
      </c>
    </row>
  </sheetData>
  <mergeCells count="11">
    <mergeCell ref="N19:O19"/>
    <mergeCell ref="N20:N22"/>
    <mergeCell ref="N23:O23"/>
    <mergeCell ref="B3:B4"/>
    <mergeCell ref="F9:L9"/>
    <mergeCell ref="H11:K11"/>
    <mergeCell ref="G12:G15"/>
    <mergeCell ref="H12:K12"/>
    <mergeCell ref="H13:H15"/>
    <mergeCell ref="I14:I15"/>
    <mergeCell ref="J13:K13"/>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63"/>
  <sheetViews>
    <sheetView view="pageBreakPreview" zoomScaleNormal="100" zoomScaleSheetLayoutView="100" workbookViewId="0">
      <selection activeCell="B58" sqref="B58:I63"/>
    </sheetView>
  </sheetViews>
  <sheetFormatPr defaultColWidth="9" defaultRowHeight="13" x14ac:dyDescent="0.2"/>
  <cols>
    <col min="1" max="1" width="2.26953125" style="1" customWidth="1"/>
    <col min="2" max="2" width="16.7265625" style="1" customWidth="1"/>
    <col min="3" max="3" width="5.453125" style="1" bestFit="1" customWidth="1"/>
    <col min="4" max="5" width="16.36328125" style="1" customWidth="1"/>
    <col min="6" max="6" width="10.7265625" style="1" customWidth="1"/>
    <col min="7" max="7" width="9.08984375" style="1" customWidth="1"/>
    <col min="8" max="8" width="13.90625" style="1" customWidth="1"/>
    <col min="9" max="10" width="9" style="1"/>
    <col min="11" max="11" width="2.90625" style="1" customWidth="1"/>
    <col min="12" max="13" width="16.7265625" style="1" customWidth="1"/>
    <col min="14" max="16384" width="9" style="1"/>
  </cols>
  <sheetData>
    <row r="1" spans="1:13" ht="19" x14ac:dyDescent="0.2">
      <c r="A1" s="119" t="s">
        <v>240</v>
      </c>
    </row>
    <row r="2" spans="1:13" ht="13.5" customHeight="1" x14ac:dyDescent="0.2">
      <c r="B2" s="119"/>
    </row>
    <row r="3" spans="1:13" ht="27" customHeight="1" x14ac:dyDescent="0.2">
      <c r="E3" s="211" t="s">
        <v>235</v>
      </c>
      <c r="F3" s="933" t="str">
        <f>IF(様式第１号の２!N28="","",様式第１号の２!N28)</f>
        <v/>
      </c>
      <c r="G3" s="934"/>
      <c r="H3" s="934"/>
      <c r="I3" s="935"/>
      <c r="J3" s="192"/>
    </row>
    <row r="4" spans="1:13" ht="27" customHeight="1" x14ac:dyDescent="0.2">
      <c r="E4" s="936" t="s">
        <v>271</v>
      </c>
      <c r="F4" s="937"/>
      <c r="G4" s="954"/>
      <c r="H4" s="955"/>
      <c r="I4" s="956"/>
    </row>
    <row r="5" spans="1:13" ht="13.5" thickBot="1" x14ac:dyDescent="0.25">
      <c r="J5" s="261"/>
    </row>
    <row r="6" spans="1:13" ht="15" customHeight="1" thickBot="1" x14ac:dyDescent="0.25">
      <c r="B6" s="770" t="s">
        <v>217</v>
      </c>
      <c r="C6" s="774"/>
      <c r="D6" s="603" t="s">
        <v>229</v>
      </c>
      <c r="E6" s="605"/>
      <c r="F6" s="951" t="s">
        <v>269</v>
      </c>
      <c r="G6" s="873" t="s">
        <v>205</v>
      </c>
      <c r="H6" s="894" t="s">
        <v>227</v>
      </c>
      <c r="I6" s="948" t="s">
        <v>228</v>
      </c>
      <c r="J6" s="193"/>
      <c r="L6" s="938" t="s">
        <v>238</v>
      </c>
      <c r="M6" s="951" t="s">
        <v>276</v>
      </c>
    </row>
    <row r="7" spans="1:13" ht="15" customHeight="1" x14ac:dyDescent="0.2">
      <c r="B7" s="589"/>
      <c r="C7" s="592"/>
      <c r="D7" s="781"/>
      <c r="E7" s="975"/>
      <c r="F7" s="952"/>
      <c r="G7" s="958"/>
      <c r="H7" s="947"/>
      <c r="I7" s="947"/>
      <c r="J7" s="599" t="s">
        <v>423</v>
      </c>
      <c r="L7" s="939"/>
      <c r="M7" s="952"/>
    </row>
    <row r="8" spans="1:13" ht="15" customHeight="1" x14ac:dyDescent="0.2">
      <c r="B8" s="589"/>
      <c r="C8" s="592"/>
      <c r="D8" s="969" t="s">
        <v>237</v>
      </c>
      <c r="E8" s="971" t="s">
        <v>204</v>
      </c>
      <c r="F8" s="973" t="s">
        <v>270</v>
      </c>
      <c r="G8" s="958"/>
      <c r="H8" s="947"/>
      <c r="I8" s="947"/>
      <c r="J8" s="599"/>
      <c r="L8" s="939"/>
      <c r="M8" s="952"/>
    </row>
    <row r="9" spans="1:13" ht="15" customHeight="1" thickBot="1" x14ac:dyDescent="0.25">
      <c r="B9" s="772"/>
      <c r="C9" s="775"/>
      <c r="D9" s="970"/>
      <c r="E9" s="972"/>
      <c r="F9" s="974"/>
      <c r="G9" s="959"/>
      <c r="H9" s="775"/>
      <c r="I9" s="775"/>
      <c r="J9" s="600"/>
      <c r="L9" s="940"/>
      <c r="M9" s="953"/>
    </row>
    <row r="10" spans="1:13" ht="18" customHeight="1" x14ac:dyDescent="0.2">
      <c r="B10" s="957" t="s">
        <v>226</v>
      </c>
      <c r="C10" s="120" t="s">
        <v>206</v>
      </c>
      <c r="D10" s="58"/>
      <c r="E10" s="59"/>
      <c r="F10" s="62"/>
      <c r="G10" s="60"/>
      <c r="H10" s="121" t="str">
        <f>IF(G10="","",1.65*G10)</f>
        <v/>
      </c>
      <c r="I10" s="122" t="str">
        <f>IF(E10="","",IF(E10&gt;=H10,"適","否"))</f>
        <v/>
      </c>
      <c r="J10" s="233"/>
      <c r="L10" s="123">
        <f>D10-E10</f>
        <v>0</v>
      </c>
      <c r="M10" s="123">
        <f>IF(F10="○",E10,0)</f>
        <v>0</v>
      </c>
    </row>
    <row r="11" spans="1:13" ht="18" customHeight="1" x14ac:dyDescent="0.2">
      <c r="B11" s="897"/>
      <c r="C11" s="124" t="s">
        <v>207</v>
      </c>
      <c r="D11" s="49"/>
      <c r="E11" s="50"/>
      <c r="F11" s="63"/>
      <c r="G11" s="45"/>
      <c r="H11" s="125" t="str">
        <f>IF(G11="","",1.65*G11)</f>
        <v/>
      </c>
      <c r="I11" s="126" t="str">
        <f>IF(E11="","",IF(E11&gt;=H11,"適","否"))</f>
        <v/>
      </c>
      <c r="J11" s="234"/>
      <c r="L11" s="127">
        <f>D11-E11</f>
        <v>0</v>
      </c>
      <c r="M11" s="127">
        <f>IF(F11="○",E11,0)</f>
        <v>0</v>
      </c>
    </row>
    <row r="12" spans="1:13" ht="18" customHeight="1" x14ac:dyDescent="0.2">
      <c r="B12" s="897"/>
      <c r="C12" s="128" t="s">
        <v>215</v>
      </c>
      <c r="D12" s="129">
        <f>SUM(D10:D11)</f>
        <v>0</v>
      </c>
      <c r="E12" s="130">
        <f t="shared" ref="E12:G12" si="0">SUM(E10:E11)</f>
        <v>0</v>
      </c>
      <c r="F12" s="131"/>
      <c r="G12" s="132">
        <f t="shared" si="0"/>
        <v>0</v>
      </c>
      <c r="H12" s="194"/>
      <c r="I12" s="140"/>
      <c r="J12" s="134"/>
      <c r="L12" s="135">
        <f>SUM(L10:L11)</f>
        <v>0</v>
      </c>
      <c r="M12" s="135">
        <f>SUM(M10:M11)</f>
        <v>0</v>
      </c>
    </row>
    <row r="13" spans="1:13" ht="18" customHeight="1" x14ac:dyDescent="0.2">
      <c r="B13" s="897" t="s">
        <v>225</v>
      </c>
      <c r="C13" s="136" t="s">
        <v>206</v>
      </c>
      <c r="D13" s="46"/>
      <c r="E13" s="47"/>
      <c r="F13" s="64"/>
      <c r="G13" s="48"/>
      <c r="H13" s="137" t="str">
        <f>IF(G13="","",3.3*G13)</f>
        <v/>
      </c>
      <c r="I13" s="138" t="str">
        <f>IF(E13="","",IF(E13&gt;=H13,"適","否"))</f>
        <v/>
      </c>
      <c r="J13" s="235"/>
      <c r="L13" s="139">
        <f>D13-E13</f>
        <v>0</v>
      </c>
      <c r="M13" s="139">
        <f>IF(F13="○",E13,0)</f>
        <v>0</v>
      </c>
    </row>
    <row r="14" spans="1:13" ht="18" customHeight="1" x14ac:dyDescent="0.2">
      <c r="B14" s="897"/>
      <c r="C14" s="124" t="s">
        <v>207</v>
      </c>
      <c r="D14" s="49"/>
      <c r="E14" s="50"/>
      <c r="F14" s="63"/>
      <c r="G14" s="45"/>
      <c r="H14" s="125" t="str">
        <f>IF(G14="","",3.3*G14)</f>
        <v/>
      </c>
      <c r="I14" s="126" t="str">
        <f>IF(E14="","",IF(E14&gt;=H14,"適","否"))</f>
        <v/>
      </c>
      <c r="J14" s="234"/>
      <c r="L14" s="127">
        <f>D14-E14</f>
        <v>0</v>
      </c>
      <c r="M14" s="127">
        <f>IF(F14="○",E14,0)</f>
        <v>0</v>
      </c>
    </row>
    <row r="15" spans="1:13" ht="18" customHeight="1" x14ac:dyDescent="0.2">
      <c r="B15" s="897"/>
      <c r="C15" s="128" t="s">
        <v>215</v>
      </c>
      <c r="D15" s="129">
        <f>SUM(D13:D14)</f>
        <v>0</v>
      </c>
      <c r="E15" s="130">
        <f t="shared" ref="E15" si="1">SUM(E13:E14)</f>
        <v>0</v>
      </c>
      <c r="F15" s="131"/>
      <c r="G15" s="132">
        <f t="shared" ref="G15" si="2">SUM(G13:G14)</f>
        <v>0</v>
      </c>
      <c r="H15" s="133"/>
      <c r="I15" s="140"/>
      <c r="J15" s="140"/>
      <c r="L15" s="135">
        <f>SUM(L13:L14)</f>
        <v>0</v>
      </c>
      <c r="M15" s="135">
        <f>SUM(M13:M14)</f>
        <v>0</v>
      </c>
    </row>
    <row r="16" spans="1:13" ht="18" customHeight="1" x14ac:dyDescent="0.2">
      <c r="B16" s="897" t="s">
        <v>208</v>
      </c>
      <c r="C16" s="136" t="s">
        <v>206</v>
      </c>
      <c r="D16" s="46"/>
      <c r="E16" s="47"/>
      <c r="F16" s="64"/>
      <c r="G16" s="48"/>
      <c r="H16" s="137" t="str">
        <f>IF(G16="","",1.98*G16)</f>
        <v/>
      </c>
      <c r="I16" s="138" t="str">
        <f>IF(E16="","",IF(E16&gt;=H16,"適","否"))</f>
        <v/>
      </c>
      <c r="J16" s="235"/>
      <c r="L16" s="139">
        <f>D16-E16</f>
        <v>0</v>
      </c>
      <c r="M16" s="139">
        <f>IF(F16="○",E16,0)</f>
        <v>0</v>
      </c>
    </row>
    <row r="17" spans="2:13" ht="18" customHeight="1" x14ac:dyDescent="0.2">
      <c r="B17" s="897"/>
      <c r="C17" s="124" t="s">
        <v>207</v>
      </c>
      <c r="D17" s="49"/>
      <c r="E17" s="50"/>
      <c r="F17" s="63"/>
      <c r="G17" s="45"/>
      <c r="H17" s="125" t="str">
        <f>IF(G17="","",1.98*G17)</f>
        <v/>
      </c>
      <c r="I17" s="126" t="str">
        <f>IF(E17="","",IF(E17&gt;=H17,"適","否"))</f>
        <v/>
      </c>
      <c r="J17" s="234"/>
      <c r="L17" s="127">
        <f>D17-E17</f>
        <v>0</v>
      </c>
      <c r="M17" s="127">
        <f>IF(F17="○",E17,0)</f>
        <v>0</v>
      </c>
    </row>
    <row r="18" spans="2:13" ht="18" customHeight="1" x14ac:dyDescent="0.2">
      <c r="B18" s="897"/>
      <c r="C18" s="128" t="s">
        <v>215</v>
      </c>
      <c r="D18" s="129">
        <f>SUM(D16:D17)</f>
        <v>0</v>
      </c>
      <c r="E18" s="130">
        <f t="shared" ref="E18" si="3">SUM(E16:E17)</f>
        <v>0</v>
      </c>
      <c r="F18" s="131"/>
      <c r="G18" s="132">
        <f t="shared" ref="G18" si="4">SUM(G16:G17)</f>
        <v>0</v>
      </c>
      <c r="H18" s="133"/>
      <c r="I18" s="140"/>
      <c r="J18" s="140"/>
      <c r="L18" s="135">
        <f>SUM(L16:L17)</f>
        <v>0</v>
      </c>
      <c r="M18" s="135">
        <f>SUM(M16:M17)</f>
        <v>0</v>
      </c>
    </row>
    <row r="19" spans="2:13" ht="18" customHeight="1" x14ac:dyDescent="0.2">
      <c r="B19" s="897" t="s">
        <v>218</v>
      </c>
      <c r="C19" s="907"/>
      <c r="D19" s="57"/>
      <c r="E19" s="141"/>
      <c r="F19" s="142"/>
      <c r="G19" s="143"/>
      <c r="H19" s="144"/>
      <c r="I19" s="144"/>
      <c r="J19" s="144"/>
      <c r="L19" s="145"/>
      <c r="M19" s="145"/>
    </row>
    <row r="20" spans="2:13" ht="18" customHeight="1" x14ac:dyDescent="0.2">
      <c r="B20" s="897" t="s">
        <v>219</v>
      </c>
      <c r="C20" s="907"/>
      <c r="D20" s="57"/>
      <c r="E20" s="141"/>
      <c r="F20" s="142"/>
      <c r="G20" s="143"/>
      <c r="H20" s="144"/>
      <c r="I20" s="144"/>
      <c r="J20" s="144"/>
      <c r="L20" s="145"/>
      <c r="M20" s="145"/>
    </row>
    <row r="21" spans="2:13" ht="27" customHeight="1" x14ac:dyDescent="0.2">
      <c r="B21" s="601" t="s">
        <v>236</v>
      </c>
      <c r="C21" s="946"/>
      <c r="D21" s="57"/>
      <c r="E21" s="141"/>
      <c r="F21" s="142"/>
      <c r="G21" s="143"/>
      <c r="H21" s="144"/>
      <c r="I21" s="144"/>
      <c r="J21" s="144"/>
      <c r="L21" s="145"/>
      <c r="M21" s="145"/>
    </row>
    <row r="22" spans="2:13" ht="18" customHeight="1" x14ac:dyDescent="0.2">
      <c r="B22" s="897" t="s">
        <v>212</v>
      </c>
      <c r="C22" s="136" t="s">
        <v>206</v>
      </c>
      <c r="D22" s="46"/>
      <c r="E22" s="47"/>
      <c r="F22" s="64"/>
      <c r="G22" s="48"/>
      <c r="H22" s="137" t="str">
        <f>IF(G22="","",IF($G$4="幼稚園型",MAX(53,1.98*G22),1.98*G22))</f>
        <v/>
      </c>
      <c r="I22" s="138" t="str">
        <f>IF(E22="","",IF(E22&gt;=H22,"適","否"))</f>
        <v/>
      </c>
      <c r="J22" s="235"/>
      <c r="L22" s="146">
        <f>D22-E22</f>
        <v>0</v>
      </c>
      <c r="M22" s="146">
        <f>IF(F22="○",E22,0)</f>
        <v>0</v>
      </c>
    </row>
    <row r="23" spans="2:13" ht="18" customHeight="1" x14ac:dyDescent="0.2">
      <c r="B23" s="897"/>
      <c r="C23" s="147" t="s">
        <v>207</v>
      </c>
      <c r="D23" s="51"/>
      <c r="E23" s="52"/>
      <c r="F23" s="65"/>
      <c r="G23" s="53"/>
      <c r="H23" s="148" t="str">
        <f t="shared" ref="H23:H26" si="5">IF(G23="","",IF($G$4="幼稚園型",MAX(53,1.98*G23),1.98*G23))</f>
        <v/>
      </c>
      <c r="I23" s="149" t="str">
        <f>IF(E23="","",IF(E23&gt;=H23,"適","否"))</f>
        <v/>
      </c>
      <c r="J23" s="236"/>
      <c r="L23" s="150">
        <f>D23-E23</f>
        <v>0</v>
      </c>
      <c r="M23" s="150">
        <f t="shared" ref="M23:M26" si="6">IF(F23="○",E23,0)</f>
        <v>0</v>
      </c>
    </row>
    <row r="24" spans="2:13" ht="18" customHeight="1" x14ac:dyDescent="0.2">
      <c r="B24" s="897"/>
      <c r="C24" s="147" t="s">
        <v>209</v>
      </c>
      <c r="D24" s="51"/>
      <c r="E24" s="52"/>
      <c r="F24" s="65"/>
      <c r="G24" s="53"/>
      <c r="H24" s="148" t="str">
        <f t="shared" si="5"/>
        <v/>
      </c>
      <c r="I24" s="149" t="str">
        <f>IF(E24="","",IF(E24&gt;=H24,"適","否"))</f>
        <v/>
      </c>
      <c r="J24" s="236"/>
      <c r="L24" s="150">
        <f>D24-E24</f>
        <v>0</v>
      </c>
      <c r="M24" s="150">
        <f t="shared" si="6"/>
        <v>0</v>
      </c>
    </row>
    <row r="25" spans="2:13" ht="18" customHeight="1" x14ac:dyDescent="0.2">
      <c r="B25" s="897"/>
      <c r="C25" s="147" t="s">
        <v>210</v>
      </c>
      <c r="D25" s="51"/>
      <c r="E25" s="52"/>
      <c r="F25" s="65"/>
      <c r="G25" s="53"/>
      <c r="H25" s="148" t="str">
        <f t="shared" si="5"/>
        <v/>
      </c>
      <c r="I25" s="149" t="str">
        <f>IF(E25="","",IF(E25&gt;=H25,"適","否"))</f>
        <v/>
      </c>
      <c r="J25" s="236"/>
      <c r="L25" s="150">
        <f>D25-E25</f>
        <v>0</v>
      </c>
      <c r="M25" s="150">
        <f t="shared" si="6"/>
        <v>0</v>
      </c>
    </row>
    <row r="26" spans="2:13" ht="18" customHeight="1" x14ac:dyDescent="0.2">
      <c r="B26" s="897"/>
      <c r="C26" s="151" t="s">
        <v>211</v>
      </c>
      <c r="D26" s="54"/>
      <c r="E26" s="55"/>
      <c r="F26" s="66"/>
      <c r="G26" s="56"/>
      <c r="H26" s="152" t="str">
        <f t="shared" si="5"/>
        <v/>
      </c>
      <c r="I26" s="153" t="str">
        <f>IF(E26="","",IF(E26&gt;=H26,"適","否"))</f>
        <v/>
      </c>
      <c r="J26" s="237"/>
      <c r="L26" s="154">
        <f>D26-E26</f>
        <v>0</v>
      </c>
      <c r="M26" s="154">
        <f t="shared" si="6"/>
        <v>0</v>
      </c>
    </row>
    <row r="27" spans="2:13" ht="18" customHeight="1" x14ac:dyDescent="0.2">
      <c r="B27" s="897"/>
      <c r="C27" s="128" t="s">
        <v>215</v>
      </c>
      <c r="D27" s="129">
        <f>SUM(D22:D26)</f>
        <v>0</v>
      </c>
      <c r="E27" s="130">
        <f>SUM(E22:E26)</f>
        <v>0</v>
      </c>
      <c r="F27" s="131"/>
      <c r="G27" s="132">
        <f>SUM(G22:G26)</f>
        <v>0</v>
      </c>
      <c r="H27" s="133"/>
      <c r="I27" s="140"/>
      <c r="J27" s="140"/>
      <c r="L27" s="135">
        <f>SUM(L22:L26)</f>
        <v>0</v>
      </c>
      <c r="M27" s="135">
        <f>SUM(M22:M26)</f>
        <v>0</v>
      </c>
    </row>
    <row r="28" spans="2:13" ht="18" customHeight="1" x14ac:dyDescent="0.2">
      <c r="B28" s="897" t="s">
        <v>213</v>
      </c>
      <c r="C28" s="136" t="s">
        <v>206</v>
      </c>
      <c r="D28" s="46"/>
      <c r="E28" s="47"/>
      <c r="F28" s="64"/>
      <c r="G28" s="48"/>
      <c r="H28" s="137" t="str">
        <f>IF(G28="","",IF($G$4="幼稚園型",MAX(53,1.98*G28),1.98*G28))</f>
        <v/>
      </c>
      <c r="I28" s="138" t="str">
        <f>IF(E28="","",IF(E28&gt;=H28,"適","否"))</f>
        <v/>
      </c>
      <c r="J28" s="235"/>
      <c r="L28" s="146">
        <f>D28-E28</f>
        <v>0</v>
      </c>
      <c r="M28" s="146">
        <f t="shared" ref="M28:M32" si="7">IF(F28="○",E28,0)</f>
        <v>0</v>
      </c>
    </row>
    <row r="29" spans="2:13" ht="18" customHeight="1" x14ac:dyDescent="0.2">
      <c r="B29" s="897"/>
      <c r="C29" s="147" t="s">
        <v>207</v>
      </c>
      <c r="D29" s="51"/>
      <c r="E29" s="52"/>
      <c r="F29" s="65"/>
      <c r="G29" s="53"/>
      <c r="H29" s="148" t="str">
        <f t="shared" ref="H29:H32" si="8">IF(G29="","",IF($G$4="幼稚園型",MAX(53,1.98*G29),1.98*G29))</f>
        <v/>
      </c>
      <c r="I29" s="149" t="str">
        <f>IF(E29="","",IF(E29&gt;=H29,"適","否"))</f>
        <v/>
      </c>
      <c r="J29" s="236"/>
      <c r="L29" s="150">
        <f>D29-E29</f>
        <v>0</v>
      </c>
      <c r="M29" s="150">
        <f t="shared" si="7"/>
        <v>0</v>
      </c>
    </row>
    <row r="30" spans="2:13" ht="18" customHeight="1" x14ac:dyDescent="0.2">
      <c r="B30" s="897"/>
      <c r="C30" s="147" t="s">
        <v>209</v>
      </c>
      <c r="D30" s="51"/>
      <c r="E30" s="52"/>
      <c r="F30" s="65"/>
      <c r="G30" s="53"/>
      <c r="H30" s="148" t="str">
        <f t="shared" si="8"/>
        <v/>
      </c>
      <c r="I30" s="149" t="str">
        <f>IF(E30="","",IF(E30&gt;=H30,"適","否"))</f>
        <v/>
      </c>
      <c r="J30" s="236"/>
      <c r="L30" s="150">
        <f>D30-E30</f>
        <v>0</v>
      </c>
      <c r="M30" s="150">
        <f t="shared" si="7"/>
        <v>0</v>
      </c>
    </row>
    <row r="31" spans="2:13" ht="18" customHeight="1" x14ac:dyDescent="0.2">
      <c r="B31" s="897"/>
      <c r="C31" s="147" t="s">
        <v>210</v>
      </c>
      <c r="D31" s="51"/>
      <c r="E31" s="52"/>
      <c r="F31" s="65"/>
      <c r="G31" s="53"/>
      <c r="H31" s="148" t="str">
        <f t="shared" si="8"/>
        <v/>
      </c>
      <c r="I31" s="149" t="str">
        <f>IF(E31="","",IF(E31&gt;=H31,"適","否"))</f>
        <v/>
      </c>
      <c r="J31" s="236"/>
      <c r="L31" s="150">
        <f>D31-E31</f>
        <v>0</v>
      </c>
      <c r="M31" s="150">
        <f t="shared" si="7"/>
        <v>0</v>
      </c>
    </row>
    <row r="32" spans="2:13" ht="18" customHeight="1" x14ac:dyDescent="0.2">
      <c r="B32" s="897"/>
      <c r="C32" s="151" t="s">
        <v>211</v>
      </c>
      <c r="D32" s="54"/>
      <c r="E32" s="55"/>
      <c r="F32" s="66"/>
      <c r="G32" s="56"/>
      <c r="H32" s="152" t="str">
        <f t="shared" si="8"/>
        <v/>
      </c>
      <c r="I32" s="153" t="str">
        <f>IF(E32="","",IF(E32&gt;=H32,"適","否"))</f>
        <v/>
      </c>
      <c r="J32" s="237"/>
      <c r="L32" s="154">
        <f>D32-E32</f>
        <v>0</v>
      </c>
      <c r="M32" s="154">
        <f t="shared" si="7"/>
        <v>0</v>
      </c>
    </row>
    <row r="33" spans="2:13" ht="18" customHeight="1" x14ac:dyDescent="0.2">
      <c r="B33" s="897"/>
      <c r="C33" s="128" t="s">
        <v>215</v>
      </c>
      <c r="D33" s="129">
        <f>SUM(D28:D32)</f>
        <v>0</v>
      </c>
      <c r="E33" s="130">
        <f>SUM(E28:E32)</f>
        <v>0</v>
      </c>
      <c r="F33" s="131"/>
      <c r="G33" s="132">
        <f>SUM(G28:G32)</f>
        <v>0</v>
      </c>
      <c r="H33" s="133"/>
      <c r="I33" s="140"/>
      <c r="J33" s="140"/>
      <c r="L33" s="135">
        <f>SUM(L28:L32)</f>
        <v>0</v>
      </c>
      <c r="M33" s="135">
        <f>SUM(M28:M32)</f>
        <v>0</v>
      </c>
    </row>
    <row r="34" spans="2:13" ht="18" customHeight="1" x14ac:dyDescent="0.2">
      <c r="B34" s="897" t="s">
        <v>214</v>
      </c>
      <c r="C34" s="136" t="s">
        <v>206</v>
      </c>
      <c r="D34" s="46"/>
      <c r="E34" s="47"/>
      <c r="F34" s="64"/>
      <c r="G34" s="48"/>
      <c r="H34" s="137" t="str">
        <f>IF(G34="","",IF($G$4="幼稚園型",MAX(53,1.98*G34),1.98*G34))</f>
        <v/>
      </c>
      <c r="I34" s="138" t="str">
        <f>IF(E34="","",IF(E34&gt;=H34,"適","否"))</f>
        <v/>
      </c>
      <c r="J34" s="235"/>
      <c r="L34" s="146">
        <f>D34-E34</f>
        <v>0</v>
      </c>
      <c r="M34" s="146">
        <f t="shared" ref="M34:M38" si="9">IF(F34="○",E34,0)</f>
        <v>0</v>
      </c>
    </row>
    <row r="35" spans="2:13" ht="18" customHeight="1" x14ac:dyDescent="0.2">
      <c r="B35" s="897"/>
      <c r="C35" s="147" t="s">
        <v>207</v>
      </c>
      <c r="D35" s="51"/>
      <c r="E35" s="52"/>
      <c r="F35" s="65"/>
      <c r="G35" s="53"/>
      <c r="H35" s="148" t="str">
        <f t="shared" ref="H35:H38" si="10">IF(G35="","",IF($G$4="幼稚園型",MAX(53,1.98*G35),1.98*G35))</f>
        <v/>
      </c>
      <c r="I35" s="149" t="str">
        <f>IF(E35="","",IF(E35&gt;=H35,"適","否"))</f>
        <v/>
      </c>
      <c r="J35" s="236"/>
      <c r="L35" s="150">
        <f t="shared" ref="L35:L38" si="11">D35-E35</f>
        <v>0</v>
      </c>
      <c r="M35" s="150">
        <f t="shared" si="9"/>
        <v>0</v>
      </c>
    </row>
    <row r="36" spans="2:13" ht="18" customHeight="1" x14ac:dyDescent="0.2">
      <c r="B36" s="897"/>
      <c r="C36" s="147" t="s">
        <v>209</v>
      </c>
      <c r="D36" s="51"/>
      <c r="E36" s="52"/>
      <c r="F36" s="65"/>
      <c r="G36" s="53"/>
      <c r="H36" s="148" t="str">
        <f t="shared" si="10"/>
        <v/>
      </c>
      <c r="I36" s="149" t="str">
        <f>IF(E36="","",IF(E36&gt;=H36,"適","否"))</f>
        <v/>
      </c>
      <c r="J36" s="236"/>
      <c r="L36" s="150">
        <f t="shared" si="11"/>
        <v>0</v>
      </c>
      <c r="M36" s="150">
        <f t="shared" si="9"/>
        <v>0</v>
      </c>
    </row>
    <row r="37" spans="2:13" ht="18" customHeight="1" x14ac:dyDescent="0.2">
      <c r="B37" s="897"/>
      <c r="C37" s="147" t="s">
        <v>210</v>
      </c>
      <c r="D37" s="51"/>
      <c r="E37" s="52"/>
      <c r="F37" s="65"/>
      <c r="G37" s="53"/>
      <c r="H37" s="148" t="str">
        <f t="shared" si="10"/>
        <v/>
      </c>
      <c r="I37" s="149" t="str">
        <f>IF(E37="","",IF(E37&gt;=H37,"適","否"))</f>
        <v/>
      </c>
      <c r="J37" s="236"/>
      <c r="L37" s="150">
        <f t="shared" si="11"/>
        <v>0</v>
      </c>
      <c r="M37" s="150">
        <f t="shared" si="9"/>
        <v>0</v>
      </c>
    </row>
    <row r="38" spans="2:13" ht="18" customHeight="1" x14ac:dyDescent="0.2">
      <c r="B38" s="897"/>
      <c r="C38" s="151" t="s">
        <v>211</v>
      </c>
      <c r="D38" s="54"/>
      <c r="E38" s="55"/>
      <c r="F38" s="66"/>
      <c r="G38" s="56"/>
      <c r="H38" s="152" t="str">
        <f t="shared" si="10"/>
        <v/>
      </c>
      <c r="I38" s="153" t="str">
        <f>IF(E38="","",IF(E38&gt;=H38,"適","否"))</f>
        <v/>
      </c>
      <c r="J38" s="237"/>
      <c r="L38" s="154">
        <f t="shared" si="11"/>
        <v>0</v>
      </c>
      <c r="M38" s="154">
        <f t="shared" si="9"/>
        <v>0</v>
      </c>
    </row>
    <row r="39" spans="2:13" ht="18" customHeight="1" x14ac:dyDescent="0.2">
      <c r="B39" s="897"/>
      <c r="C39" s="128" t="s">
        <v>215</v>
      </c>
      <c r="D39" s="129">
        <f>SUM(D34:D38)</f>
        <v>0</v>
      </c>
      <c r="E39" s="130">
        <f>SUM(E34:E38)</f>
        <v>0</v>
      </c>
      <c r="F39" s="131"/>
      <c r="G39" s="132">
        <f>SUM(G34:G38)</f>
        <v>0</v>
      </c>
      <c r="H39" s="133"/>
      <c r="I39" s="140"/>
      <c r="J39" s="140"/>
      <c r="L39" s="135">
        <f>SUM(L34:L38)</f>
        <v>0</v>
      </c>
      <c r="M39" s="135">
        <f>SUM(M34:M38)</f>
        <v>0</v>
      </c>
    </row>
    <row r="40" spans="2:13" ht="18" customHeight="1" thickBot="1" x14ac:dyDescent="0.25">
      <c r="B40" s="897" t="s">
        <v>230</v>
      </c>
      <c r="C40" s="907"/>
      <c r="D40" s="57"/>
      <c r="E40" s="374"/>
      <c r="F40" s="142"/>
      <c r="G40" s="143"/>
      <c r="H40" s="144"/>
      <c r="I40" s="144"/>
      <c r="J40" s="236"/>
      <c r="L40" s="155">
        <f>D40-E40</f>
        <v>0</v>
      </c>
      <c r="M40" s="156"/>
    </row>
    <row r="41" spans="2:13" ht="18" customHeight="1" x14ac:dyDescent="0.2">
      <c r="B41" s="897" t="s">
        <v>220</v>
      </c>
      <c r="C41" s="907"/>
      <c r="D41" s="57"/>
      <c r="E41" s="141"/>
      <c r="F41" s="142"/>
      <c r="G41" s="143"/>
      <c r="H41" s="144"/>
      <c r="I41" s="144"/>
      <c r="J41" s="144"/>
    </row>
    <row r="42" spans="2:13" ht="18" customHeight="1" x14ac:dyDescent="0.2">
      <c r="B42" s="897" t="s">
        <v>221</v>
      </c>
      <c r="C42" s="907"/>
      <c r="D42" s="57"/>
      <c r="E42" s="141"/>
      <c r="F42" s="142"/>
      <c r="G42" s="143"/>
      <c r="H42" s="144"/>
      <c r="I42" s="144"/>
      <c r="J42" s="144"/>
    </row>
    <row r="43" spans="2:13" ht="18" customHeight="1" x14ac:dyDescent="0.2">
      <c r="B43" s="897" t="s">
        <v>216</v>
      </c>
      <c r="C43" s="907"/>
      <c r="D43" s="57"/>
      <c r="E43" s="141"/>
      <c r="F43" s="142"/>
      <c r="G43" s="143"/>
      <c r="H43" s="144"/>
      <c r="I43" s="144"/>
      <c r="J43" s="144"/>
    </row>
    <row r="44" spans="2:13" ht="18" customHeight="1" x14ac:dyDescent="0.2">
      <c r="B44" s="897" t="s">
        <v>222</v>
      </c>
      <c r="C44" s="907"/>
      <c r="D44" s="57"/>
      <c r="E44" s="141"/>
      <c r="F44" s="142"/>
      <c r="G44" s="143"/>
      <c r="H44" s="144"/>
      <c r="I44" s="144"/>
      <c r="J44" s="144"/>
    </row>
    <row r="45" spans="2:13" ht="18" customHeight="1" thickBot="1" x14ac:dyDescent="0.25">
      <c r="B45" s="897" t="s">
        <v>223</v>
      </c>
      <c r="C45" s="907"/>
      <c r="D45" s="57"/>
      <c r="E45" s="141"/>
      <c r="F45" s="142"/>
      <c r="G45" s="143"/>
      <c r="H45" s="144"/>
      <c r="I45" s="144"/>
      <c r="J45" s="144"/>
    </row>
    <row r="46" spans="2:13" ht="18" customHeight="1" thickTop="1" thickBot="1" x14ac:dyDescent="0.25">
      <c r="B46" s="785" t="s">
        <v>224</v>
      </c>
      <c r="C46" s="945"/>
      <c r="D46" s="46"/>
      <c r="E46" s="157"/>
      <c r="F46" s="158"/>
      <c r="G46" s="159"/>
      <c r="H46" s="160"/>
      <c r="I46" s="160"/>
      <c r="J46" s="160"/>
      <c r="L46" s="161">
        <f>SUM(L12,L15,L18,L27,L33,L39:L40)</f>
        <v>0</v>
      </c>
      <c r="M46" s="162">
        <f>SUM(M12,M15,M18,M27,M33,M39:M40)</f>
        <v>0</v>
      </c>
    </row>
    <row r="47" spans="2:13" ht="18" customHeight="1" thickTop="1" thickBot="1" x14ac:dyDescent="0.25">
      <c r="B47" s="949" t="s">
        <v>234</v>
      </c>
      <c r="C47" s="950"/>
      <c r="D47" s="163">
        <f>SUM(D12,D15,D18,D19:D21,D27,D33,D39,D40:D46)</f>
        <v>0</v>
      </c>
      <c r="E47" s="164"/>
      <c r="F47" s="165"/>
      <c r="G47" s="166"/>
      <c r="H47" s="167"/>
      <c r="I47" s="168"/>
      <c r="J47" s="168"/>
      <c r="L47" s="161">
        <f>SUM(L27,L33,L39:L40)</f>
        <v>0</v>
      </c>
      <c r="M47" s="169">
        <f>M46-M12-M15</f>
        <v>0</v>
      </c>
    </row>
    <row r="48" spans="2:13" ht="13.5" thickTop="1" x14ac:dyDescent="0.2">
      <c r="M48" s="1" t="s">
        <v>277</v>
      </c>
    </row>
    <row r="49" spans="1:13" x14ac:dyDescent="0.2">
      <c r="A49" s="1" t="s">
        <v>231</v>
      </c>
      <c r="M49" s="170" t="s">
        <v>278</v>
      </c>
    </row>
    <row r="50" spans="1:13" ht="6.75" customHeight="1" thickBot="1" x14ac:dyDescent="0.25"/>
    <row r="51" spans="1:13" ht="26.5" thickBot="1" x14ac:dyDescent="0.25">
      <c r="B51" s="943" t="s">
        <v>232</v>
      </c>
      <c r="C51" s="944"/>
      <c r="D51" s="299" t="s">
        <v>272</v>
      </c>
      <c r="E51" s="171" t="s">
        <v>233</v>
      </c>
      <c r="F51" s="172"/>
    </row>
    <row r="52" spans="1:13" ht="18" customHeight="1" x14ac:dyDescent="0.2">
      <c r="B52" s="941" t="s">
        <v>274</v>
      </c>
      <c r="C52" s="942"/>
      <c r="D52" s="343"/>
      <c r="E52" s="173"/>
    </row>
    <row r="53" spans="1:13" ht="18" customHeight="1" thickBot="1" x14ac:dyDescent="0.25">
      <c r="B53" s="976" t="s">
        <v>275</v>
      </c>
      <c r="C53" s="977"/>
      <c r="D53" s="344"/>
      <c r="E53" s="174">
        <f>M47</f>
        <v>0</v>
      </c>
      <c r="F53" s="175"/>
    </row>
    <row r="56" spans="1:13" x14ac:dyDescent="0.2">
      <c r="B56" s="1" t="s">
        <v>424</v>
      </c>
    </row>
    <row r="57" spans="1:13" ht="6.75" customHeight="1" thickBot="1" x14ac:dyDescent="0.25"/>
    <row r="58" spans="1:13" x14ac:dyDescent="0.2">
      <c r="B58" s="960"/>
      <c r="C58" s="961"/>
      <c r="D58" s="961"/>
      <c r="E58" s="961"/>
      <c r="F58" s="961"/>
      <c r="G58" s="961"/>
      <c r="H58" s="961"/>
      <c r="I58" s="962"/>
    </row>
    <row r="59" spans="1:13" x14ac:dyDescent="0.2">
      <c r="B59" s="963"/>
      <c r="C59" s="964"/>
      <c r="D59" s="964"/>
      <c r="E59" s="964"/>
      <c r="F59" s="964"/>
      <c r="G59" s="964"/>
      <c r="H59" s="964"/>
      <c r="I59" s="965"/>
    </row>
    <row r="60" spans="1:13" x14ac:dyDescent="0.2">
      <c r="B60" s="963"/>
      <c r="C60" s="964"/>
      <c r="D60" s="964"/>
      <c r="E60" s="964"/>
      <c r="F60" s="964"/>
      <c r="G60" s="964"/>
      <c r="H60" s="964"/>
      <c r="I60" s="965"/>
    </row>
    <row r="61" spans="1:13" x14ac:dyDescent="0.2">
      <c r="B61" s="963"/>
      <c r="C61" s="964"/>
      <c r="D61" s="964"/>
      <c r="E61" s="964"/>
      <c r="F61" s="964"/>
      <c r="G61" s="964"/>
      <c r="H61" s="964"/>
      <c r="I61" s="965"/>
    </row>
    <row r="62" spans="1:13" x14ac:dyDescent="0.2">
      <c r="B62" s="963"/>
      <c r="C62" s="964"/>
      <c r="D62" s="964"/>
      <c r="E62" s="964"/>
      <c r="F62" s="964"/>
      <c r="G62" s="964"/>
      <c r="H62" s="964"/>
      <c r="I62" s="965"/>
    </row>
    <row r="63" spans="1:13" ht="13.5" thickBot="1" x14ac:dyDescent="0.25">
      <c r="B63" s="966"/>
      <c r="C63" s="967"/>
      <c r="D63" s="967"/>
      <c r="E63" s="967"/>
      <c r="F63" s="967"/>
      <c r="G63" s="967"/>
      <c r="H63" s="967"/>
      <c r="I63" s="968"/>
    </row>
  </sheetData>
  <sheetProtection algorithmName="SHA-512" hashValue="4+VO4LouKJ2C7+pRILhLifDvX+bmi5vbuTe6HGZZ3mh2lCMZ9XGlLNphtTIiP1HLDe/qMvd3Tx0jHdUBsYGPJw==" saltValue="2ztdEFsMz6AdQisycYCZJg==" spinCount="100000" sheet="1" formatCells="0" selectLockedCells="1"/>
  <mergeCells count="36">
    <mergeCell ref="B58:I63"/>
    <mergeCell ref="D8:D9"/>
    <mergeCell ref="E8:E9"/>
    <mergeCell ref="F6:F7"/>
    <mergeCell ref="F8:F9"/>
    <mergeCell ref="D6:E7"/>
    <mergeCell ref="B53:C53"/>
    <mergeCell ref="J7:J9"/>
    <mergeCell ref="M6:M9"/>
    <mergeCell ref="G4:I4"/>
    <mergeCell ref="B40:C40"/>
    <mergeCell ref="B28:B33"/>
    <mergeCell ref="B22:B27"/>
    <mergeCell ref="B19:C19"/>
    <mergeCell ref="B20:C20"/>
    <mergeCell ref="B10:B12"/>
    <mergeCell ref="B13:B15"/>
    <mergeCell ref="B16:B18"/>
    <mergeCell ref="B34:B39"/>
    <mergeCell ref="G6:G9"/>
    <mergeCell ref="F3:I3"/>
    <mergeCell ref="E4:F4"/>
    <mergeCell ref="L6:L9"/>
    <mergeCell ref="B52:C52"/>
    <mergeCell ref="B51:C51"/>
    <mergeCell ref="B46:C46"/>
    <mergeCell ref="B21:C21"/>
    <mergeCell ref="B6:C9"/>
    <mergeCell ref="H6:H9"/>
    <mergeCell ref="I6:I9"/>
    <mergeCell ref="B47:C47"/>
    <mergeCell ref="B41:C41"/>
    <mergeCell ref="B43:C43"/>
    <mergeCell ref="B42:C42"/>
    <mergeCell ref="B44:C44"/>
    <mergeCell ref="B45:C45"/>
  </mergeCells>
  <phoneticPr fontId="2"/>
  <dataValidations count="2">
    <dataValidation type="list" allowBlank="1" showInputMessage="1" showErrorMessage="1" sqref="G4" xr:uid="{00000000-0002-0000-0700-000000000000}">
      <formula1>"幼稚園型,保育所型,特定認可外保育施設型"</formula1>
    </dataValidation>
    <dataValidation type="list" allowBlank="1" showInputMessage="1" showErrorMessage="1" sqref="F34:F38 F10:F11 F13:F14 F16:F17 F22:F26 F28:F32 D52:D53 J16:J17 J10:J11 J13:J14 J22:J26 J28:J32 J34:J38 J40" xr:uid="{00000000-0002-0000-0700-000001000000}">
      <formula1>"○"</formula1>
    </dataValidation>
  </dataValidations>
  <printOptions horizontalCentered="1"/>
  <pageMargins left="0.59055118110236227" right="0.59055118110236227" top="0.59055118110236227" bottom="0.39370078740157483" header="0.31496062992125984" footer="0.31496062992125984"/>
  <pageSetup paperSize="9" scale="73" orientation="portrait" blackAndWhite="1" r:id="rId1"/>
  <ignoredErrors>
    <ignoredError sqref="C10:C11 C22:C26 C13:C14 C16:C17 C34:C38 C28:C32" numberStoredAsText="1"/>
    <ignoredError sqref="L39 L27 L33 L12 L15"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I115"/>
  <sheetViews>
    <sheetView view="pageBreakPreview" zoomScaleNormal="100" zoomScaleSheetLayoutView="100" workbookViewId="0">
      <selection activeCell="B28" sqref="B28:I28"/>
    </sheetView>
  </sheetViews>
  <sheetFormatPr defaultColWidth="9.7265625" defaultRowHeight="22.5" customHeight="1" x14ac:dyDescent="0.2"/>
  <cols>
    <col min="1" max="16384" width="9.7265625" style="1"/>
  </cols>
  <sheetData>
    <row r="1" spans="1:9" ht="22.5" customHeight="1" x14ac:dyDescent="0.2">
      <c r="A1" s="119" t="s">
        <v>327</v>
      </c>
    </row>
    <row r="2" spans="1:9" ht="15" customHeight="1" x14ac:dyDescent="0.2">
      <c r="A2" s="119"/>
    </row>
    <row r="3" spans="1:9" ht="18.75" customHeight="1" x14ac:dyDescent="0.2">
      <c r="E3" s="211" t="s">
        <v>235</v>
      </c>
      <c r="F3" s="980" t="str">
        <f>IF(様式第１号の２!N28="","",様式第１号の２!N28)</f>
        <v/>
      </c>
      <c r="G3" s="981"/>
      <c r="H3" s="981"/>
      <c r="I3" s="982"/>
    </row>
    <row r="4" spans="1:9" ht="18.75" customHeight="1" x14ac:dyDescent="0.2"/>
    <row r="5" spans="1:9" ht="18.75" customHeight="1" thickBot="1" x14ac:dyDescent="0.25">
      <c r="A5" s="1" t="s">
        <v>328</v>
      </c>
    </row>
    <row r="6" spans="1:9" ht="18.75" customHeight="1" thickBot="1" x14ac:dyDescent="0.25">
      <c r="A6" s="319" t="s">
        <v>329</v>
      </c>
      <c r="B6" s="36" t="s">
        <v>330</v>
      </c>
      <c r="C6" s="238"/>
      <c r="D6" s="36" t="s">
        <v>62</v>
      </c>
      <c r="E6" s="238"/>
      <c r="F6" s="36" t="s">
        <v>165</v>
      </c>
      <c r="G6" s="983">
        <f>C6+E6</f>
        <v>0</v>
      </c>
      <c r="H6" s="984"/>
    </row>
    <row r="7" spans="1:9" ht="18.75" customHeight="1" x14ac:dyDescent="0.2">
      <c r="A7" s="985" t="s">
        <v>331</v>
      </c>
      <c r="B7" s="756"/>
      <c r="C7" s="756"/>
      <c r="D7" s="756"/>
      <c r="E7" s="756"/>
      <c r="F7" s="756"/>
      <c r="G7" s="756"/>
      <c r="H7" s="756"/>
      <c r="I7" s="757"/>
    </row>
    <row r="8" spans="1:9" ht="37.5" customHeight="1" x14ac:dyDescent="0.2">
      <c r="A8" s="313" t="s">
        <v>332</v>
      </c>
      <c r="B8" s="986"/>
      <c r="C8" s="986"/>
      <c r="D8" s="986"/>
      <c r="E8" s="986"/>
      <c r="F8" s="986"/>
      <c r="G8" s="986"/>
      <c r="H8" s="986"/>
      <c r="I8" s="987"/>
    </row>
    <row r="9" spans="1:9" ht="37.5" customHeight="1" x14ac:dyDescent="0.2">
      <c r="A9" s="313" t="s">
        <v>333</v>
      </c>
      <c r="B9" s="986"/>
      <c r="C9" s="986"/>
      <c r="D9" s="986"/>
      <c r="E9" s="986"/>
      <c r="F9" s="986"/>
      <c r="G9" s="986"/>
      <c r="H9" s="986"/>
      <c r="I9" s="987"/>
    </row>
    <row r="10" spans="1:9" ht="37.5" customHeight="1" thickBot="1" x14ac:dyDescent="0.25">
      <c r="A10" s="345" t="s">
        <v>334</v>
      </c>
      <c r="B10" s="978"/>
      <c r="C10" s="978"/>
      <c r="D10" s="978"/>
      <c r="E10" s="978"/>
      <c r="F10" s="978"/>
      <c r="G10" s="978"/>
      <c r="H10" s="978"/>
      <c r="I10" s="979"/>
    </row>
    <row r="11" spans="1:9" ht="18.75" customHeight="1" x14ac:dyDescent="0.2"/>
    <row r="12" spans="1:9" ht="18.75" customHeight="1" thickBot="1" x14ac:dyDescent="0.25">
      <c r="A12" s="1" t="s">
        <v>335</v>
      </c>
    </row>
    <row r="13" spans="1:9" ht="18.75" customHeight="1" x14ac:dyDescent="0.2">
      <c r="A13" s="770" t="s">
        <v>336</v>
      </c>
      <c r="B13" s="771"/>
      <c r="C13" s="316" t="s">
        <v>337</v>
      </c>
      <c r="D13" s="316" t="s">
        <v>338</v>
      </c>
      <c r="E13" s="316" t="s">
        <v>339</v>
      </c>
      <c r="F13" s="316" t="s">
        <v>437</v>
      </c>
      <c r="G13" s="316" t="s">
        <v>438</v>
      </c>
      <c r="H13" s="316" t="s">
        <v>439</v>
      </c>
      <c r="I13" s="22" t="s">
        <v>165</v>
      </c>
    </row>
    <row r="14" spans="1:9" ht="35.25" customHeight="1" x14ac:dyDescent="0.2">
      <c r="A14" s="619" t="s">
        <v>340</v>
      </c>
      <c r="B14" s="621"/>
      <c r="C14" s="239"/>
      <c r="D14" s="239"/>
      <c r="E14" s="239"/>
      <c r="F14" s="239"/>
      <c r="G14" s="239"/>
      <c r="H14" s="239"/>
      <c r="I14" s="346"/>
    </row>
    <row r="15" spans="1:9" ht="18.75" customHeight="1" x14ac:dyDescent="0.2">
      <c r="A15" s="619" t="s">
        <v>341</v>
      </c>
      <c r="B15" s="621"/>
      <c r="C15" s="240"/>
      <c r="D15" s="240"/>
      <c r="E15" s="240"/>
      <c r="F15" s="240"/>
      <c r="G15" s="240"/>
      <c r="H15" s="240"/>
      <c r="I15" s="347"/>
    </row>
    <row r="16" spans="1:9" ht="18.75" customHeight="1" x14ac:dyDescent="0.2">
      <c r="A16" s="619" t="s">
        <v>342</v>
      </c>
      <c r="B16" s="621"/>
      <c r="C16" s="241"/>
      <c r="D16" s="241"/>
      <c r="E16" s="241"/>
      <c r="F16" s="241"/>
      <c r="G16" s="241"/>
      <c r="H16" s="241"/>
      <c r="I16" s="347"/>
    </row>
    <row r="17" spans="1:9" ht="18.75" customHeight="1" x14ac:dyDescent="0.2">
      <c r="A17" s="897" t="s">
        <v>343</v>
      </c>
      <c r="B17" s="898"/>
      <c r="C17" s="242"/>
      <c r="D17" s="242"/>
      <c r="E17" s="242"/>
      <c r="F17" s="242"/>
      <c r="G17" s="242"/>
      <c r="H17" s="242"/>
      <c r="I17" s="348">
        <f>IF(SUM(C17:H17)=各室別面積表!D47,各室別面積表!D47,"おかしい")</f>
        <v>0</v>
      </c>
    </row>
    <row r="18" spans="1:9" ht="18.75" customHeight="1" x14ac:dyDescent="0.2">
      <c r="A18" s="897" t="s">
        <v>273</v>
      </c>
      <c r="B18" s="898"/>
      <c r="C18" s="242"/>
      <c r="D18" s="242"/>
      <c r="E18" s="242"/>
      <c r="F18" s="242"/>
      <c r="G18" s="242"/>
      <c r="H18" s="242"/>
      <c r="I18" s="348">
        <f>SUM(C18:H18)</f>
        <v>0</v>
      </c>
    </row>
    <row r="19" spans="1:9" ht="18.75" customHeight="1" thickBot="1" x14ac:dyDescent="0.25">
      <c r="A19" s="772" t="s">
        <v>344</v>
      </c>
      <c r="B19" s="773"/>
      <c r="C19" s="243"/>
      <c r="D19" s="243"/>
      <c r="E19" s="243"/>
      <c r="F19" s="243"/>
      <c r="G19" s="243"/>
      <c r="H19" s="243"/>
      <c r="I19" s="349"/>
    </row>
    <row r="20" spans="1:9" ht="18.75" customHeight="1" x14ac:dyDescent="0.2">
      <c r="A20" s="755" t="s">
        <v>345</v>
      </c>
      <c r="B20" s="756"/>
      <c r="C20" s="756"/>
      <c r="D20" s="756"/>
      <c r="E20" s="756"/>
      <c r="F20" s="756"/>
      <c r="G20" s="756"/>
      <c r="H20" s="756"/>
      <c r="I20" s="757"/>
    </row>
    <row r="21" spans="1:9" ht="18.75" customHeight="1" x14ac:dyDescent="0.2">
      <c r="A21" s="988"/>
      <c r="B21" s="989"/>
      <c r="C21" s="989"/>
      <c r="D21" s="989"/>
      <c r="E21" s="989"/>
      <c r="F21" s="989"/>
      <c r="G21" s="989"/>
      <c r="H21" s="989"/>
      <c r="I21" s="990"/>
    </row>
    <row r="22" spans="1:9" ht="18.75" customHeight="1" x14ac:dyDescent="0.2">
      <c r="A22" s="991"/>
      <c r="B22" s="992"/>
      <c r="C22" s="992"/>
      <c r="D22" s="992"/>
      <c r="E22" s="992"/>
      <c r="F22" s="992"/>
      <c r="G22" s="992"/>
      <c r="H22" s="992"/>
      <c r="I22" s="993"/>
    </row>
    <row r="23" spans="1:9" ht="18.75" customHeight="1" x14ac:dyDescent="0.2">
      <c r="A23" s="991"/>
      <c r="B23" s="992"/>
      <c r="C23" s="992"/>
      <c r="D23" s="992"/>
      <c r="E23" s="992"/>
      <c r="F23" s="992"/>
      <c r="G23" s="992"/>
      <c r="H23" s="992"/>
      <c r="I23" s="993"/>
    </row>
    <row r="24" spans="1:9" ht="18.75" customHeight="1" thickBot="1" x14ac:dyDescent="0.25">
      <c r="A24" s="994"/>
      <c r="B24" s="995"/>
      <c r="C24" s="995"/>
      <c r="D24" s="995"/>
      <c r="E24" s="995"/>
      <c r="F24" s="995"/>
      <c r="G24" s="995"/>
      <c r="H24" s="995"/>
      <c r="I24" s="996"/>
    </row>
    <row r="25" spans="1:9" ht="18.75" customHeight="1" x14ac:dyDescent="0.2">
      <c r="A25" s="985" t="s">
        <v>346</v>
      </c>
      <c r="B25" s="756"/>
      <c r="C25" s="756"/>
      <c r="D25" s="756"/>
      <c r="E25" s="756"/>
      <c r="F25" s="756"/>
      <c r="G25" s="756"/>
      <c r="H25" s="756"/>
      <c r="I25" s="757"/>
    </row>
    <row r="26" spans="1:9" ht="37.5" customHeight="1" x14ac:dyDescent="0.2">
      <c r="A26" s="313" t="s">
        <v>337</v>
      </c>
      <c r="B26" s="986"/>
      <c r="C26" s="986"/>
      <c r="D26" s="986"/>
      <c r="E26" s="986"/>
      <c r="F26" s="986"/>
      <c r="G26" s="986"/>
      <c r="H26" s="986"/>
      <c r="I26" s="987"/>
    </row>
    <row r="27" spans="1:9" ht="37.5" customHeight="1" x14ac:dyDescent="0.2">
      <c r="A27" s="313" t="s">
        <v>338</v>
      </c>
      <c r="B27" s="986"/>
      <c r="C27" s="986"/>
      <c r="D27" s="986"/>
      <c r="E27" s="986"/>
      <c r="F27" s="986"/>
      <c r="G27" s="986"/>
      <c r="H27" s="986"/>
      <c r="I27" s="987"/>
    </row>
    <row r="28" spans="1:9" ht="37.5" customHeight="1" x14ac:dyDescent="0.2">
      <c r="A28" s="313" t="s">
        <v>339</v>
      </c>
      <c r="B28" s="986"/>
      <c r="C28" s="986"/>
      <c r="D28" s="986"/>
      <c r="E28" s="986"/>
      <c r="F28" s="986"/>
      <c r="G28" s="986"/>
      <c r="H28" s="986"/>
      <c r="I28" s="987"/>
    </row>
    <row r="29" spans="1:9" ht="37.5" customHeight="1" x14ac:dyDescent="0.2">
      <c r="A29" s="313" t="s">
        <v>347</v>
      </c>
      <c r="B29" s="986"/>
      <c r="C29" s="986"/>
      <c r="D29" s="986"/>
      <c r="E29" s="986"/>
      <c r="F29" s="986"/>
      <c r="G29" s="986"/>
      <c r="H29" s="986"/>
      <c r="I29" s="987"/>
    </row>
    <row r="30" spans="1:9" ht="37.5" customHeight="1" x14ac:dyDescent="0.2">
      <c r="A30" s="313" t="s">
        <v>348</v>
      </c>
      <c r="B30" s="986"/>
      <c r="C30" s="986"/>
      <c r="D30" s="986"/>
      <c r="E30" s="986"/>
      <c r="F30" s="986"/>
      <c r="G30" s="986"/>
      <c r="H30" s="986"/>
      <c r="I30" s="987"/>
    </row>
    <row r="31" spans="1:9" ht="37.5" customHeight="1" thickBot="1" x14ac:dyDescent="0.25">
      <c r="A31" s="345" t="s">
        <v>349</v>
      </c>
      <c r="B31" s="978"/>
      <c r="C31" s="978"/>
      <c r="D31" s="978"/>
      <c r="E31" s="978"/>
      <c r="F31" s="978"/>
      <c r="G31" s="978"/>
      <c r="H31" s="978"/>
      <c r="I31" s="979"/>
    </row>
    <row r="32" spans="1:9" ht="18.75" customHeight="1" x14ac:dyDescent="0.2"/>
    <row r="33" spans="1:8" ht="18.75" customHeight="1" thickBot="1" x14ac:dyDescent="0.25">
      <c r="A33" s="1" t="s">
        <v>350</v>
      </c>
    </row>
    <row r="34" spans="1:8" ht="18.75" customHeight="1" x14ac:dyDescent="0.2">
      <c r="A34" s="603" t="s">
        <v>336</v>
      </c>
      <c r="B34" s="604"/>
      <c r="C34" s="604"/>
      <c r="D34" s="833"/>
      <c r="E34" s="1000" t="s">
        <v>351</v>
      </c>
      <c r="F34" s="572"/>
      <c r="G34" s="572"/>
      <c r="H34" s="1001"/>
    </row>
    <row r="35" spans="1:8" ht="27" customHeight="1" x14ac:dyDescent="0.2">
      <c r="A35" s="782"/>
      <c r="B35" s="901"/>
      <c r="C35" s="901"/>
      <c r="D35" s="834"/>
      <c r="E35" s="2" t="s">
        <v>352</v>
      </c>
      <c r="F35" s="2" t="s">
        <v>353</v>
      </c>
      <c r="G35" s="4" t="s">
        <v>354</v>
      </c>
      <c r="H35" s="311" t="s">
        <v>165</v>
      </c>
    </row>
    <row r="36" spans="1:8" ht="18.75" customHeight="1" x14ac:dyDescent="0.2">
      <c r="A36" s="619" t="s">
        <v>18</v>
      </c>
      <c r="B36" s="620"/>
      <c r="C36" s="620"/>
      <c r="D36" s="621"/>
      <c r="E36" s="228"/>
      <c r="F36" s="228"/>
      <c r="G36" s="228"/>
      <c r="H36" s="350">
        <f t="shared" ref="H36:H48" si="0">SUM(E36:G36)</f>
        <v>0</v>
      </c>
    </row>
    <row r="37" spans="1:8" ht="18.75" customHeight="1" x14ac:dyDescent="0.2">
      <c r="A37" s="619" t="s">
        <v>19</v>
      </c>
      <c r="B37" s="620"/>
      <c r="C37" s="620"/>
      <c r="D37" s="621"/>
      <c r="E37" s="228"/>
      <c r="F37" s="228"/>
      <c r="G37" s="228"/>
      <c r="H37" s="350">
        <f t="shared" si="0"/>
        <v>0</v>
      </c>
    </row>
    <row r="38" spans="1:8" ht="18.75" customHeight="1" x14ac:dyDescent="0.2">
      <c r="A38" s="619" t="s">
        <v>53</v>
      </c>
      <c r="B38" s="620"/>
      <c r="C38" s="620"/>
      <c r="D38" s="621"/>
      <c r="E38" s="228"/>
      <c r="F38" s="228"/>
      <c r="G38" s="228"/>
      <c r="H38" s="350">
        <f t="shared" si="0"/>
        <v>0</v>
      </c>
    </row>
    <row r="39" spans="1:8" ht="18.75" customHeight="1" x14ac:dyDescent="0.2">
      <c r="A39" s="619" t="s">
        <v>54</v>
      </c>
      <c r="B39" s="620"/>
      <c r="C39" s="620"/>
      <c r="D39" s="621"/>
      <c r="E39" s="228"/>
      <c r="F39" s="228"/>
      <c r="G39" s="228"/>
      <c r="H39" s="350">
        <f t="shared" si="0"/>
        <v>0</v>
      </c>
    </row>
    <row r="40" spans="1:8" ht="18.75" customHeight="1" x14ac:dyDescent="0.2">
      <c r="A40" s="619" t="s">
        <v>55</v>
      </c>
      <c r="B40" s="620"/>
      <c r="C40" s="620"/>
      <c r="D40" s="621"/>
      <c r="E40" s="228"/>
      <c r="F40" s="228"/>
      <c r="G40" s="228"/>
      <c r="H40" s="350">
        <f t="shared" si="0"/>
        <v>0</v>
      </c>
    </row>
    <row r="41" spans="1:8" ht="27" customHeight="1" x14ac:dyDescent="0.2">
      <c r="A41" s="997" t="s">
        <v>355</v>
      </c>
      <c r="B41" s="998"/>
      <c r="C41" s="998"/>
      <c r="D41" s="999"/>
      <c r="E41" s="228"/>
      <c r="F41" s="228"/>
      <c r="G41" s="228"/>
      <c r="H41" s="350">
        <f t="shared" si="0"/>
        <v>0</v>
      </c>
    </row>
    <row r="42" spans="1:8" ht="18.75" customHeight="1" x14ac:dyDescent="0.2">
      <c r="A42" s="619" t="s">
        <v>56</v>
      </c>
      <c r="B42" s="620"/>
      <c r="C42" s="620"/>
      <c r="D42" s="621"/>
      <c r="E42" s="228"/>
      <c r="F42" s="228"/>
      <c r="G42" s="228"/>
      <c r="H42" s="350">
        <f t="shared" si="0"/>
        <v>0</v>
      </c>
    </row>
    <row r="43" spans="1:8" ht="18.75" customHeight="1" x14ac:dyDescent="0.2">
      <c r="A43" s="619" t="s">
        <v>57</v>
      </c>
      <c r="B43" s="620"/>
      <c r="C43" s="620"/>
      <c r="D43" s="621"/>
      <c r="E43" s="228"/>
      <c r="F43" s="228"/>
      <c r="G43" s="228"/>
      <c r="H43" s="350">
        <f t="shared" si="0"/>
        <v>0</v>
      </c>
    </row>
    <row r="44" spans="1:8" ht="18.75" customHeight="1" x14ac:dyDescent="0.2">
      <c r="A44" s="619" t="s">
        <v>58</v>
      </c>
      <c r="B44" s="620"/>
      <c r="C44" s="620"/>
      <c r="D44" s="621"/>
      <c r="E44" s="228"/>
      <c r="F44" s="228"/>
      <c r="G44" s="228"/>
      <c r="H44" s="350">
        <f t="shared" si="0"/>
        <v>0</v>
      </c>
    </row>
    <row r="45" spans="1:8" ht="18.75" customHeight="1" x14ac:dyDescent="0.2">
      <c r="A45" s="619" t="s">
        <v>59</v>
      </c>
      <c r="B45" s="620"/>
      <c r="C45" s="620"/>
      <c r="D45" s="621"/>
      <c r="E45" s="228"/>
      <c r="F45" s="228"/>
      <c r="G45" s="228"/>
      <c r="H45" s="350">
        <f t="shared" si="0"/>
        <v>0</v>
      </c>
    </row>
    <row r="46" spans="1:8" ht="18.75" customHeight="1" x14ac:dyDescent="0.2">
      <c r="A46" s="619" t="s">
        <v>216</v>
      </c>
      <c r="B46" s="620"/>
      <c r="C46" s="620"/>
      <c r="D46" s="621"/>
      <c r="E46" s="228"/>
      <c r="F46" s="228"/>
      <c r="G46" s="228"/>
      <c r="H46" s="350">
        <f t="shared" si="0"/>
        <v>0</v>
      </c>
    </row>
    <row r="47" spans="1:8" ht="18.75" hidden="1" customHeight="1" x14ac:dyDescent="0.2">
      <c r="A47" s="897"/>
      <c r="B47" s="898"/>
      <c r="C47" s="898"/>
      <c r="D47" s="2"/>
      <c r="E47" s="228"/>
      <c r="F47" s="228"/>
      <c r="G47" s="228"/>
      <c r="H47" s="350">
        <f t="shared" si="0"/>
        <v>0</v>
      </c>
    </row>
    <row r="48" spans="1:8" ht="18.75" customHeight="1" thickBot="1" x14ac:dyDescent="0.25">
      <c r="A48" s="1004" t="s">
        <v>61</v>
      </c>
      <c r="B48" s="921"/>
      <c r="C48" s="921"/>
      <c r="D48" s="776"/>
      <c r="E48" s="244"/>
      <c r="F48" s="244"/>
      <c r="G48" s="244"/>
      <c r="H48" s="351">
        <f t="shared" si="0"/>
        <v>0</v>
      </c>
    </row>
    <row r="49" spans="1:9" ht="18.75" customHeight="1" x14ac:dyDescent="0.2"/>
    <row r="50" spans="1:9" ht="18.75" customHeight="1" thickBot="1" x14ac:dyDescent="0.25">
      <c r="A50" s="1" t="s">
        <v>356</v>
      </c>
    </row>
    <row r="51" spans="1:9" ht="18.75" customHeight="1" thickBot="1" x14ac:dyDescent="0.25">
      <c r="A51" s="943" t="s">
        <v>444</v>
      </c>
      <c r="B51" s="1005"/>
      <c r="C51" s="1005"/>
      <c r="D51" s="1006"/>
      <c r="E51" s="1007"/>
    </row>
    <row r="52" spans="1:9" ht="18.75" customHeight="1" thickBot="1" x14ac:dyDescent="0.25">
      <c r="A52" s="1" t="s">
        <v>440</v>
      </c>
    </row>
    <row r="53" spans="1:9" ht="18.75" customHeight="1" x14ac:dyDescent="0.2">
      <c r="A53" s="770" t="s">
        <v>357</v>
      </c>
      <c r="B53" s="771"/>
      <c r="C53" s="771"/>
      <c r="D53" s="1008"/>
      <c r="E53" s="1009"/>
      <c r="H53" s="1002" t="s">
        <v>442</v>
      </c>
      <c r="I53" s="1003"/>
    </row>
    <row r="54" spans="1:9" ht="18.75" customHeight="1" thickBot="1" x14ac:dyDescent="0.25">
      <c r="A54" s="1010" t="s">
        <v>441</v>
      </c>
      <c r="B54" s="1011"/>
      <c r="C54" s="1012"/>
      <c r="D54" s="1013"/>
      <c r="E54" s="1014"/>
      <c r="H54" s="1015">
        <f>D51+D53</f>
        <v>0</v>
      </c>
      <c r="I54" s="1016"/>
    </row>
    <row r="55" spans="1:9" ht="18.75" customHeight="1" x14ac:dyDescent="0.2">
      <c r="A55" s="1" t="s">
        <v>358</v>
      </c>
    </row>
    <row r="56" spans="1:9" ht="18.75" customHeight="1" x14ac:dyDescent="0.2">
      <c r="A56" s="1017"/>
      <c r="B56" s="1018"/>
      <c r="C56" s="1018"/>
      <c r="D56" s="1018"/>
      <c r="E56" s="1018"/>
      <c r="F56" s="1018"/>
      <c r="G56" s="1018"/>
      <c r="H56" s="1018"/>
      <c r="I56" s="1019"/>
    </row>
    <row r="57" spans="1:9" ht="18.75" customHeight="1" x14ac:dyDescent="0.2">
      <c r="A57" s="1020"/>
      <c r="B57" s="1021"/>
      <c r="C57" s="1021"/>
      <c r="D57" s="1021"/>
      <c r="E57" s="1021"/>
      <c r="F57" s="1021"/>
      <c r="G57" s="1021"/>
      <c r="H57" s="1021"/>
      <c r="I57" s="1022"/>
    </row>
    <row r="58" spans="1:9" ht="18.75" customHeight="1" x14ac:dyDescent="0.2">
      <c r="A58" s="1020"/>
      <c r="B58" s="1021"/>
      <c r="C58" s="1021"/>
      <c r="D58" s="1021"/>
      <c r="E58" s="1021"/>
      <c r="F58" s="1021"/>
      <c r="G58" s="1021"/>
      <c r="H58" s="1021"/>
      <c r="I58" s="1022"/>
    </row>
    <row r="59" spans="1:9" ht="18.75" customHeight="1" x14ac:dyDescent="0.2">
      <c r="A59" s="1020"/>
      <c r="B59" s="1021"/>
      <c r="C59" s="1021"/>
      <c r="D59" s="1021"/>
      <c r="E59" s="1021"/>
      <c r="F59" s="1021"/>
      <c r="G59" s="1021"/>
      <c r="H59" s="1021"/>
      <c r="I59" s="1022"/>
    </row>
    <row r="60" spans="1:9" ht="18.75" customHeight="1" x14ac:dyDescent="0.2">
      <c r="A60" s="1020"/>
      <c r="B60" s="1021"/>
      <c r="C60" s="1021"/>
      <c r="D60" s="1021"/>
      <c r="E60" s="1021"/>
      <c r="F60" s="1021"/>
      <c r="G60" s="1021"/>
      <c r="H60" s="1021"/>
      <c r="I60" s="1022"/>
    </row>
    <row r="61" spans="1:9" ht="18.75" customHeight="1" thickBot="1" x14ac:dyDescent="0.25">
      <c r="A61" s="1023"/>
      <c r="B61" s="1024"/>
      <c r="C61" s="1024"/>
      <c r="D61" s="1024"/>
      <c r="E61" s="1024"/>
      <c r="F61" s="1024"/>
      <c r="G61" s="1024"/>
      <c r="H61" s="1024"/>
      <c r="I61" s="1025"/>
    </row>
    <row r="62" spans="1:9" ht="18.75" customHeight="1" x14ac:dyDescent="0.2"/>
    <row r="63" spans="1:9" ht="18.75" customHeight="1" thickBot="1" x14ac:dyDescent="0.25">
      <c r="A63" s="1" t="s">
        <v>359</v>
      </c>
    </row>
    <row r="64" spans="1:9" ht="18.75" customHeight="1" x14ac:dyDescent="0.2">
      <c r="A64" s="770" t="s">
        <v>323</v>
      </c>
      <c r="B64" s="771"/>
      <c r="C64" s="771"/>
      <c r="D64" s="771"/>
      <c r="E64" s="771"/>
      <c r="F64" s="771"/>
      <c r="G64" s="771"/>
      <c r="H64" s="771"/>
      <c r="I64" s="214" t="s">
        <v>324</v>
      </c>
    </row>
    <row r="65" spans="1:9" ht="22.5" customHeight="1" x14ac:dyDescent="0.2">
      <c r="A65" s="917" t="s">
        <v>360</v>
      </c>
      <c r="B65" s="918"/>
      <c r="C65" s="918"/>
      <c r="D65" s="918"/>
      <c r="E65" s="918"/>
      <c r="F65" s="918"/>
      <c r="G65" s="918"/>
      <c r="H65" s="918"/>
      <c r="I65" s="229"/>
    </row>
    <row r="66" spans="1:9" ht="22.5" customHeight="1" thickBot="1" x14ac:dyDescent="0.25">
      <c r="A66" s="919" t="s">
        <v>361</v>
      </c>
      <c r="B66" s="920"/>
      <c r="C66" s="920"/>
      <c r="D66" s="920"/>
      <c r="E66" s="920"/>
      <c r="F66" s="920"/>
      <c r="G66" s="920"/>
      <c r="H66" s="920"/>
      <c r="I66" s="230"/>
    </row>
    <row r="67" spans="1:9" ht="18.75" customHeight="1" x14ac:dyDescent="0.2"/>
    <row r="68" spans="1:9" ht="18.75" customHeight="1" x14ac:dyDescent="0.2"/>
    <row r="69" spans="1:9" ht="18.75" customHeight="1" x14ac:dyDescent="0.2"/>
    <row r="70" spans="1:9" ht="18.75" customHeight="1" x14ac:dyDescent="0.2"/>
    <row r="71" spans="1:9" ht="18.75" customHeight="1" x14ac:dyDescent="0.2"/>
    <row r="72" spans="1:9" ht="18.75" customHeight="1" x14ac:dyDescent="0.2"/>
    <row r="73" spans="1:9" ht="18.75" customHeight="1" x14ac:dyDescent="0.2"/>
    <row r="74" spans="1:9" ht="18.75" customHeight="1" x14ac:dyDescent="0.2"/>
    <row r="75" spans="1:9" ht="18.75" customHeight="1" x14ac:dyDescent="0.2"/>
    <row r="76" spans="1:9" ht="18.75" customHeight="1" x14ac:dyDescent="0.2"/>
    <row r="77" spans="1:9" ht="18.75" customHeight="1" x14ac:dyDescent="0.2"/>
    <row r="78" spans="1:9" ht="18.75" customHeight="1" x14ac:dyDescent="0.2"/>
    <row r="79" spans="1:9" ht="18.75" customHeight="1" x14ac:dyDescent="0.2"/>
    <row r="80" spans="1:9"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sheetData>
  <sheetProtection algorithmName="SHA-512" hashValue="z0jcKy/Fve1FjSoh4XMOBHiJcAZcdUcYqU66P9iT+SlNe7nCnSqzo1nJG5R4fnSz6lvc/2I8BroaQemcYQNeNg==" saltValue="wMAMQDGnocgVthsS0hcy+A==" spinCount="100000" sheet="1" formatCells="0" selectLockedCells="1"/>
  <mergeCells count="49">
    <mergeCell ref="A66:H66"/>
    <mergeCell ref="A54:C54"/>
    <mergeCell ref="D54:E54"/>
    <mergeCell ref="H54:I54"/>
    <mergeCell ref="A56:I61"/>
    <mergeCell ref="A64:H64"/>
    <mergeCell ref="A65:H65"/>
    <mergeCell ref="H53:I53"/>
    <mergeCell ref="A42:D42"/>
    <mergeCell ref="A43:D43"/>
    <mergeCell ref="A44:D44"/>
    <mergeCell ref="A45:D45"/>
    <mergeCell ref="A46:D46"/>
    <mergeCell ref="A47:C47"/>
    <mergeCell ref="A48:D48"/>
    <mergeCell ref="A51:C51"/>
    <mergeCell ref="D51:E51"/>
    <mergeCell ref="A53:C53"/>
    <mergeCell ref="D53:E53"/>
    <mergeCell ref="A41:D41"/>
    <mergeCell ref="B28:I28"/>
    <mergeCell ref="B29:I29"/>
    <mergeCell ref="B30:I30"/>
    <mergeCell ref="B31:I31"/>
    <mergeCell ref="A34:D35"/>
    <mergeCell ref="E34:H34"/>
    <mergeCell ref="A36:D36"/>
    <mergeCell ref="A37:D37"/>
    <mergeCell ref="A38:D38"/>
    <mergeCell ref="A39:D39"/>
    <mergeCell ref="A40:D40"/>
    <mergeCell ref="B27:I27"/>
    <mergeCell ref="A13:B13"/>
    <mergeCell ref="A14:B14"/>
    <mergeCell ref="A15:B15"/>
    <mergeCell ref="A16:B16"/>
    <mergeCell ref="A17:B17"/>
    <mergeCell ref="A18:B18"/>
    <mergeCell ref="A19:B19"/>
    <mergeCell ref="A20:I20"/>
    <mergeCell ref="A21:I24"/>
    <mergeCell ref="A25:I25"/>
    <mergeCell ref="B26:I26"/>
    <mergeCell ref="B10:I10"/>
    <mergeCell ref="F3:I3"/>
    <mergeCell ref="G6:H6"/>
    <mergeCell ref="A7:I7"/>
    <mergeCell ref="B8:I8"/>
    <mergeCell ref="B9:I9"/>
  </mergeCells>
  <phoneticPr fontId="2"/>
  <dataValidations count="3">
    <dataValidation type="list" allowBlank="1" showInputMessage="1" showErrorMessage="1" sqref="I65:I66" xr:uid="{00000000-0002-0000-0800-000000000000}">
      <formula1>"○,×"</formula1>
    </dataValidation>
    <dataValidation type="list" allowBlank="1" showInputMessage="1" showErrorMessage="1" sqref="C16:H16" xr:uid="{00000000-0002-0000-0800-000001000000}">
      <formula1>"自己所有,その他"</formula1>
    </dataValidation>
    <dataValidation type="list" allowBlank="1" showInputMessage="1" showErrorMessage="1" sqref="C19:H19" xr:uid="{00000000-0002-0000-0800-000002000000}">
      <formula1>"耐火,準耐火,その他"</formula1>
    </dataValidation>
  </dataValidations>
  <pageMargins left="0.70866141732283472" right="0.70866141732283472" top="0.74803149606299213" bottom="0.74803149606299213" header="0.31496062992125984" footer="0.31496062992125984"/>
  <pageSetup paperSize="9" scale="99" orientation="portrait" blackAndWhite="1" r:id="rId1"/>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様式第１号の２</vt:lpstr>
      <vt:lpstr>参考様式１</vt:lpstr>
      <vt:lpstr>参考様式２</vt:lpstr>
      <vt:lpstr>園長経歴</vt:lpstr>
      <vt:lpstr>参考様式３</vt:lpstr>
      <vt:lpstr>学級担任</vt:lpstr>
      <vt:lpstr>Sheet2</vt:lpstr>
      <vt:lpstr>各室別面積表</vt:lpstr>
      <vt:lpstr>各室等の状況</vt:lpstr>
      <vt:lpstr>運営の状況</vt:lpstr>
      <vt:lpstr>運営の状況!Print_Area</vt:lpstr>
      <vt:lpstr>園長経歴!Print_Area</vt:lpstr>
      <vt:lpstr>各室別面積表!Print_Area</vt:lpstr>
      <vt:lpstr>学級担任!Print_Area</vt:lpstr>
      <vt:lpstr>参考様式１!Print_Area</vt:lpstr>
      <vt:lpstr>参考様式２!Print_Area</vt:lpstr>
      <vt:lpstr>参考様式３!Print_Area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田中　誉志</cp:lastModifiedBy>
  <cp:lastPrinted>2023-04-24T00:59:48Z</cp:lastPrinted>
  <dcterms:created xsi:type="dcterms:W3CDTF">2014-09-08T00:05:04Z</dcterms:created>
  <dcterms:modified xsi:type="dcterms:W3CDTF">2026-04-08T08:46:22Z</dcterms:modified>
</cp:coreProperties>
</file>