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m023203\Desktop\"/>
    </mc:Choice>
  </mc:AlternateContent>
  <xr:revisionPtr revIDLastSave="0" documentId="13_ncr:1_{B5568EB0-1785-48FC-9D5C-8258B31FCBDD}" xr6:coauthVersionLast="47" xr6:coauthVersionMax="47" xr10:uidLastSave="{00000000-0000-0000-0000-000000000000}"/>
  <bookViews>
    <workbookView xWindow="-110" yWindow="-110" windowWidth="19420" windowHeight="11500" activeTab="2" xr2:uid="{00000000-000D-0000-FFFF-FFFF00000000}"/>
  </bookViews>
  <sheets>
    <sheet name="参考様式１" sheetId="3" r:id="rId1"/>
    <sheet name="参考様式２" sheetId="4" r:id="rId2"/>
    <sheet name="園長経歴" sheetId="7" r:id="rId3"/>
    <sheet name="学級担任" sheetId="13" r:id="rId4"/>
    <sheet name="参考様式３" sheetId="1" r:id="rId5"/>
    <sheet name="各室別面積表" sheetId="6" r:id="rId6"/>
    <sheet name="Sheet2" sheetId="2" state="hidden" r:id="rId7"/>
    <sheet name="各室等の状況" sheetId="11" r:id="rId8"/>
    <sheet name="設備の概要" sheetId="9" r:id="rId9"/>
    <sheet name="運営の状況" sheetId="10" r:id="rId10"/>
  </sheets>
  <definedNames>
    <definedName name="_xlnm.Print_Area" localSheetId="9">運営の状況!$A$1:$V$113</definedName>
    <definedName name="_xlnm.Print_Area" localSheetId="2">園長経歴!$A$1:$N$149</definedName>
    <definedName name="_xlnm.Print_Area" localSheetId="5">各室別面積表!$A$1:$J$61</definedName>
    <definedName name="_xlnm.Print_Area" localSheetId="3">学級担任!$A$1:$I$73</definedName>
    <definedName name="_xlnm.Print_Area" localSheetId="0">参考様式１!$A$1:$P$14</definedName>
    <definedName name="_xlnm.Print_Area" localSheetId="1">参考様式２!$A$1:$S$73</definedName>
    <definedName name="_xlnm.Print_Area" localSheetId="4">参考様式３!$A$1:$Q$50</definedName>
    <definedName name="_xlnm.Print_Area" localSheetId="8">設備の概要!$A$1:$E$56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3" l="1"/>
  <c r="L10" i="3"/>
  <c r="L9" i="3"/>
  <c r="H56" i="13" l="1"/>
  <c r="E56" i="13" l="1"/>
  <c r="D56" i="13"/>
  <c r="H54" i="11" l="1"/>
  <c r="G6" i="13" l="1"/>
  <c r="B40" i="13" l="1"/>
  <c r="A40" i="13"/>
  <c r="D47" i="13" l="1"/>
  <c r="E47" i="13"/>
  <c r="E48" i="13"/>
  <c r="G6" i="11"/>
  <c r="H47" i="13" l="1"/>
  <c r="G47" i="13"/>
  <c r="L31" i="13"/>
  <c r="L30" i="13"/>
  <c r="L29" i="13"/>
  <c r="L28" i="13"/>
  <c r="L27" i="13"/>
  <c r="L25" i="13"/>
  <c r="L24" i="13"/>
  <c r="L23" i="13"/>
  <c r="L22" i="13"/>
  <c r="L21" i="13"/>
  <c r="L19" i="13"/>
  <c r="L18" i="13"/>
  <c r="L17" i="13"/>
  <c r="L16" i="13"/>
  <c r="L15" i="13"/>
  <c r="F32" i="13"/>
  <c r="F26" i="13"/>
  <c r="F20" i="13"/>
  <c r="E32" i="13"/>
  <c r="E26" i="13"/>
  <c r="E20" i="13"/>
  <c r="C31" i="13"/>
  <c r="C30" i="13"/>
  <c r="C29" i="13"/>
  <c r="C28" i="13"/>
  <c r="C27" i="13"/>
  <c r="C25" i="13"/>
  <c r="C24" i="13"/>
  <c r="C23" i="13"/>
  <c r="C22" i="13"/>
  <c r="C21" i="13"/>
  <c r="C19" i="13"/>
  <c r="D19" i="13" s="1"/>
  <c r="K19" i="13" s="1"/>
  <c r="C18" i="13"/>
  <c r="D18" i="13" s="1"/>
  <c r="K18" i="13" s="1"/>
  <c r="C17" i="13"/>
  <c r="C16" i="13"/>
  <c r="D16" i="13" s="1"/>
  <c r="K16" i="13" s="1"/>
  <c r="C15" i="13"/>
  <c r="D15" i="13" s="1"/>
  <c r="D7" i="9"/>
  <c r="D6" i="9"/>
  <c r="I39" i="6"/>
  <c r="I37" i="6"/>
  <c r="H37" i="6"/>
  <c r="I36" i="6"/>
  <c r="H36" i="6"/>
  <c r="I35" i="6"/>
  <c r="H35" i="6"/>
  <c r="I34" i="6"/>
  <c r="H34" i="6"/>
  <c r="I33" i="6"/>
  <c r="H33" i="6"/>
  <c r="I31" i="6"/>
  <c r="H31" i="6"/>
  <c r="I30" i="6"/>
  <c r="H30" i="6"/>
  <c r="I29" i="6"/>
  <c r="H29" i="6"/>
  <c r="I28" i="6"/>
  <c r="H28" i="6"/>
  <c r="I27" i="6"/>
  <c r="H27" i="6"/>
  <c r="I25" i="6"/>
  <c r="H25" i="6"/>
  <c r="I24" i="6"/>
  <c r="H24" i="6"/>
  <c r="I23" i="6"/>
  <c r="H23" i="6"/>
  <c r="I22" i="6"/>
  <c r="H22" i="6"/>
  <c r="I21" i="6"/>
  <c r="H21" i="6"/>
  <c r="I16" i="6"/>
  <c r="H16" i="6"/>
  <c r="I15" i="6"/>
  <c r="H15" i="6"/>
  <c r="I13" i="6"/>
  <c r="H13" i="6"/>
  <c r="I12" i="6"/>
  <c r="H12" i="6"/>
  <c r="I10" i="6"/>
  <c r="H10" i="6"/>
  <c r="I9" i="6"/>
  <c r="H9" i="6"/>
  <c r="E33" i="13" l="1"/>
  <c r="K15" i="13"/>
  <c r="D29" i="13"/>
  <c r="K29" i="13" s="1"/>
  <c r="D21" i="13"/>
  <c r="D25" i="13"/>
  <c r="K25" i="13" s="1"/>
  <c r="D30" i="13"/>
  <c r="K30" i="13" s="1"/>
  <c r="D22" i="13"/>
  <c r="K22" i="13" s="1"/>
  <c r="D27" i="13"/>
  <c r="D31" i="13"/>
  <c r="K31" i="13" s="1"/>
  <c r="D24" i="13"/>
  <c r="K24" i="13" s="1"/>
  <c r="D23" i="13"/>
  <c r="K23" i="13" s="1"/>
  <c r="D28" i="13"/>
  <c r="K28" i="13" s="1"/>
  <c r="L32" i="13"/>
  <c r="D17" i="13"/>
  <c r="K17" i="13" s="1"/>
  <c r="L26" i="13"/>
  <c r="L20" i="13"/>
  <c r="F33" i="13"/>
  <c r="Q44" i="1"/>
  <c r="I18" i="11"/>
  <c r="H48" i="11"/>
  <c r="E42" i="1" s="1"/>
  <c r="H47" i="11"/>
  <c r="H46" i="11"/>
  <c r="E40" i="1" s="1"/>
  <c r="H45" i="11"/>
  <c r="E39" i="1" s="1"/>
  <c r="H44" i="11"/>
  <c r="E38" i="1" s="1"/>
  <c r="H43" i="11"/>
  <c r="E37" i="1" s="1"/>
  <c r="H42" i="11"/>
  <c r="E36" i="1" s="1"/>
  <c r="H41" i="11"/>
  <c r="E35" i="1" s="1"/>
  <c r="H40" i="11"/>
  <c r="E34" i="1" s="1"/>
  <c r="H39" i="11"/>
  <c r="E33" i="1" s="1"/>
  <c r="H38" i="11"/>
  <c r="E32" i="1" s="1"/>
  <c r="H37" i="11"/>
  <c r="E31" i="1" s="1"/>
  <c r="H36" i="11"/>
  <c r="E30" i="1" s="1"/>
  <c r="D26" i="13" l="1"/>
  <c r="K26" i="13" s="1"/>
  <c r="D20" i="13"/>
  <c r="D32" i="13"/>
  <c r="K32" i="13" s="1"/>
  <c r="K27" i="13"/>
  <c r="K21" i="13"/>
  <c r="L33" i="13"/>
  <c r="P37" i="1"/>
  <c r="E23" i="1"/>
  <c r="E22" i="1"/>
  <c r="E20" i="1"/>
  <c r="M37" i="6"/>
  <c r="M36" i="6"/>
  <c r="M35" i="6"/>
  <c r="M34" i="6"/>
  <c r="M33" i="6"/>
  <c r="M31" i="6"/>
  <c r="M30" i="6"/>
  <c r="M29" i="6"/>
  <c r="M28" i="6"/>
  <c r="M27" i="6"/>
  <c r="M25" i="6"/>
  <c r="M24" i="6"/>
  <c r="M23" i="6"/>
  <c r="M22" i="6"/>
  <c r="M21" i="6"/>
  <c r="M16" i="6"/>
  <c r="M15" i="6"/>
  <c r="M13" i="6"/>
  <c r="M12" i="6"/>
  <c r="M10" i="6"/>
  <c r="M9" i="6"/>
  <c r="N12" i="3"/>
  <c r="D33" i="13" l="1"/>
  <c r="K33" i="13" s="1"/>
  <c r="M26" i="6"/>
  <c r="K20" i="13"/>
  <c r="M11" i="6"/>
  <c r="M14" i="6"/>
  <c r="M17" i="6"/>
  <c r="M32" i="6"/>
  <c r="M38" i="6"/>
  <c r="M45" i="6" l="1"/>
  <c r="M46" i="6" s="1"/>
  <c r="E52" i="6" s="1"/>
  <c r="F37" i="1" s="1"/>
  <c r="C23" i="1" l="1"/>
  <c r="C22" i="1"/>
  <c r="C20" i="1"/>
  <c r="C18" i="1"/>
  <c r="D19" i="1" s="1"/>
  <c r="P19" i="1" s="1"/>
  <c r="C16" i="1"/>
  <c r="C14" i="1"/>
  <c r="F42" i="1" l="1"/>
  <c r="F41" i="1"/>
  <c r="F40" i="1"/>
  <c r="F39" i="1"/>
  <c r="F38" i="1"/>
  <c r="F35" i="1"/>
  <c r="F34" i="1"/>
  <c r="F33" i="1"/>
  <c r="L39" i="6" l="1"/>
  <c r="G38" i="6"/>
  <c r="C32" i="13" s="1"/>
  <c r="E38" i="6"/>
  <c r="D38" i="6"/>
  <c r="L37" i="6"/>
  <c r="L36" i="6"/>
  <c r="L35" i="6"/>
  <c r="L34" i="6"/>
  <c r="L33" i="6"/>
  <c r="G32" i="6"/>
  <c r="C26" i="13" s="1"/>
  <c r="E32" i="6"/>
  <c r="D32" i="6"/>
  <c r="L31" i="6"/>
  <c r="L30" i="6"/>
  <c r="L29" i="6"/>
  <c r="L28" i="6"/>
  <c r="L27" i="6"/>
  <c r="G26" i="6"/>
  <c r="C20" i="13" s="1"/>
  <c r="E26" i="6"/>
  <c r="D26" i="6"/>
  <c r="L25" i="6"/>
  <c r="L24" i="6"/>
  <c r="L23" i="6"/>
  <c r="L22" i="6"/>
  <c r="L21" i="6"/>
  <c r="G17" i="6"/>
  <c r="E17" i="6"/>
  <c r="F32" i="1" s="1"/>
  <c r="P32" i="1" s="1"/>
  <c r="D17" i="6"/>
  <c r="L16" i="6"/>
  <c r="L15" i="6"/>
  <c r="G14" i="6"/>
  <c r="E14" i="6"/>
  <c r="F31" i="1" s="1"/>
  <c r="D14" i="6"/>
  <c r="L13" i="6"/>
  <c r="L12" i="6"/>
  <c r="G11" i="6"/>
  <c r="E11" i="6"/>
  <c r="F30" i="1" s="1"/>
  <c r="D11" i="6"/>
  <c r="L10" i="6"/>
  <c r="L9" i="6"/>
  <c r="F36" i="1" l="1"/>
  <c r="C33" i="13"/>
  <c r="D46" i="6"/>
  <c r="I17" i="11" s="1"/>
  <c r="L14" i="6"/>
  <c r="L11" i="6"/>
  <c r="L17" i="6"/>
  <c r="L26" i="6"/>
  <c r="L32" i="6"/>
  <c r="L38" i="6"/>
  <c r="L45" i="6" l="1"/>
  <c r="F43" i="1" s="1"/>
  <c r="B9" i="4" l="1"/>
  <c r="B11" i="4" s="1"/>
  <c r="B13" i="4" s="1"/>
  <c r="B15" i="4" s="1"/>
  <c r="B17" i="4" s="1"/>
  <c r="B19" i="4" s="1"/>
  <c r="B21" i="4" s="1"/>
  <c r="B23" i="4" s="1"/>
  <c r="B25" i="4" s="1"/>
  <c r="B27" i="4" s="1"/>
  <c r="B29" i="4" s="1"/>
  <c r="B31" i="4" s="1"/>
  <c r="B33" i="4" s="1"/>
  <c r="B35" i="4" s="1"/>
  <c r="B37" i="4" s="1"/>
  <c r="B39" i="4" s="1"/>
  <c r="B41" i="4" s="1"/>
  <c r="B43" i="4" s="1"/>
  <c r="B45" i="4" s="1"/>
  <c r="I12" i="3"/>
  <c r="F12" i="3"/>
  <c r="C12" i="3"/>
  <c r="R11" i="3"/>
  <c r="O11" i="3"/>
  <c r="K11" i="3"/>
  <c r="R10" i="3"/>
  <c r="O10" i="3"/>
  <c r="K10" i="3"/>
  <c r="R9" i="3"/>
  <c r="K9" i="3"/>
  <c r="R8" i="3"/>
  <c r="L8" i="3"/>
  <c r="O8" i="3" s="1"/>
  <c r="R7" i="3"/>
  <c r="L7" i="3"/>
  <c r="O7" i="3" s="1"/>
  <c r="R6" i="3"/>
  <c r="L6" i="3"/>
  <c r="O6" i="3" s="1"/>
  <c r="K12" i="3" l="1"/>
  <c r="O12" i="3"/>
  <c r="B6" i="13" s="1"/>
  <c r="L12" i="3"/>
  <c r="F44" i="1"/>
  <c r="P36" i="1"/>
  <c r="P44" i="1" s="1"/>
  <c r="L31" i="1"/>
  <c r="L44" i="1" s="1"/>
  <c r="H30" i="1"/>
  <c r="H44" i="1" s="1"/>
  <c r="L17" i="1" l="1"/>
  <c r="L24" i="1" s="1"/>
  <c r="L45" i="1" s="1"/>
  <c r="L46" i="1" s="1"/>
  <c r="L47" i="1" s="1"/>
  <c r="H17" i="1"/>
  <c r="H24" i="1" s="1"/>
  <c r="H45" i="1" s="1"/>
  <c r="H46" i="1" s="1"/>
  <c r="H47" i="1" s="1"/>
  <c r="D21" i="1"/>
  <c r="P21" i="1" s="1"/>
  <c r="E24" i="1"/>
  <c r="C24" i="1"/>
  <c r="D15" i="1"/>
  <c r="S17" i="1" s="1"/>
  <c r="F15" i="1" l="1"/>
  <c r="F21" i="1"/>
  <c r="N19" i="2"/>
  <c r="Q19" i="1"/>
  <c r="N20" i="2"/>
  <c r="D24" i="1"/>
  <c r="P24" i="1"/>
  <c r="P45" i="1" s="1"/>
  <c r="P46" i="1" s="1"/>
  <c r="P47" i="1" s="1"/>
  <c r="F24" i="1" l="1"/>
  <c r="F45" i="1" s="1"/>
  <c r="F46" i="1" s="1"/>
  <c r="F47" i="1" s="1"/>
  <c r="N21" i="2"/>
  <c r="Q24" i="1" s="1"/>
  <c r="Q45" i="1" s="1"/>
  <c r="Q46" i="1" s="1"/>
  <c r="Q47" i="1" s="1"/>
</calcChain>
</file>

<file path=xl/sharedStrings.xml><?xml version="1.0" encoding="utf-8"?>
<sst xmlns="http://schemas.openxmlformats.org/spreadsheetml/2006/main" count="808" uniqueCount="483">
  <si>
    <t>（参考様式３）</t>
    <rPh sb="1" eb="3">
      <t>サンコウ</t>
    </rPh>
    <rPh sb="3" eb="5">
      <t>ヨウシキ</t>
    </rPh>
    <phoneticPr fontId="2"/>
  </si>
  <si>
    <t>１　園舎及び保育室等の必要面積</t>
    <rPh sb="2" eb="4">
      <t>エンシャ</t>
    </rPh>
    <rPh sb="4" eb="5">
      <t>オヨ</t>
    </rPh>
    <rPh sb="6" eb="8">
      <t>ホイク</t>
    </rPh>
    <rPh sb="8" eb="9">
      <t>シツ</t>
    </rPh>
    <rPh sb="9" eb="10">
      <t>トウ</t>
    </rPh>
    <rPh sb="11" eb="13">
      <t>ヒツヨウ</t>
    </rPh>
    <rPh sb="13" eb="15">
      <t>メンセキ</t>
    </rPh>
    <phoneticPr fontId="2"/>
  </si>
  <si>
    <t>児童の定員</t>
    <rPh sb="0" eb="2">
      <t>ジドウ</t>
    </rPh>
    <rPh sb="3" eb="5">
      <t>テイイン</t>
    </rPh>
    <phoneticPr fontId="2"/>
  </si>
  <si>
    <t>年齢別</t>
    <rPh sb="0" eb="3">
      <t>ネンレイベツ</t>
    </rPh>
    <phoneticPr fontId="2"/>
  </si>
  <si>
    <t>区分別</t>
    <rPh sb="0" eb="2">
      <t>クブン</t>
    </rPh>
    <rPh sb="2" eb="3">
      <t>ベツ</t>
    </rPh>
    <phoneticPr fontId="2"/>
  </si>
  <si>
    <t>学級数</t>
    <rPh sb="0" eb="3">
      <t>ガッキュウスウ</t>
    </rPh>
    <phoneticPr fontId="2"/>
  </si>
  <si>
    <t>児童の
年齢</t>
    <rPh sb="0" eb="2">
      <t>ジドウ</t>
    </rPh>
    <rPh sb="4" eb="6">
      <t>ネンレイ</t>
    </rPh>
    <phoneticPr fontId="2"/>
  </si>
  <si>
    <t>０歳</t>
    <rPh sb="1" eb="2">
      <t>サイ</t>
    </rPh>
    <phoneticPr fontId="2"/>
  </si>
  <si>
    <t>満１歳</t>
    <rPh sb="0" eb="1">
      <t>マン</t>
    </rPh>
    <rPh sb="2" eb="3">
      <t>サイ</t>
    </rPh>
    <phoneticPr fontId="2"/>
  </si>
  <si>
    <t>満２歳</t>
    <rPh sb="0" eb="1">
      <t>マン</t>
    </rPh>
    <rPh sb="2" eb="3">
      <t>サイ</t>
    </rPh>
    <phoneticPr fontId="2"/>
  </si>
  <si>
    <t>満３歳</t>
    <rPh sb="0" eb="1">
      <t>マン</t>
    </rPh>
    <rPh sb="2" eb="3">
      <t>サイ</t>
    </rPh>
    <phoneticPr fontId="2"/>
  </si>
  <si>
    <t>満４歳</t>
    <rPh sb="0" eb="1">
      <t>マン</t>
    </rPh>
    <rPh sb="2" eb="3">
      <t>サイ</t>
    </rPh>
    <phoneticPr fontId="2"/>
  </si>
  <si>
    <t>満５歳</t>
    <rPh sb="0" eb="1">
      <t>マン</t>
    </rPh>
    <rPh sb="2" eb="3">
      <t>サイ</t>
    </rPh>
    <phoneticPr fontId="2"/>
  </si>
  <si>
    <t>計</t>
    <rPh sb="0" eb="1">
      <t>ケイ</t>
    </rPh>
    <phoneticPr fontId="2"/>
  </si>
  <si>
    <t>①</t>
    <phoneticPr fontId="2"/>
  </si>
  <si>
    <t>②</t>
    <phoneticPr fontId="2"/>
  </si>
  <si>
    <t>③</t>
    <phoneticPr fontId="2"/>
  </si>
  <si>
    <t>乳児室又はほふく室</t>
    <rPh sb="0" eb="2">
      <t>ニュウジ</t>
    </rPh>
    <rPh sb="2" eb="3">
      <t>シツ</t>
    </rPh>
    <rPh sb="3" eb="4">
      <t>マタ</t>
    </rPh>
    <rPh sb="8" eb="9">
      <t>シツ</t>
    </rPh>
    <phoneticPr fontId="2"/>
  </si>
  <si>
    <t>乳児室</t>
    <rPh sb="0" eb="2">
      <t>ニュウジ</t>
    </rPh>
    <rPh sb="2" eb="3">
      <t>シツ</t>
    </rPh>
    <phoneticPr fontId="2"/>
  </si>
  <si>
    <t>ほふく室</t>
    <rPh sb="3" eb="4">
      <t>シツ</t>
    </rPh>
    <phoneticPr fontId="2"/>
  </si>
  <si>
    <t>1.65㎡/人</t>
    <rPh sb="6" eb="7">
      <t>ニン</t>
    </rPh>
    <phoneticPr fontId="2"/>
  </si>
  <si>
    <t>3.3㎡/人</t>
    <rPh sb="5" eb="6">
      <t>ニン</t>
    </rPh>
    <phoneticPr fontId="2"/>
  </si>
  <si>
    <t>保育室又は遊戯室</t>
    <rPh sb="0" eb="3">
      <t>ホイクシツ</t>
    </rPh>
    <rPh sb="3" eb="4">
      <t>マタ</t>
    </rPh>
    <rPh sb="5" eb="8">
      <t>ユウギシツ</t>
    </rPh>
    <phoneticPr fontId="2"/>
  </si>
  <si>
    <t>1.98㎡/人</t>
    <rPh sb="6" eb="7">
      <t>ニン</t>
    </rPh>
    <phoneticPr fontId="2"/>
  </si>
  <si>
    <t>面　積　等　の　総　括　表</t>
    <rPh sb="0" eb="1">
      <t>メン</t>
    </rPh>
    <rPh sb="2" eb="3">
      <t>セキ</t>
    </rPh>
    <rPh sb="4" eb="5">
      <t>トウ</t>
    </rPh>
    <rPh sb="8" eb="9">
      <t>ソウ</t>
    </rPh>
    <rPh sb="10" eb="11">
      <t>カツ</t>
    </rPh>
    <rPh sb="12" eb="13">
      <t>ヒョウ</t>
    </rPh>
    <phoneticPr fontId="2"/>
  </si>
  <si>
    <t>③×1.98㎡</t>
    <phoneticPr fontId="2"/>
  </si>
  <si>
    <t>必　　　　　要　　　　　面　　　　　積</t>
    <rPh sb="0" eb="1">
      <t>ヒツ</t>
    </rPh>
    <rPh sb="6" eb="7">
      <t>ヨウ</t>
    </rPh>
    <rPh sb="12" eb="13">
      <t>メン</t>
    </rPh>
    <rPh sb="18" eb="19">
      <t>セキ</t>
    </rPh>
    <phoneticPr fontId="2"/>
  </si>
  <si>
    <t>④（＝⑥＋⑦＋⑧）</t>
    <phoneticPr fontId="2"/>
  </si>
  <si>
    <t>人数</t>
    <rPh sb="0" eb="2">
      <t>ニンズウ</t>
    </rPh>
    <phoneticPr fontId="2"/>
  </si>
  <si>
    <t>２歳未満の
ほふくしない子ども</t>
    <rPh sb="1" eb="2">
      <t>サイ</t>
    </rPh>
    <rPh sb="2" eb="4">
      <t>ミマン</t>
    </rPh>
    <rPh sb="12" eb="13">
      <t>コ</t>
    </rPh>
    <phoneticPr fontId="2"/>
  </si>
  <si>
    <t>２歳未満の
ほふくする子ども</t>
    <rPh sb="1" eb="2">
      <t>サイ</t>
    </rPh>
    <rPh sb="2" eb="4">
      <t>ミマン</t>
    </rPh>
    <rPh sb="11" eb="12">
      <t>コ</t>
    </rPh>
    <phoneticPr fontId="2"/>
  </si>
  <si>
    <t>⑥（＝人数×1.65㎡）</t>
    <rPh sb="3" eb="5">
      <t>ニンズウ</t>
    </rPh>
    <phoneticPr fontId="2"/>
  </si>
  <si>
    <t>⑦（＝人数×3.3㎡）</t>
    <rPh sb="3" eb="5">
      <t>ニンズウ</t>
    </rPh>
    <phoneticPr fontId="2"/>
  </si>
  <si>
    <t>⑧（＝②×1.98㎡）</t>
    <phoneticPr fontId="2"/>
  </si>
  <si>
    <t>（単位：人、㎡）</t>
    <rPh sb="1" eb="3">
      <t>タンイ</t>
    </rPh>
    <rPh sb="4" eb="5">
      <t>ニン</t>
    </rPh>
    <phoneticPr fontId="2"/>
  </si>
  <si>
    <t>チェック</t>
    <phoneticPr fontId="2"/>
  </si>
  <si>
    <t>１学級</t>
    <rPh sb="1" eb="3">
      <t>ガッキュウ</t>
    </rPh>
    <phoneticPr fontId="2"/>
  </si>
  <si>
    <t>180㎡</t>
    <phoneticPr fontId="2"/>
  </si>
  <si>
    <t>320＋100×(学級数－２) ㎡</t>
    <rPh sb="9" eb="12">
      <t>ガッキュウスウ</t>
    </rPh>
    <phoneticPr fontId="2"/>
  </si>
  <si>
    <t>⑤３～５歳児</t>
    <rPh sb="4" eb="6">
      <t>サイジ</t>
    </rPh>
    <phoneticPr fontId="2"/>
  </si>
  <si>
    <t>④０～２歳児</t>
    <rPh sb="4" eb="6">
      <t>サイジ</t>
    </rPh>
    <phoneticPr fontId="2"/>
  </si>
  <si>
    <t>右の⑥～⑧の面積の合計</t>
    <rPh sb="0" eb="1">
      <t>ミギ</t>
    </rPh>
    <rPh sb="6" eb="8">
      <t>メンセキ</t>
    </rPh>
    <rPh sb="9" eb="11">
      <t>ゴウケイ</t>
    </rPh>
    <phoneticPr fontId="2"/>
  </si>
  <si>
    <t>２学級
以上</t>
    <rPh sb="1" eb="3">
      <t>ガッキュウ</t>
    </rPh>
    <rPh sb="4" eb="6">
      <t>イジョウ</t>
    </rPh>
    <phoneticPr fontId="2"/>
  </si>
  <si>
    <t>⑤学級数に応じた面積</t>
    <rPh sb="1" eb="4">
      <t>ガッキュウスウ</t>
    </rPh>
    <rPh sb="5" eb="6">
      <t>オウ</t>
    </rPh>
    <rPh sb="8" eb="10">
      <t>メンセキ</t>
    </rPh>
    <phoneticPr fontId="2"/>
  </si>
  <si>
    <t>園　　　　　舎</t>
    <rPh sb="0" eb="1">
      <t>エン</t>
    </rPh>
    <rPh sb="6" eb="7">
      <t>シャ</t>
    </rPh>
    <phoneticPr fontId="2"/>
  </si>
  <si>
    <t>⑨２歳児</t>
    <rPh sb="2" eb="4">
      <t>サイジ</t>
    </rPh>
    <phoneticPr fontId="2"/>
  </si>
  <si>
    <t>⑩３～５歳児</t>
    <rPh sb="4" eb="6">
      <t>サイジ</t>
    </rPh>
    <phoneticPr fontId="2"/>
  </si>
  <si>
    <t>⑪</t>
    <phoneticPr fontId="2"/>
  </si>
  <si>
    <t>２学級以下</t>
    <rPh sb="1" eb="3">
      <t>ガッキュウ</t>
    </rPh>
    <rPh sb="3" eb="5">
      <t>イカ</t>
    </rPh>
    <phoneticPr fontId="2"/>
  </si>
  <si>
    <t>３学級以上</t>
    <rPh sb="1" eb="3">
      <t>ガッキュウ</t>
    </rPh>
    <rPh sb="3" eb="5">
      <t>イジョウ</t>
    </rPh>
    <phoneticPr fontId="2"/>
  </si>
  <si>
    <t>400＋80×(学級数－３) ㎡</t>
    <phoneticPr fontId="2"/>
  </si>
  <si>
    <t>330＋30×(学級数－１) ㎡</t>
    <phoneticPr fontId="2"/>
  </si>
  <si>
    <t>⑫</t>
    <phoneticPr fontId="2"/>
  </si>
  <si>
    <t>園　　　　　庭</t>
    <rPh sb="0" eb="1">
      <t>エン</t>
    </rPh>
    <rPh sb="6" eb="7">
      <t>ニワ</t>
    </rPh>
    <phoneticPr fontId="2"/>
  </si>
  <si>
    <t>⑨（＝②×3.3㎡）</t>
    <phoneticPr fontId="2"/>
  </si>
  <si>
    <t>⑩</t>
    <phoneticPr fontId="2"/>
  </si>
  <si>
    <t>⑪</t>
    <phoneticPr fontId="2"/>
  </si>
  <si>
    <t>次の⑪又は⑫の大きい方の面積</t>
    <rPh sb="0" eb="1">
      <t>ツギ</t>
    </rPh>
    <rPh sb="3" eb="4">
      <t>マタ</t>
    </rPh>
    <rPh sb="7" eb="8">
      <t>オオ</t>
    </rPh>
    <rPh sb="10" eb="11">
      <t>ホウ</t>
    </rPh>
    <rPh sb="12" eb="14">
      <t>メンセキ</t>
    </rPh>
    <phoneticPr fontId="2"/>
  </si>
  <si>
    <t>⑪又は⑫の
大きい方</t>
    <rPh sb="1" eb="2">
      <t>マタ</t>
    </rPh>
    <rPh sb="6" eb="7">
      <t>オオ</t>
    </rPh>
    <rPh sb="9" eb="10">
      <t>ホウ</t>
    </rPh>
    <phoneticPr fontId="2"/>
  </si>
  <si>
    <t>⑫</t>
    <phoneticPr fontId="2"/>
  </si>
  <si>
    <t>２　園舎及び保育室等の保有面積</t>
    <rPh sb="2" eb="4">
      <t>エンシャ</t>
    </rPh>
    <rPh sb="4" eb="5">
      <t>オヨ</t>
    </rPh>
    <rPh sb="6" eb="9">
      <t>ホイクシツ</t>
    </rPh>
    <rPh sb="9" eb="10">
      <t>トウ</t>
    </rPh>
    <rPh sb="11" eb="13">
      <t>ホユウ</t>
    </rPh>
    <rPh sb="13" eb="15">
      <t>メンセキ</t>
    </rPh>
    <phoneticPr fontId="2"/>
  </si>
  <si>
    <t>区　　　分</t>
    <rPh sb="0" eb="1">
      <t>ク</t>
    </rPh>
    <rPh sb="4" eb="5">
      <t>ブン</t>
    </rPh>
    <phoneticPr fontId="2"/>
  </si>
  <si>
    <t>室数</t>
    <rPh sb="0" eb="2">
      <t>シツスウ</t>
    </rPh>
    <phoneticPr fontId="2"/>
  </si>
  <si>
    <t>（単位：㎡）</t>
    <rPh sb="1" eb="3">
      <t>タンイ</t>
    </rPh>
    <phoneticPr fontId="2"/>
  </si>
  <si>
    <t>保　　　　　有　　　　　面　　　　　積</t>
    <rPh sb="0" eb="1">
      <t>タモツ</t>
    </rPh>
    <rPh sb="6" eb="7">
      <t>ユウ</t>
    </rPh>
    <rPh sb="12" eb="13">
      <t>メン</t>
    </rPh>
    <rPh sb="18" eb="19">
      <t>セキ</t>
    </rPh>
    <phoneticPr fontId="2"/>
  </si>
  <si>
    <t>　Ａ　保有面積</t>
    <rPh sb="3" eb="5">
      <t>ホユウ</t>
    </rPh>
    <rPh sb="5" eb="7">
      <t>メンセキ</t>
    </rPh>
    <phoneticPr fontId="2"/>
  </si>
  <si>
    <t>　Ｂ　必要面積</t>
    <rPh sb="3" eb="5">
      <t>ヒツヨウ</t>
    </rPh>
    <rPh sb="5" eb="7">
      <t>メンセキ</t>
    </rPh>
    <phoneticPr fontId="2"/>
  </si>
  <si>
    <t>　Ｃ　差　　引（＝Ａ－Ｂ）</t>
    <rPh sb="3" eb="4">
      <t>サ</t>
    </rPh>
    <rPh sb="6" eb="7">
      <t>ヒ</t>
    </rPh>
    <phoneticPr fontId="2"/>
  </si>
  <si>
    <t>適　　　否</t>
    <rPh sb="0" eb="1">
      <t>テキ</t>
    </rPh>
    <rPh sb="4" eb="5">
      <t>イナ</t>
    </rPh>
    <phoneticPr fontId="2"/>
  </si>
  <si>
    <t>乳児室</t>
    <rPh sb="0" eb="2">
      <t>ニュウジ</t>
    </rPh>
    <rPh sb="2" eb="3">
      <t>シツ</t>
    </rPh>
    <phoneticPr fontId="2"/>
  </si>
  <si>
    <t>ほふく室</t>
    <rPh sb="3" eb="4">
      <t>シツ</t>
    </rPh>
    <phoneticPr fontId="2"/>
  </si>
  <si>
    <t>保育室（２歳児）</t>
    <rPh sb="0" eb="3">
      <t>ホイクシツ</t>
    </rPh>
    <rPh sb="5" eb="7">
      <t>サイジ</t>
    </rPh>
    <phoneticPr fontId="2"/>
  </si>
  <si>
    <t>沐浴室</t>
    <rPh sb="0" eb="2">
      <t>モクヨク</t>
    </rPh>
    <rPh sb="2" eb="3">
      <t>シツ</t>
    </rPh>
    <phoneticPr fontId="2"/>
  </si>
  <si>
    <t>調乳室</t>
    <rPh sb="0" eb="2">
      <t>チョウニュウ</t>
    </rPh>
    <rPh sb="2" eb="3">
      <t>シツ</t>
    </rPh>
    <phoneticPr fontId="2"/>
  </si>
  <si>
    <t>保育室（３歳以上児）</t>
    <rPh sb="0" eb="3">
      <t>ホイクシツ</t>
    </rPh>
    <rPh sb="5" eb="6">
      <t>サイ</t>
    </rPh>
    <rPh sb="6" eb="8">
      <t>イジョウ</t>
    </rPh>
    <phoneticPr fontId="2"/>
  </si>
  <si>
    <t>遊戯室</t>
    <rPh sb="0" eb="3">
      <t>ユウギシツ</t>
    </rPh>
    <phoneticPr fontId="2"/>
  </si>
  <si>
    <t>職員室</t>
    <rPh sb="0" eb="3">
      <t>ショクインシツ</t>
    </rPh>
    <phoneticPr fontId="2"/>
  </si>
  <si>
    <t>調理室</t>
    <rPh sb="0" eb="3">
      <t>チョウリシツ</t>
    </rPh>
    <phoneticPr fontId="2"/>
  </si>
  <si>
    <t>廊下</t>
    <rPh sb="0" eb="2">
      <t>ロウカ</t>
    </rPh>
    <phoneticPr fontId="2"/>
  </si>
  <si>
    <t>便所</t>
    <rPh sb="0" eb="2">
      <t>ベンジョ</t>
    </rPh>
    <phoneticPr fontId="2"/>
  </si>
  <si>
    <t>その他</t>
    <rPh sb="2" eb="3">
      <t>タ</t>
    </rPh>
    <phoneticPr fontId="2"/>
  </si>
  <si>
    <t>　※　既存施設のまま認定こども園に移行する場合、「否」が出た項目については、既存施設特例が適用される場合がある。</t>
    <rPh sb="3" eb="5">
      <t>キソン</t>
    </rPh>
    <rPh sb="5" eb="7">
      <t>シセツ</t>
    </rPh>
    <rPh sb="10" eb="12">
      <t>ニンテイ</t>
    </rPh>
    <rPh sb="15" eb="16">
      <t>エン</t>
    </rPh>
    <rPh sb="17" eb="19">
      <t>イコウ</t>
    </rPh>
    <rPh sb="21" eb="23">
      <t>バアイ</t>
    </rPh>
    <rPh sb="25" eb="26">
      <t>イナ</t>
    </rPh>
    <rPh sb="28" eb="29">
      <t>デ</t>
    </rPh>
    <rPh sb="30" eb="32">
      <t>コウモク</t>
    </rPh>
    <rPh sb="38" eb="40">
      <t>キソン</t>
    </rPh>
    <rPh sb="40" eb="42">
      <t>シセツ</t>
    </rPh>
    <rPh sb="42" eb="44">
      <t>トクレイ</t>
    </rPh>
    <rPh sb="45" eb="47">
      <t>テキヨウ</t>
    </rPh>
    <rPh sb="50" eb="52">
      <t>バアイ</t>
    </rPh>
    <phoneticPr fontId="2"/>
  </si>
  <si>
    <r>
      <rPr>
        <sz val="10"/>
        <color theme="1"/>
        <rFont val="ＭＳ ゴシック"/>
        <family val="3"/>
        <charset val="128"/>
      </rPr>
      <t>上記のほか３歳未満児の保育の用に供する施設及び設備</t>
    </r>
    <r>
      <rPr>
        <sz val="11"/>
        <color theme="1"/>
        <rFont val="ＭＳ ゴシック"/>
        <family val="3"/>
        <charset val="128"/>
      </rPr>
      <t xml:space="preserve">
（　　　　　　　　　　）</t>
    </r>
    <rPh sb="0" eb="2">
      <t>ジョウキ</t>
    </rPh>
    <rPh sb="6" eb="7">
      <t>サイ</t>
    </rPh>
    <rPh sb="7" eb="9">
      <t>ミマン</t>
    </rPh>
    <rPh sb="9" eb="10">
      <t>ジ</t>
    </rPh>
    <rPh sb="11" eb="13">
      <t>ホイク</t>
    </rPh>
    <rPh sb="14" eb="15">
      <t>ヨウ</t>
    </rPh>
    <rPh sb="16" eb="17">
      <t>キョウ</t>
    </rPh>
    <rPh sb="19" eb="21">
      <t>シセツ</t>
    </rPh>
    <rPh sb="21" eb="22">
      <t>オヨ</t>
    </rPh>
    <rPh sb="23" eb="25">
      <t>セツビ</t>
    </rPh>
    <phoneticPr fontId="2"/>
  </si>
  <si>
    <t>【幼保連携型認定こども園用】</t>
    <rPh sb="1" eb="3">
      <t>ヨウホ</t>
    </rPh>
    <rPh sb="3" eb="5">
      <t>レンケイ</t>
    </rPh>
    <rPh sb="5" eb="6">
      <t>ガタ</t>
    </rPh>
    <rPh sb="6" eb="8">
      <t>ニンテイ</t>
    </rPh>
    <rPh sb="11" eb="12">
      <t>エン</t>
    </rPh>
    <rPh sb="12" eb="13">
      <t>ヨウ</t>
    </rPh>
    <phoneticPr fontId="2"/>
  </si>
  <si>
    <t>（参考様式１：職員配置計算表）</t>
    <rPh sb="1" eb="3">
      <t>サンコウ</t>
    </rPh>
    <rPh sb="3" eb="5">
      <t>ヨウシキ</t>
    </rPh>
    <rPh sb="7" eb="9">
      <t>ショクイン</t>
    </rPh>
    <rPh sb="9" eb="11">
      <t>ハイチ</t>
    </rPh>
    <rPh sb="11" eb="14">
      <t>ケイサンヒョウ</t>
    </rPh>
    <phoneticPr fontId="11"/>
  </si>
  <si>
    <t>子どもの数</t>
    <rPh sb="0" eb="1">
      <t>コ</t>
    </rPh>
    <rPh sb="4" eb="5">
      <t>カズ</t>
    </rPh>
    <phoneticPr fontId="11"/>
  </si>
  <si>
    <t>子どもの数の内訳</t>
    <rPh sb="0" eb="1">
      <t>コ</t>
    </rPh>
    <rPh sb="4" eb="5">
      <t>カズ</t>
    </rPh>
    <rPh sb="6" eb="8">
      <t>ウチワケ</t>
    </rPh>
    <phoneticPr fontId="11"/>
  </si>
  <si>
    <r>
      <rPr>
        <sz val="10"/>
        <rFont val="ＭＳ ゴシック"/>
        <family val="3"/>
        <charset val="128"/>
      </rPr>
      <t>保育認定</t>
    </r>
    <r>
      <rPr>
        <sz val="12"/>
        <rFont val="ＭＳ ゴシック"/>
        <family val="3"/>
        <charset val="128"/>
      </rPr>
      <t xml:space="preserve">
</t>
    </r>
    <r>
      <rPr>
        <sz val="10"/>
        <rFont val="ＭＳ ゴシック"/>
        <family val="3"/>
        <charset val="128"/>
      </rPr>
      <t>（２号・３号）</t>
    </r>
    <rPh sb="0" eb="2">
      <t>ホイク</t>
    </rPh>
    <rPh sb="2" eb="4">
      <t>ニンテイ</t>
    </rPh>
    <rPh sb="7" eb="8">
      <t>ゴウ</t>
    </rPh>
    <rPh sb="10" eb="11">
      <t>ゴウ</t>
    </rPh>
    <phoneticPr fontId="11"/>
  </si>
  <si>
    <t>教育標準時間認定（１号）</t>
    <rPh sb="0" eb="2">
      <t>キョウイク</t>
    </rPh>
    <rPh sb="2" eb="4">
      <t>ヒョウジュン</t>
    </rPh>
    <rPh sb="4" eb="6">
      <t>ジカン</t>
    </rPh>
    <rPh sb="6" eb="8">
      <t>ニンテイ</t>
    </rPh>
    <rPh sb="10" eb="11">
      <t>ゴウ</t>
    </rPh>
    <phoneticPr fontId="11"/>
  </si>
  <si>
    <t>チェック</t>
    <phoneticPr fontId="11"/>
  </si>
  <si>
    <t>０歳児</t>
    <rPh sb="1" eb="3">
      <t>サイジ</t>
    </rPh>
    <phoneticPr fontId="11"/>
  </si>
  <si>
    <t>人</t>
    <rPh sb="0" eb="1">
      <t>ニン</t>
    </rPh>
    <phoneticPr fontId="11"/>
  </si>
  <si>
    <t>３号認定</t>
    <rPh sb="1" eb="2">
      <t>ゴウ</t>
    </rPh>
    <rPh sb="2" eb="4">
      <t>ニンテイ</t>
    </rPh>
    <phoneticPr fontId="11"/>
  </si>
  <si>
    <t>１歳児</t>
    <rPh sb="1" eb="3">
      <t>サイジ</t>
    </rPh>
    <phoneticPr fontId="11"/>
  </si>
  <si>
    <t>２歳児</t>
    <rPh sb="1" eb="3">
      <t>サイジ</t>
    </rPh>
    <phoneticPr fontId="11"/>
  </si>
  <si>
    <t>３歳児</t>
    <rPh sb="1" eb="3">
      <t>サイジ</t>
    </rPh>
    <phoneticPr fontId="11"/>
  </si>
  <si>
    <t>２号認定</t>
    <rPh sb="1" eb="2">
      <t>ゴウ</t>
    </rPh>
    <rPh sb="2" eb="4">
      <t>ニンテイ</t>
    </rPh>
    <phoneticPr fontId="11"/>
  </si>
  <si>
    <t>１号認定</t>
    <rPh sb="1" eb="2">
      <t>ゴウ</t>
    </rPh>
    <rPh sb="2" eb="4">
      <t>ニンテイ</t>
    </rPh>
    <phoneticPr fontId="11"/>
  </si>
  <si>
    <t>４歳児</t>
    <rPh sb="1" eb="3">
      <t>サイジ</t>
    </rPh>
    <phoneticPr fontId="11"/>
  </si>
  <si>
    <t>５歳児</t>
    <rPh sb="1" eb="3">
      <t>サイジ</t>
    </rPh>
    <phoneticPr fontId="11"/>
  </si>
  <si>
    <t>計</t>
    <rPh sb="0" eb="1">
      <t>ケイ</t>
    </rPh>
    <phoneticPr fontId="11"/>
  </si>
  <si>
    <t>（参考様式２：職員名簿）</t>
    <rPh sb="1" eb="3">
      <t>サンコウ</t>
    </rPh>
    <rPh sb="3" eb="5">
      <t>ヨウシキ</t>
    </rPh>
    <rPh sb="7" eb="9">
      <t>ショクイン</t>
    </rPh>
    <rPh sb="9" eb="11">
      <t>メイボ</t>
    </rPh>
    <phoneticPr fontId="2"/>
  </si>
  <si>
    <t>番号</t>
    <rPh sb="0" eb="2">
      <t>バンゴウ</t>
    </rPh>
    <phoneticPr fontId="2"/>
  </si>
  <si>
    <t>職　名</t>
    <rPh sb="0" eb="1">
      <t>ショク</t>
    </rPh>
    <rPh sb="2" eb="3">
      <t>メイ</t>
    </rPh>
    <phoneticPr fontId="2"/>
  </si>
  <si>
    <t>氏　　名</t>
    <rPh sb="0" eb="1">
      <t>シ</t>
    </rPh>
    <rPh sb="3" eb="4">
      <t>メイ</t>
    </rPh>
    <phoneticPr fontId="2"/>
  </si>
  <si>
    <t>従事内容</t>
    <rPh sb="0" eb="2">
      <t>ジュウジ</t>
    </rPh>
    <rPh sb="2" eb="4">
      <t>ナイヨウ</t>
    </rPh>
    <phoneticPr fontId="2"/>
  </si>
  <si>
    <t>勤務
形態</t>
    <rPh sb="0" eb="2">
      <t>キンム</t>
    </rPh>
    <rPh sb="3" eb="5">
      <t>ケイタイ</t>
    </rPh>
    <phoneticPr fontId="2"/>
  </si>
  <si>
    <t>資　　　　格</t>
    <rPh sb="0" eb="1">
      <t>シ</t>
    </rPh>
    <rPh sb="5" eb="6">
      <t>カク</t>
    </rPh>
    <phoneticPr fontId="2"/>
  </si>
  <si>
    <t>備考</t>
    <rPh sb="0" eb="2">
      <t>ビコウ</t>
    </rPh>
    <phoneticPr fontId="2"/>
  </si>
  <si>
    <t>学級
担任</t>
    <rPh sb="0" eb="2">
      <t>ガッキュウ</t>
    </rPh>
    <rPh sb="3" eb="5">
      <t>タンニン</t>
    </rPh>
    <phoneticPr fontId="2"/>
  </si>
  <si>
    <t>保育
認定
２号
３号</t>
    <rPh sb="0" eb="2">
      <t>ホイク</t>
    </rPh>
    <rPh sb="3" eb="5">
      <t>ニンテイ</t>
    </rPh>
    <rPh sb="7" eb="8">
      <t>ゴウ</t>
    </rPh>
    <rPh sb="10" eb="11">
      <t>ゴウ</t>
    </rPh>
    <phoneticPr fontId="2"/>
  </si>
  <si>
    <t>教育標準
時間認定
（１号）</t>
    <rPh sb="0" eb="2">
      <t>キョウイク</t>
    </rPh>
    <rPh sb="2" eb="4">
      <t>ヒョウジュン</t>
    </rPh>
    <rPh sb="5" eb="7">
      <t>ジカン</t>
    </rPh>
    <rPh sb="7" eb="9">
      <t>ニンテイ</t>
    </rPh>
    <rPh sb="12" eb="13">
      <t>ゴウ</t>
    </rPh>
    <phoneticPr fontId="2"/>
  </si>
  <si>
    <t>保育士</t>
    <rPh sb="0" eb="3">
      <t>ホイクシ</t>
    </rPh>
    <phoneticPr fontId="2"/>
  </si>
  <si>
    <t>調理師
免許</t>
    <rPh sb="0" eb="3">
      <t>チョウリシ</t>
    </rPh>
    <rPh sb="4" eb="6">
      <t>メンキョ</t>
    </rPh>
    <phoneticPr fontId="2"/>
  </si>
  <si>
    <t>(</t>
    <phoneticPr fontId="2"/>
  </si>
  <si>
    <t>)</t>
    <phoneticPr fontId="2"/>
  </si>
  <si>
    <t>　←　「資格」欄の上段：所有する資格・免許に○</t>
    <rPh sb="4" eb="6">
      <t>シカク</t>
    </rPh>
    <rPh sb="7" eb="8">
      <t>ラン</t>
    </rPh>
    <rPh sb="9" eb="11">
      <t>ジョウダン</t>
    </rPh>
    <rPh sb="12" eb="14">
      <t>ショユウ</t>
    </rPh>
    <rPh sb="16" eb="18">
      <t>シカク</t>
    </rPh>
    <rPh sb="19" eb="21">
      <t>メンキョ</t>
    </rPh>
    <phoneticPr fontId="2"/>
  </si>
  <si>
    <t>　←　「資格」欄の下段：資格取得年月日を記入</t>
    <rPh sb="4" eb="6">
      <t>シカク</t>
    </rPh>
    <rPh sb="7" eb="8">
      <t>ラン</t>
    </rPh>
    <rPh sb="9" eb="11">
      <t>ゲダン</t>
    </rPh>
    <rPh sb="12" eb="14">
      <t>シカク</t>
    </rPh>
    <rPh sb="14" eb="16">
      <t>シュトク</t>
    </rPh>
    <rPh sb="16" eb="19">
      <t>ネンガッピ</t>
    </rPh>
    <rPh sb="20" eb="22">
      <t>キニュウ</t>
    </rPh>
    <phoneticPr fontId="2"/>
  </si>
  <si>
    <t>(</t>
    <phoneticPr fontId="2"/>
  </si>
  <si>
    <t>)</t>
    <phoneticPr fontId="2"/>
  </si>
  <si>
    <t>　１　「職名」欄には、園長、副園長又は教頭、主幹保育教諭、保育教諭、主幹養護教諭、養護教諭、調理員、事務職員、学校</t>
    <rPh sb="4" eb="6">
      <t>ショクメイ</t>
    </rPh>
    <rPh sb="7" eb="8">
      <t>ラン</t>
    </rPh>
    <rPh sb="11" eb="12">
      <t>エン</t>
    </rPh>
    <rPh sb="12" eb="13">
      <t>オサ</t>
    </rPh>
    <rPh sb="14" eb="17">
      <t>フクエンチョウ</t>
    </rPh>
    <rPh sb="17" eb="18">
      <t>マタ</t>
    </rPh>
    <rPh sb="19" eb="21">
      <t>キョウトウ</t>
    </rPh>
    <rPh sb="22" eb="24">
      <t>シュカン</t>
    </rPh>
    <rPh sb="24" eb="26">
      <t>ホイク</t>
    </rPh>
    <rPh sb="26" eb="28">
      <t>キョウユ</t>
    </rPh>
    <rPh sb="29" eb="31">
      <t>ホイク</t>
    </rPh>
    <rPh sb="31" eb="33">
      <t>キョウユ</t>
    </rPh>
    <rPh sb="34" eb="36">
      <t>シュカン</t>
    </rPh>
    <rPh sb="36" eb="38">
      <t>ヨウゴ</t>
    </rPh>
    <rPh sb="38" eb="40">
      <t>キョウユ</t>
    </rPh>
    <rPh sb="41" eb="43">
      <t>ヨウゴ</t>
    </rPh>
    <rPh sb="43" eb="45">
      <t>キョウユ</t>
    </rPh>
    <rPh sb="46" eb="49">
      <t>チョウリイン</t>
    </rPh>
    <rPh sb="50" eb="52">
      <t>ジム</t>
    </rPh>
    <rPh sb="52" eb="54">
      <t>ショクイン</t>
    </rPh>
    <rPh sb="55" eb="57">
      <t>ガッコウ</t>
    </rPh>
    <phoneticPr fontId="2"/>
  </si>
  <si>
    <t>医、学校歯科医、学校薬剤師等の区分を記入すること。</t>
    <phoneticPr fontId="2"/>
  </si>
  <si>
    <t>　　（学級担任は、担任する学級名及び学齢を「備考」欄に記入すること。）</t>
    <rPh sb="3" eb="5">
      <t>ガッキュウ</t>
    </rPh>
    <rPh sb="5" eb="7">
      <t>タンニン</t>
    </rPh>
    <rPh sb="9" eb="11">
      <t>タンニン</t>
    </rPh>
    <rPh sb="13" eb="15">
      <t>ガッキュウ</t>
    </rPh>
    <rPh sb="15" eb="16">
      <t>メイ</t>
    </rPh>
    <rPh sb="16" eb="17">
      <t>オヨ</t>
    </rPh>
    <rPh sb="18" eb="19">
      <t>ガク</t>
    </rPh>
    <rPh sb="22" eb="24">
      <t>ビコウ</t>
    </rPh>
    <rPh sb="25" eb="26">
      <t>ラン</t>
    </rPh>
    <rPh sb="27" eb="29">
      <t>キニュウ</t>
    </rPh>
    <phoneticPr fontId="2"/>
  </si>
  <si>
    <t>　２　「従事内容」欄には、該当するすべての箇所に○印を記入すること。</t>
    <rPh sb="4" eb="6">
      <t>ジュウジ</t>
    </rPh>
    <rPh sb="6" eb="8">
      <t>ナイヨウ</t>
    </rPh>
    <rPh sb="9" eb="10">
      <t>ラン</t>
    </rPh>
    <rPh sb="13" eb="15">
      <t>ガイトウ</t>
    </rPh>
    <rPh sb="21" eb="23">
      <t>カショ</t>
    </rPh>
    <rPh sb="25" eb="26">
      <t>シルシ</t>
    </rPh>
    <rPh sb="27" eb="29">
      <t>キニュウ</t>
    </rPh>
    <phoneticPr fontId="2"/>
  </si>
  <si>
    <t>【例】</t>
    <rPh sb="1" eb="2">
      <t>レイ</t>
    </rPh>
    <phoneticPr fontId="2"/>
  </si>
  <si>
    <t>　午前は学級担任として教育、午後は保育認定を受けた子ども（２号・３号認定子ども）の保育に従事する場合</t>
    <rPh sb="1" eb="3">
      <t>ゴゼン</t>
    </rPh>
    <rPh sb="4" eb="6">
      <t>ガッキュウ</t>
    </rPh>
    <rPh sb="6" eb="8">
      <t>タンニン</t>
    </rPh>
    <rPh sb="11" eb="13">
      <t>キョウイク</t>
    </rPh>
    <rPh sb="14" eb="16">
      <t>ゴゴ</t>
    </rPh>
    <rPh sb="17" eb="19">
      <t>ホイク</t>
    </rPh>
    <rPh sb="19" eb="21">
      <t>ニンテイ</t>
    </rPh>
    <rPh sb="22" eb="23">
      <t>ウ</t>
    </rPh>
    <rPh sb="25" eb="26">
      <t>コ</t>
    </rPh>
    <rPh sb="30" eb="31">
      <t>ゴウ</t>
    </rPh>
    <rPh sb="33" eb="34">
      <t>ゴウ</t>
    </rPh>
    <rPh sb="34" eb="36">
      <t>ニンテイ</t>
    </rPh>
    <rPh sb="36" eb="37">
      <t>コ</t>
    </rPh>
    <rPh sb="41" eb="43">
      <t>ホイク</t>
    </rPh>
    <rPh sb="44" eb="46">
      <t>ジュウジ</t>
    </rPh>
    <rPh sb="48" eb="50">
      <t>バアイ</t>
    </rPh>
    <phoneticPr fontId="2"/>
  </si>
  <si>
    <t>　フリーの職員として、保育認定を受けた子ども（２号・３号認定子ども）の保育にも、教育標準時間認定を受けた子ども</t>
    <rPh sb="5" eb="7">
      <t>ショクイン</t>
    </rPh>
    <rPh sb="11" eb="13">
      <t>ホイク</t>
    </rPh>
    <rPh sb="13" eb="15">
      <t>ニンテイ</t>
    </rPh>
    <rPh sb="16" eb="17">
      <t>ウ</t>
    </rPh>
    <rPh sb="19" eb="20">
      <t>コ</t>
    </rPh>
    <rPh sb="24" eb="25">
      <t>ゴウ</t>
    </rPh>
    <rPh sb="27" eb="28">
      <t>ゴウ</t>
    </rPh>
    <rPh sb="28" eb="30">
      <t>ニンテイ</t>
    </rPh>
    <rPh sb="30" eb="31">
      <t>コ</t>
    </rPh>
    <rPh sb="35" eb="37">
      <t>ホイク</t>
    </rPh>
    <rPh sb="40" eb="42">
      <t>キョウイク</t>
    </rPh>
    <rPh sb="42" eb="44">
      <t>ヒョウジュン</t>
    </rPh>
    <rPh sb="44" eb="46">
      <t>ジカン</t>
    </rPh>
    <rPh sb="46" eb="48">
      <t>ニンテイ</t>
    </rPh>
    <rPh sb="49" eb="50">
      <t>ウ</t>
    </rPh>
    <rPh sb="52" eb="53">
      <t>コ</t>
    </rPh>
    <phoneticPr fontId="2"/>
  </si>
  <si>
    <t>（１号認定子ども）の保育にも従事する場合</t>
    <rPh sb="2" eb="3">
      <t>ゴウ</t>
    </rPh>
    <rPh sb="3" eb="5">
      <t>ニンテイ</t>
    </rPh>
    <rPh sb="5" eb="6">
      <t>コ</t>
    </rPh>
    <rPh sb="10" eb="12">
      <t>ホイク</t>
    </rPh>
    <rPh sb="14" eb="16">
      <t>ジュウジ</t>
    </rPh>
    <rPh sb="18" eb="20">
      <t>バアイ</t>
    </rPh>
    <phoneticPr fontId="2"/>
  </si>
  <si>
    <t>　３　「勤務形態」欄には、常勤・非常勤の別を記入すること。</t>
    <rPh sb="4" eb="6">
      <t>キンム</t>
    </rPh>
    <rPh sb="6" eb="8">
      <t>ケイタイ</t>
    </rPh>
    <rPh sb="9" eb="10">
      <t>ラン</t>
    </rPh>
    <rPh sb="13" eb="15">
      <t>ジョウキン</t>
    </rPh>
    <rPh sb="16" eb="19">
      <t>ヒジョウキン</t>
    </rPh>
    <rPh sb="20" eb="21">
      <t>ベツ</t>
    </rPh>
    <rPh sb="22" eb="24">
      <t>キニュウ</t>
    </rPh>
    <phoneticPr fontId="2"/>
  </si>
  <si>
    <t>　４　「資格名」欄の上段には、所有するすべての資格・免許について○印を記入すること。</t>
    <rPh sb="4" eb="6">
      <t>シカク</t>
    </rPh>
    <rPh sb="6" eb="7">
      <t>メイ</t>
    </rPh>
    <rPh sb="8" eb="9">
      <t>ラン</t>
    </rPh>
    <rPh sb="10" eb="12">
      <t>ジョウダン</t>
    </rPh>
    <rPh sb="15" eb="17">
      <t>ショユウ</t>
    </rPh>
    <rPh sb="23" eb="25">
      <t>シカク</t>
    </rPh>
    <rPh sb="26" eb="28">
      <t>メンキョ</t>
    </rPh>
    <rPh sb="33" eb="34">
      <t>シルシ</t>
    </rPh>
    <rPh sb="35" eb="37">
      <t>キニュウ</t>
    </rPh>
    <phoneticPr fontId="2"/>
  </si>
  <si>
    <t>　　　また、「その他」欄の（　　　）には、資格・免許名を記入すること。</t>
    <rPh sb="9" eb="10">
      <t>タ</t>
    </rPh>
    <rPh sb="11" eb="12">
      <t>ラン</t>
    </rPh>
    <rPh sb="21" eb="23">
      <t>シカク</t>
    </rPh>
    <rPh sb="24" eb="26">
      <t>メンキョ</t>
    </rPh>
    <rPh sb="26" eb="27">
      <t>メイ</t>
    </rPh>
    <rPh sb="28" eb="30">
      <t>キニュウ</t>
    </rPh>
    <phoneticPr fontId="2"/>
  </si>
  <si>
    <t>　　　なお、下段には資格取得年月日を記入すること。</t>
    <rPh sb="6" eb="8">
      <t>ゲダン</t>
    </rPh>
    <rPh sb="10" eb="12">
      <t>シカク</t>
    </rPh>
    <rPh sb="12" eb="14">
      <t>シュトク</t>
    </rPh>
    <rPh sb="14" eb="17">
      <t>ネンガッピ</t>
    </rPh>
    <rPh sb="18" eb="20">
      <t>キニュウ</t>
    </rPh>
    <phoneticPr fontId="2"/>
  </si>
  <si>
    <t>　　　（幼稚園教諭免許の場合は取得年月日を、保育士資格の場合は登録年月日を記入すること。）</t>
    <rPh sb="4" eb="7">
      <t>ヨウチエン</t>
    </rPh>
    <rPh sb="7" eb="9">
      <t>キョウユ</t>
    </rPh>
    <rPh sb="9" eb="11">
      <t>メンキョ</t>
    </rPh>
    <rPh sb="12" eb="14">
      <t>バアイ</t>
    </rPh>
    <rPh sb="15" eb="17">
      <t>シュトク</t>
    </rPh>
    <rPh sb="17" eb="20">
      <t>ネンガッピ</t>
    </rPh>
    <rPh sb="22" eb="25">
      <t>ホイクシ</t>
    </rPh>
    <rPh sb="25" eb="27">
      <t>シカク</t>
    </rPh>
    <rPh sb="28" eb="30">
      <t>バアイ</t>
    </rPh>
    <rPh sb="31" eb="33">
      <t>トウロク</t>
    </rPh>
    <rPh sb="33" eb="36">
      <t>ネンガッピ</t>
    </rPh>
    <rPh sb="37" eb="39">
      <t>キニュウ</t>
    </rPh>
    <phoneticPr fontId="2"/>
  </si>
  <si>
    <t>日</t>
    <rPh sb="0" eb="1">
      <t>ニチ</t>
    </rPh>
    <phoneticPr fontId="2"/>
  </si>
  <si>
    <t>教育標準時間認定</t>
    <rPh sb="0" eb="2">
      <t>キョウイク</t>
    </rPh>
    <rPh sb="2" eb="4">
      <t>ヒョウジュン</t>
    </rPh>
    <rPh sb="4" eb="6">
      <t>ジカン</t>
    </rPh>
    <rPh sb="6" eb="8">
      <t>ニンテイ</t>
    </rPh>
    <phoneticPr fontId="2"/>
  </si>
  <si>
    <t>合計</t>
    <rPh sb="0" eb="2">
      <t>ゴウケイ</t>
    </rPh>
    <phoneticPr fontId="2"/>
  </si>
  <si>
    <t>３～５歳</t>
    <rPh sb="3" eb="4">
      <t>サイ</t>
    </rPh>
    <phoneticPr fontId="2"/>
  </si>
  <si>
    <t>月</t>
    <rPh sb="0" eb="1">
      <t>ガツ</t>
    </rPh>
    <phoneticPr fontId="2"/>
  </si>
  <si>
    <t>幼稚園教諭免許</t>
    <rPh sb="0" eb="3">
      <t>ヨウチエン</t>
    </rPh>
    <rPh sb="3" eb="5">
      <t>キョウユ</t>
    </rPh>
    <rPh sb="5" eb="7">
      <t>メンキョ</t>
    </rPh>
    <phoneticPr fontId="2"/>
  </si>
  <si>
    <t>２種</t>
    <rPh sb="1" eb="2">
      <t>シュ</t>
    </rPh>
    <phoneticPr fontId="2"/>
  </si>
  <si>
    <t>施　設　名</t>
    <rPh sb="0" eb="1">
      <t>シ</t>
    </rPh>
    <rPh sb="2" eb="3">
      <t>セツ</t>
    </rPh>
    <rPh sb="4" eb="5">
      <t>メイ</t>
    </rPh>
    <phoneticPr fontId="2"/>
  </si>
  <si>
    <t>名　　称</t>
    <rPh sb="0" eb="1">
      <t>ナ</t>
    </rPh>
    <rPh sb="3" eb="4">
      <t>ショウ</t>
    </rPh>
    <phoneticPr fontId="2"/>
  </si>
  <si>
    <t>面　　　　積</t>
    <rPh sb="0" eb="1">
      <t>メン</t>
    </rPh>
    <rPh sb="5" eb="6">
      <t>セキ</t>
    </rPh>
    <phoneticPr fontId="2"/>
  </si>
  <si>
    <t>必要面積</t>
    <rPh sb="0" eb="2">
      <t>ヒツヨウ</t>
    </rPh>
    <rPh sb="2" eb="4">
      <t>メンセキ</t>
    </rPh>
    <phoneticPr fontId="2"/>
  </si>
  <si>
    <t>適否</t>
    <rPh sb="0" eb="2">
      <t>テキヒ</t>
    </rPh>
    <phoneticPr fontId="2"/>
  </si>
  <si>
    <t>壁芯と内法の差</t>
    <rPh sb="0" eb="2">
      <t>ヘキシン</t>
    </rPh>
    <rPh sb="3" eb="5">
      <t>ナイホウ</t>
    </rPh>
    <rPh sb="6" eb="7">
      <t>サ</t>
    </rPh>
    <phoneticPr fontId="2"/>
  </si>
  <si>
    <t>壁芯面積</t>
    <rPh sb="0" eb="2">
      <t>ヘキシン</t>
    </rPh>
    <rPh sb="2" eb="4">
      <t>メンセキ</t>
    </rPh>
    <phoneticPr fontId="2"/>
  </si>
  <si>
    <t>内法有効面積</t>
    <rPh sb="0" eb="1">
      <t>ウチ</t>
    </rPh>
    <rPh sb="1" eb="2">
      <t>ホウ</t>
    </rPh>
    <rPh sb="2" eb="4">
      <t>ユウコウ</t>
    </rPh>
    <rPh sb="4" eb="6">
      <t>メンセキ</t>
    </rPh>
    <phoneticPr fontId="2"/>
  </si>
  <si>
    <t>乳　児　室</t>
    <rPh sb="0" eb="1">
      <t>チチ</t>
    </rPh>
    <rPh sb="2" eb="3">
      <t>コ</t>
    </rPh>
    <rPh sb="4" eb="5">
      <t>シツ</t>
    </rPh>
    <phoneticPr fontId="2"/>
  </si>
  <si>
    <t>(1)</t>
    <phoneticPr fontId="2"/>
  </si>
  <si>
    <t>(1)</t>
    <phoneticPr fontId="2"/>
  </si>
  <si>
    <t>(2)</t>
    <phoneticPr fontId="2"/>
  </si>
  <si>
    <t>小計</t>
    <rPh sb="0" eb="1">
      <t>ショウケイ</t>
    </rPh>
    <phoneticPr fontId="2"/>
  </si>
  <si>
    <t>ほ ふ く 室</t>
    <rPh sb="6" eb="7">
      <t>シツ</t>
    </rPh>
    <phoneticPr fontId="2"/>
  </si>
  <si>
    <t>２歳児保育室</t>
    <rPh sb="1" eb="3">
      <t>サイジ</t>
    </rPh>
    <rPh sb="3" eb="6">
      <t>ホイクシツ</t>
    </rPh>
    <phoneticPr fontId="2"/>
  </si>
  <si>
    <t>沐　　浴　　室</t>
    <rPh sb="0" eb="1">
      <t>アラ</t>
    </rPh>
    <rPh sb="3" eb="4">
      <t>ヨク</t>
    </rPh>
    <rPh sb="6" eb="7">
      <t>シツ</t>
    </rPh>
    <phoneticPr fontId="2"/>
  </si>
  <si>
    <t>調　　乳　　室</t>
    <rPh sb="0" eb="1">
      <t>チョウ</t>
    </rPh>
    <rPh sb="3" eb="4">
      <t>チチ</t>
    </rPh>
    <rPh sb="6" eb="7">
      <t>シツ</t>
    </rPh>
    <phoneticPr fontId="2"/>
  </si>
  <si>
    <t>上記のほか３歳未満児の保育
の用に供する施設及び設備</t>
    <rPh sb="0" eb="2">
      <t>ジョウキ</t>
    </rPh>
    <rPh sb="6" eb="7">
      <t>サイ</t>
    </rPh>
    <rPh sb="7" eb="9">
      <t>ミマン</t>
    </rPh>
    <rPh sb="9" eb="10">
      <t>ジ</t>
    </rPh>
    <rPh sb="11" eb="13">
      <t>ホイク</t>
    </rPh>
    <rPh sb="15" eb="16">
      <t>ヨウ</t>
    </rPh>
    <rPh sb="17" eb="18">
      <t>キョウ</t>
    </rPh>
    <rPh sb="20" eb="22">
      <t>シセツ</t>
    </rPh>
    <rPh sb="22" eb="23">
      <t>オヨ</t>
    </rPh>
    <rPh sb="24" eb="26">
      <t>セツビ</t>
    </rPh>
    <phoneticPr fontId="2"/>
  </si>
  <si>
    <t>３歳児保育室</t>
    <rPh sb="1" eb="3">
      <t>サイジ</t>
    </rPh>
    <rPh sb="3" eb="6">
      <t>ホイクシツ</t>
    </rPh>
    <phoneticPr fontId="2"/>
  </si>
  <si>
    <t>(3)</t>
  </si>
  <si>
    <t>(4)</t>
  </si>
  <si>
    <t>(5)</t>
  </si>
  <si>
    <t>４歳児保育室</t>
    <rPh sb="1" eb="3">
      <t>サイジ</t>
    </rPh>
    <rPh sb="3" eb="6">
      <t>ホイクシツ</t>
    </rPh>
    <phoneticPr fontId="2"/>
  </si>
  <si>
    <t>５歳児保育室</t>
    <rPh sb="1" eb="3">
      <t>サイジ</t>
    </rPh>
    <rPh sb="3" eb="6">
      <t>ホイクシツ</t>
    </rPh>
    <phoneticPr fontId="2"/>
  </si>
  <si>
    <t>職　　員　　室</t>
    <rPh sb="0" eb="1">
      <t>ショク</t>
    </rPh>
    <rPh sb="3" eb="4">
      <t>イン</t>
    </rPh>
    <rPh sb="6" eb="7">
      <t>シツ</t>
    </rPh>
    <phoneticPr fontId="2"/>
  </si>
  <si>
    <t>調　　理　　室</t>
    <rPh sb="0" eb="1">
      <t>チョウ</t>
    </rPh>
    <rPh sb="3" eb="4">
      <t>リ</t>
    </rPh>
    <rPh sb="6" eb="7">
      <t>シツ</t>
    </rPh>
    <phoneticPr fontId="2"/>
  </si>
  <si>
    <t>保健室（医務室）</t>
    <rPh sb="0" eb="3">
      <t>ホケンシツ</t>
    </rPh>
    <rPh sb="4" eb="7">
      <t>イムシツ</t>
    </rPh>
    <phoneticPr fontId="2"/>
  </si>
  <si>
    <t>廊　　　　　下</t>
    <rPh sb="0" eb="1">
      <t>ロウ</t>
    </rPh>
    <rPh sb="6" eb="7">
      <t>シタ</t>
    </rPh>
    <phoneticPr fontId="2"/>
  </si>
  <si>
    <t>便　　　　　所</t>
    <rPh sb="0" eb="1">
      <t>ビン</t>
    </rPh>
    <rPh sb="6" eb="7">
      <t>ショ</t>
    </rPh>
    <phoneticPr fontId="2"/>
  </si>
  <si>
    <t>そ　　の　　他</t>
    <rPh sb="6" eb="7">
      <t>タ</t>
    </rPh>
    <phoneticPr fontId="2"/>
  </si>
  <si>
    <t>合計（延床面積）</t>
    <rPh sb="0" eb="1">
      <t>ア</t>
    </rPh>
    <rPh sb="1" eb="2">
      <t>ケイ</t>
    </rPh>
    <rPh sb="3" eb="4">
      <t>ノ</t>
    </rPh>
    <rPh sb="4" eb="5">
      <t>ユカ</t>
    </rPh>
    <rPh sb="5" eb="7">
      <t>メンセキ</t>
    </rPh>
    <phoneticPr fontId="2"/>
  </si>
  <si>
    <t>　※　遊戯室について</t>
    <rPh sb="3" eb="6">
      <t>ユウギシツ</t>
    </rPh>
    <phoneticPr fontId="2"/>
  </si>
  <si>
    <t>区　　　　　　分</t>
    <rPh sb="0" eb="1">
      <t>ク</t>
    </rPh>
    <rPh sb="7" eb="8">
      <t>ブン</t>
    </rPh>
    <phoneticPr fontId="2"/>
  </si>
  <si>
    <t>いずれかに○</t>
    <phoneticPr fontId="2"/>
  </si>
  <si>
    <t>保育室と兼用
する部分の面積</t>
    <rPh sb="0" eb="3">
      <t>ホイクシツ</t>
    </rPh>
    <rPh sb="4" eb="6">
      <t>ケンヨウ</t>
    </rPh>
    <rPh sb="9" eb="11">
      <t>ブブン</t>
    </rPh>
    <rPh sb="12" eb="14">
      <t>メンセキ</t>
    </rPh>
    <phoneticPr fontId="2"/>
  </si>
  <si>
    <t>フリガナ</t>
    <phoneticPr fontId="11"/>
  </si>
  <si>
    <t>生年月日</t>
    <rPh sb="0" eb="2">
      <t>セイネン</t>
    </rPh>
    <rPh sb="2" eb="4">
      <t>ガッピ</t>
    </rPh>
    <phoneticPr fontId="11"/>
  </si>
  <si>
    <t>氏名</t>
    <rPh sb="0" eb="2">
      <t>シメイ</t>
    </rPh>
    <phoneticPr fontId="11"/>
  </si>
  <si>
    <t>職務に関連する資格</t>
    <rPh sb="0" eb="2">
      <t>ショクム</t>
    </rPh>
    <rPh sb="3" eb="5">
      <t>カンレン</t>
    </rPh>
    <rPh sb="7" eb="9">
      <t>シカク</t>
    </rPh>
    <phoneticPr fontId="11"/>
  </si>
  <si>
    <t>取得年月日</t>
    <rPh sb="0" eb="2">
      <t>シュトク</t>
    </rPh>
    <rPh sb="2" eb="5">
      <t>ネンガッピ</t>
    </rPh>
    <phoneticPr fontId="11"/>
  </si>
  <si>
    <t>教諭の免許・保育士登録</t>
    <rPh sb="0" eb="2">
      <t>キョウユ</t>
    </rPh>
    <rPh sb="3" eb="5">
      <t>メンキョ</t>
    </rPh>
    <rPh sb="6" eb="9">
      <t>ホイクシ</t>
    </rPh>
    <rPh sb="9" eb="11">
      <t>トウロク</t>
    </rPh>
    <phoneticPr fontId="11"/>
  </si>
  <si>
    <t>専修
１種</t>
    <rPh sb="0" eb="2">
      <t>センシュウ</t>
    </rPh>
    <rPh sb="4" eb="5">
      <t>シュ</t>
    </rPh>
    <phoneticPr fontId="2"/>
  </si>
  <si>
    <t>幼稚園教諭２種免許状</t>
    <rPh sb="0" eb="3">
      <t>ヨウチエン</t>
    </rPh>
    <rPh sb="3" eb="5">
      <t>キョウユ</t>
    </rPh>
    <rPh sb="6" eb="7">
      <t>シュ</t>
    </rPh>
    <rPh sb="7" eb="10">
      <t>メンキョジョウ</t>
    </rPh>
    <phoneticPr fontId="2"/>
  </si>
  <si>
    <t>保育士登録</t>
    <rPh sb="0" eb="3">
      <t>ホイクシ</t>
    </rPh>
    <rPh sb="3" eb="5">
      <t>トウロク</t>
    </rPh>
    <phoneticPr fontId="2"/>
  </si>
  <si>
    <t>勤務状況</t>
    <rPh sb="0" eb="2">
      <t>キンム</t>
    </rPh>
    <rPh sb="2" eb="4">
      <t>ジョウキョウ</t>
    </rPh>
    <phoneticPr fontId="11"/>
  </si>
  <si>
    <t>～</t>
    <phoneticPr fontId="2"/>
  </si>
  <si>
    <t>年月日</t>
    <rPh sb="0" eb="3">
      <t>ネンガッピ</t>
    </rPh>
    <phoneticPr fontId="11"/>
  </si>
  <si>
    <t>施設名</t>
    <rPh sb="0" eb="3">
      <t>シセツメイ</t>
    </rPh>
    <phoneticPr fontId="2"/>
  </si>
  <si>
    <t>職種</t>
    <rPh sb="0" eb="2">
      <t>ショクシュ</t>
    </rPh>
    <phoneticPr fontId="11"/>
  </si>
  <si>
    <t>勤続年数</t>
    <rPh sb="0" eb="2">
      <t>キンゾク</t>
    </rPh>
    <rPh sb="2" eb="4">
      <t>ネンスウ</t>
    </rPh>
    <phoneticPr fontId="2"/>
  </si>
  <si>
    <t>専修免許状・１種免許状（幼稚園教諭）</t>
    <rPh sb="0" eb="2">
      <t>センシュウ</t>
    </rPh>
    <rPh sb="2" eb="5">
      <t>メンキョジョウ</t>
    </rPh>
    <rPh sb="7" eb="8">
      <t>シュ</t>
    </rPh>
    <rPh sb="8" eb="11">
      <t>メンキョジョウ</t>
    </rPh>
    <rPh sb="12" eb="15">
      <t>ヨウチエン</t>
    </rPh>
    <rPh sb="15" eb="17">
      <t>キョウユ</t>
    </rPh>
    <phoneticPr fontId="2"/>
  </si>
  <si>
    <t>専修免許状・１種免許状（　　　　　）</t>
    <rPh sb="0" eb="2">
      <t>センシュウ</t>
    </rPh>
    <rPh sb="2" eb="5">
      <t>メンキョジョウ</t>
    </rPh>
    <rPh sb="7" eb="8">
      <t>シュ</t>
    </rPh>
    <rPh sb="8" eb="11">
      <t>メンキョジョウ</t>
    </rPh>
    <phoneticPr fontId="2"/>
  </si>
  <si>
    <t>審査基準８（１）に該当</t>
    <rPh sb="0" eb="2">
      <t>シンサ</t>
    </rPh>
    <rPh sb="2" eb="4">
      <t>キジュン</t>
    </rPh>
    <rPh sb="9" eb="11">
      <t>ガイトウ</t>
    </rPh>
    <phoneticPr fontId="2"/>
  </si>
  <si>
    <t>審査基準８（２）に該当</t>
    <rPh sb="0" eb="2">
      <t>シンサ</t>
    </rPh>
    <rPh sb="2" eb="4">
      <t>キジュン</t>
    </rPh>
    <rPh sb="9" eb="11">
      <t>ガイトウ</t>
    </rPh>
    <phoneticPr fontId="2"/>
  </si>
  <si>
    <t>審査基準８（３）に該当</t>
    <rPh sb="0" eb="2">
      <t>シンサ</t>
    </rPh>
    <rPh sb="2" eb="4">
      <t>キジュン</t>
    </rPh>
    <rPh sb="9" eb="11">
      <t>ガイトウ</t>
    </rPh>
    <phoneticPr fontId="2"/>
  </si>
  <si>
    <t>①専修免許状又は１種免許状取得、かつ保育士登録者
②実務経験年数が５年以上有する者</t>
    <rPh sb="1" eb="3">
      <t>センシュウ</t>
    </rPh>
    <rPh sb="3" eb="6">
      <t>メンキョジョウ</t>
    </rPh>
    <rPh sb="6" eb="7">
      <t>マタ</t>
    </rPh>
    <rPh sb="9" eb="10">
      <t>シュ</t>
    </rPh>
    <rPh sb="10" eb="13">
      <t>メンキョジョウ</t>
    </rPh>
    <rPh sb="13" eb="15">
      <t>シュトク</t>
    </rPh>
    <rPh sb="18" eb="21">
      <t>ホイクシ</t>
    </rPh>
    <rPh sb="21" eb="23">
      <t>トウロク</t>
    </rPh>
    <rPh sb="23" eb="24">
      <t>シャ</t>
    </rPh>
    <rPh sb="26" eb="28">
      <t>ジツム</t>
    </rPh>
    <rPh sb="28" eb="30">
      <t>ケイケン</t>
    </rPh>
    <rPh sb="30" eb="32">
      <t>ネンスウ</t>
    </rPh>
    <rPh sb="34" eb="37">
      <t>ネンイジョウ</t>
    </rPh>
    <rPh sb="37" eb="38">
      <t>ユウ</t>
    </rPh>
    <rPh sb="40" eb="41">
      <t>シャ</t>
    </rPh>
    <phoneticPr fontId="2"/>
  </si>
  <si>
    <t>【参考様式２（付表１）】園長予定者の略歴</t>
    <rPh sb="1" eb="3">
      <t>サンコウ</t>
    </rPh>
    <rPh sb="3" eb="5">
      <t>ヨウシキ</t>
    </rPh>
    <rPh sb="7" eb="9">
      <t>フヒョウ</t>
    </rPh>
    <rPh sb="12" eb="14">
      <t>エンチョウ</t>
    </rPh>
    <rPh sb="14" eb="17">
      <t>ヨテイシャ</t>
    </rPh>
    <rPh sb="18" eb="20">
      <t>リャクレキ</t>
    </rPh>
    <phoneticPr fontId="2"/>
  </si>
  <si>
    <t>【参考様式２（付表３）】副園長（教頭・主幹教諭）の略歴</t>
    <rPh sb="1" eb="3">
      <t>サンコウ</t>
    </rPh>
    <rPh sb="3" eb="5">
      <t>ヨウシキ</t>
    </rPh>
    <rPh sb="7" eb="9">
      <t>フヒョウ</t>
    </rPh>
    <rPh sb="12" eb="15">
      <t>フクエンチョウ</t>
    </rPh>
    <rPh sb="16" eb="18">
      <t>キョウトウ</t>
    </rPh>
    <rPh sb="19" eb="21">
      <t>シュカン</t>
    </rPh>
    <rPh sb="21" eb="23">
      <t>キョウユ</t>
    </rPh>
    <rPh sb="25" eb="27">
      <t>リャクレキ</t>
    </rPh>
    <phoneticPr fontId="2"/>
  </si>
  <si>
    <t>【参考様式２（付表２）】園長の資格の特例に関する理由書</t>
    <rPh sb="1" eb="3">
      <t>サンコウ</t>
    </rPh>
    <rPh sb="3" eb="5">
      <t>ヨウシキ</t>
    </rPh>
    <rPh sb="7" eb="9">
      <t>フヒョウ</t>
    </rPh>
    <rPh sb="12" eb="14">
      <t>エンチョウ</t>
    </rPh>
    <rPh sb="15" eb="17">
      <t>シカク</t>
    </rPh>
    <rPh sb="18" eb="20">
      <t>トクレイ</t>
    </rPh>
    <rPh sb="21" eb="22">
      <t>カン</t>
    </rPh>
    <rPh sb="24" eb="27">
      <t>リユウショ</t>
    </rPh>
    <phoneticPr fontId="2"/>
  </si>
  <si>
    <t>主たる事務所の所在地</t>
    <phoneticPr fontId="2"/>
  </si>
  <si>
    <t>法人の名称及び代表者の氏名</t>
    <rPh sb="0" eb="2">
      <t>ホウジン</t>
    </rPh>
    <rPh sb="3" eb="5">
      <t>メイショウ</t>
    </rPh>
    <rPh sb="5" eb="6">
      <t>オヨ</t>
    </rPh>
    <rPh sb="7" eb="10">
      <t>ダイヒョウシャ</t>
    </rPh>
    <rPh sb="11" eb="13">
      <t>シメイ</t>
    </rPh>
    <phoneticPr fontId="2"/>
  </si>
  <si>
    <t>記</t>
    <rPh sb="0" eb="1">
      <t>キ</t>
    </rPh>
    <phoneticPr fontId="2"/>
  </si>
  <si>
    <t>１　幼保連携型認定こども園の園長とする者</t>
    <phoneticPr fontId="2"/>
  </si>
  <si>
    <t>２　上記１の者を幼保連携型認定こども園の園長とする理由</t>
    <phoneticPr fontId="2"/>
  </si>
  <si>
    <t>現在の
役職</t>
    <rPh sb="0" eb="2">
      <t>ゲンザイ</t>
    </rPh>
    <rPh sb="4" eb="6">
      <t>ヤクショク</t>
    </rPh>
    <phoneticPr fontId="2"/>
  </si>
  <si>
    <t>品名</t>
    <rPh sb="0" eb="2">
      <t>ヒンメイ</t>
    </rPh>
    <phoneticPr fontId="2"/>
  </si>
  <si>
    <t>規格</t>
    <rPh sb="0" eb="2">
      <t>キカク</t>
    </rPh>
    <phoneticPr fontId="2"/>
  </si>
  <si>
    <t>数量</t>
    <rPh sb="0" eb="2">
      <t>スウリョウ</t>
    </rPh>
    <phoneticPr fontId="2"/>
  </si>
  <si>
    <t>単価</t>
    <rPh sb="0" eb="2">
      <t>タンカ</t>
    </rPh>
    <phoneticPr fontId="2"/>
  </si>
  <si>
    <t>保有の形態</t>
    <rPh sb="0" eb="2">
      <t>ホユウ</t>
    </rPh>
    <rPh sb="3" eb="5">
      <t>ケイタイ</t>
    </rPh>
    <phoneticPr fontId="2"/>
  </si>
  <si>
    <t>映写設備</t>
    <rPh sb="0" eb="2">
      <t>エイシャ</t>
    </rPh>
    <rPh sb="2" eb="4">
      <t>セツビ</t>
    </rPh>
    <phoneticPr fontId="2"/>
  </si>
  <si>
    <t>水遊び場</t>
    <rPh sb="0" eb="2">
      <t>ミズアソ</t>
    </rPh>
    <rPh sb="3" eb="4">
      <t>バ</t>
    </rPh>
    <phoneticPr fontId="2"/>
  </si>
  <si>
    <t>園児清浄用設備</t>
    <rPh sb="0" eb="2">
      <t>エンジ</t>
    </rPh>
    <rPh sb="2" eb="4">
      <t>ショウジョウ</t>
    </rPh>
    <rPh sb="4" eb="5">
      <t>ヨウ</t>
    </rPh>
    <rPh sb="5" eb="7">
      <t>セツビ</t>
    </rPh>
    <phoneticPr fontId="2"/>
  </si>
  <si>
    <t>※　必要に応じて適宜行を追加して記載すること。</t>
    <rPh sb="2" eb="4">
      <t>ヒツヨウ</t>
    </rPh>
    <rPh sb="5" eb="6">
      <t>オウ</t>
    </rPh>
    <rPh sb="8" eb="10">
      <t>テキギ</t>
    </rPh>
    <rPh sb="10" eb="11">
      <t>ギョウ</t>
    </rPh>
    <rPh sb="12" eb="14">
      <t>ツイカ</t>
    </rPh>
    <rPh sb="16" eb="18">
      <t>キサイ</t>
    </rPh>
    <phoneticPr fontId="2"/>
  </si>
  <si>
    <t>園長資格（該当箇所に「レ」を入れること）</t>
    <rPh sb="0" eb="2">
      <t>エンチョウ</t>
    </rPh>
    <rPh sb="2" eb="4">
      <t>シカク</t>
    </rPh>
    <rPh sb="5" eb="7">
      <t>ガイトウ</t>
    </rPh>
    <rPh sb="7" eb="9">
      <t>カショ</t>
    </rPh>
    <rPh sb="14" eb="15">
      <t>イ</t>
    </rPh>
    <phoneticPr fontId="11"/>
  </si>
  <si>
    <t>　　年　　月　　日（　　歳）</t>
    <phoneticPr fontId="2"/>
  </si>
  <si>
    <t>　上記(1)～(3)の該当するものに「レ」を記入するとともに、人格や教育・保育についての熱意、識見、能力、経験等を踏まえ、施行規則第12条に規定する資格を有する者と同等の資質を有すると認められる理由について、下欄に具体的に記入すること。</t>
    <phoneticPr fontId="2"/>
  </si>
  <si>
    <t>　　年　　月　　日</t>
    <phoneticPr fontId="2"/>
  </si>
  <si>
    <t>必要な数</t>
    <rPh sb="0" eb="2">
      <t>ヒツヨウ</t>
    </rPh>
    <rPh sb="3" eb="4">
      <t>スウ</t>
    </rPh>
    <phoneticPr fontId="2"/>
  </si>
  <si>
    <t>学級
編制数</t>
    <rPh sb="0" eb="2">
      <t>ガッキュウ</t>
    </rPh>
    <rPh sb="3" eb="5">
      <t>ヘンセイ</t>
    </rPh>
    <rPh sb="5" eb="6">
      <t>スウ</t>
    </rPh>
    <phoneticPr fontId="2"/>
  </si>
  <si>
    <t>児童の
年齢</t>
    <rPh sb="0" eb="2">
      <t>ジドウ</t>
    </rPh>
    <rPh sb="4" eb="6">
      <t>ネンレイ</t>
    </rPh>
    <phoneticPr fontId="11"/>
  </si>
  <si>
    <t>学級数</t>
    <phoneticPr fontId="2"/>
  </si>
  <si>
    <r>
      <t xml:space="preserve">職員の数
</t>
    </r>
    <r>
      <rPr>
        <sz val="8.5"/>
        <rFont val="ＭＳ ゴシック"/>
        <family val="3"/>
        <charset val="128"/>
      </rPr>
      <t>（常勤換算）</t>
    </r>
    <rPh sb="6" eb="8">
      <t>ジョウキン</t>
    </rPh>
    <rPh sb="8" eb="10">
      <t>カンサン</t>
    </rPh>
    <phoneticPr fontId="2"/>
  </si>
  <si>
    <t>基準上
必要な
職員の数</t>
    <rPh sb="0" eb="2">
      <t>キジュン</t>
    </rPh>
    <rPh sb="2" eb="3">
      <t>ジョウ</t>
    </rPh>
    <rPh sb="4" eb="6">
      <t>ヒツヨウ</t>
    </rPh>
    <rPh sb="8" eb="10">
      <t>ショクイン</t>
    </rPh>
    <rPh sb="11" eb="12">
      <t>カズ</t>
    </rPh>
    <phoneticPr fontId="11"/>
  </si>
  <si>
    <t>→　「学級担任」欄及び「教育標準時間認定（１号）」欄、「保育認定（２号・３号）」欄に○印を記入</t>
    <rPh sb="3" eb="5">
      <t>ガッキュウ</t>
    </rPh>
    <rPh sb="5" eb="7">
      <t>タンニン</t>
    </rPh>
    <rPh sb="8" eb="9">
      <t>ラン</t>
    </rPh>
    <rPh sb="9" eb="10">
      <t>オヨ</t>
    </rPh>
    <rPh sb="28" eb="30">
      <t>ホイク</t>
    </rPh>
    <rPh sb="30" eb="32">
      <t>ニンテイ</t>
    </rPh>
    <rPh sb="34" eb="35">
      <t>ゴウ</t>
    </rPh>
    <rPh sb="37" eb="38">
      <t>ゴウ</t>
    </rPh>
    <rPh sb="40" eb="41">
      <t>ラン</t>
    </rPh>
    <rPh sb="43" eb="44">
      <t>シルシ</t>
    </rPh>
    <rPh sb="45" eb="47">
      <t>キニュウ</t>
    </rPh>
    <phoneticPr fontId="2"/>
  </si>
  <si>
    <t>　　　なお、常勤・非常勤については、正規・非正規による判断ではなく、当該施設内でのフルタイム勤務か否かで判断すること。</t>
    <rPh sb="6" eb="8">
      <t>ジョウキン</t>
    </rPh>
    <rPh sb="9" eb="12">
      <t>ヒジョウキン</t>
    </rPh>
    <rPh sb="18" eb="20">
      <t>セイキ</t>
    </rPh>
    <rPh sb="21" eb="24">
      <t>ヒセイキ</t>
    </rPh>
    <rPh sb="27" eb="29">
      <t>ハンダン</t>
    </rPh>
    <rPh sb="34" eb="36">
      <t>トウガイ</t>
    </rPh>
    <rPh sb="36" eb="39">
      <t>シセツナイ</t>
    </rPh>
    <rPh sb="46" eb="48">
      <t>キンム</t>
    </rPh>
    <rPh sb="49" eb="50">
      <t>イナ</t>
    </rPh>
    <rPh sb="52" eb="54">
      <t>ハンダン</t>
    </rPh>
    <phoneticPr fontId="2"/>
  </si>
  <si>
    <t>遊戯室（専用部分のみ）</t>
    <rPh sb="0" eb="1">
      <t>ユウ</t>
    </rPh>
    <rPh sb="1" eb="2">
      <t>ギ</t>
    </rPh>
    <rPh sb="2" eb="3">
      <t>シツ</t>
    </rPh>
    <rPh sb="4" eb="6">
      <t>センヨウ</t>
    </rPh>
    <rPh sb="6" eb="8">
      <t>ブブン</t>
    </rPh>
    <phoneticPr fontId="2"/>
  </si>
  <si>
    <t>遊戯室との兼用</t>
    <rPh sb="0" eb="3">
      <t>ユウギシツ</t>
    </rPh>
    <rPh sb="5" eb="7">
      <t>ケンヨウ</t>
    </rPh>
    <phoneticPr fontId="2"/>
  </si>
  <si>
    <t>（移行特例適用施設のみ）</t>
    <rPh sb="1" eb="3">
      <t>イコウ</t>
    </rPh>
    <rPh sb="3" eb="5">
      <t>トクレイ</t>
    </rPh>
    <rPh sb="5" eb="7">
      <t>テキヨウ</t>
    </rPh>
    <rPh sb="7" eb="9">
      <t>シセツ</t>
    </rPh>
    <phoneticPr fontId="2"/>
  </si>
  <si>
    <t>専用</t>
    <rPh sb="0" eb="1">
      <t>セン</t>
    </rPh>
    <rPh sb="1" eb="2">
      <t>ヨウ</t>
    </rPh>
    <phoneticPr fontId="2"/>
  </si>
  <si>
    <t>保育室と兼用</t>
    <rPh sb="0" eb="3">
      <t>ホイクシツ</t>
    </rPh>
    <rPh sb="4" eb="6">
      <t>ケンヨウ</t>
    </rPh>
    <phoneticPr fontId="2"/>
  </si>
  <si>
    <t>建築面積</t>
    <rPh sb="0" eb="2">
      <t>ケンチク</t>
    </rPh>
    <rPh sb="2" eb="4">
      <t>メンセキ</t>
    </rPh>
    <phoneticPr fontId="2"/>
  </si>
  <si>
    <t>遊戯室との兼用部分</t>
    <rPh sb="0" eb="3">
      <t>ユウギシツ</t>
    </rPh>
    <rPh sb="5" eb="7">
      <t>ケンヨウ</t>
    </rPh>
    <rPh sb="7" eb="9">
      <t>ブブン</t>
    </rPh>
    <phoneticPr fontId="2"/>
  </si>
  <si>
    <t>↑</t>
    <phoneticPr fontId="2"/>
  </si>
  <si>
    <t>乳児室・ほふく室を除く</t>
    <rPh sb="0" eb="2">
      <t>ニュウジ</t>
    </rPh>
    <rPh sb="2" eb="3">
      <t>シツ</t>
    </rPh>
    <rPh sb="7" eb="8">
      <t>シツ</t>
    </rPh>
    <rPh sb="9" eb="10">
      <t>ノゾ</t>
    </rPh>
    <phoneticPr fontId="2"/>
  </si>
  <si>
    <t>備考
（移行特例を適用する場合に記入）</t>
    <rPh sb="0" eb="2">
      <t>ビコウ</t>
    </rPh>
    <rPh sb="4" eb="6">
      <t>イコウ</t>
    </rPh>
    <rPh sb="6" eb="8">
      <t>トクレイ</t>
    </rPh>
    <rPh sb="9" eb="11">
      <t>テキヨウ</t>
    </rPh>
    <rPh sb="13" eb="15">
      <t>バアイ</t>
    </rPh>
    <rPh sb="16" eb="18">
      <t>キニュウ</t>
    </rPh>
    <phoneticPr fontId="2"/>
  </si>
  <si>
    <t>【参考様式４】運営の状況</t>
    <rPh sb="1" eb="3">
      <t>サンコウ</t>
    </rPh>
    <rPh sb="3" eb="5">
      <t>ヨウシキ</t>
    </rPh>
    <rPh sb="7" eb="9">
      <t>ウンエイ</t>
    </rPh>
    <rPh sb="10" eb="12">
      <t>ジョウキョウ</t>
    </rPh>
    <phoneticPr fontId="2"/>
  </si>
  <si>
    <t>運営規程</t>
    <rPh sb="0" eb="2">
      <t>ウンエイ</t>
    </rPh>
    <rPh sb="2" eb="4">
      <t>キテイ</t>
    </rPh>
    <phoneticPr fontId="2"/>
  </si>
  <si>
    <t>園則</t>
    <rPh sb="0" eb="2">
      <t>エンソク</t>
    </rPh>
    <phoneticPr fontId="2"/>
  </si>
  <si>
    <t>運営基準（※１）第20条</t>
    <phoneticPr fontId="2"/>
  </si>
  <si>
    <t>認定こども園法施行規則（※２）第16条</t>
    <phoneticPr fontId="2"/>
  </si>
  <si>
    <t>施設の目的及び運営の方針</t>
    <phoneticPr fontId="2"/>
  </si>
  <si>
    <t>－</t>
    <phoneticPr fontId="2"/>
  </si>
  <si>
    <t>提供する教育・保育の内容</t>
    <phoneticPr fontId="2"/>
  </si>
  <si>
    <t>教育課程その他の教育及び保育の内容に関する事項</t>
    <phoneticPr fontId="2"/>
  </si>
  <si>
    <t>職員の職種、員数及び職務の内容</t>
    <phoneticPr fontId="2"/>
  </si>
  <si>
    <t>利用定員及び職員組織に関する事項</t>
    <phoneticPr fontId="2"/>
  </si>
  <si>
    <t>教育・保育の提供を行う日及び時間、提供を行わない日</t>
    <phoneticPr fontId="2"/>
  </si>
  <si>
    <t>学年、学期、教育又は保育を行う日時数、教育又は保育を行わない日及び開園している時間に関する事項</t>
    <phoneticPr fontId="2"/>
  </si>
  <si>
    <t>保護者から受領する利用者負担その他の費用の種類、支払を求める理由及びその額</t>
    <phoneticPr fontId="2"/>
  </si>
  <si>
    <t>保育料その他の費用徴収に関する事項</t>
    <phoneticPr fontId="2"/>
  </si>
  <si>
    <t>子どもの区分ごとの利用定員</t>
    <phoneticPr fontId="2"/>
  </si>
  <si>
    <t>利用定員及び職員組織に関する事項【再掲】</t>
    <rPh sb="17" eb="19">
      <t>サイケイ</t>
    </rPh>
    <phoneticPr fontId="2"/>
  </si>
  <si>
    <t>施設の利用の開始、終了に関する事項及び利用に当たっての留意事項</t>
    <phoneticPr fontId="2"/>
  </si>
  <si>
    <t>入園、退園、転園、休園及び卒園に関する事項</t>
    <phoneticPr fontId="2"/>
  </si>
  <si>
    <t>緊急時等における対応方法</t>
    <phoneticPr fontId="2"/>
  </si>
  <si>
    <t>非常災害対策</t>
    <phoneticPr fontId="2"/>
  </si>
  <si>
    <t>虐待の防止のための措置に関する事項</t>
    <phoneticPr fontId="2"/>
  </si>
  <si>
    <t>その他施設の運営に関する重要事項</t>
    <phoneticPr fontId="2"/>
  </si>
  <si>
    <t>その他施設の管理についての重要事項</t>
    <phoneticPr fontId="2"/>
  </si>
  <si>
    <t>保護者に対する子育ての支援の内容に関する事項</t>
    <phoneticPr fontId="2"/>
  </si>
  <si>
    <t>（※１）特定教育・保育施設及び特定地域型保育事業の運営に関する基準（平成26年内閣府令第39号）</t>
    <rPh sb="4" eb="6">
      <t>トクテイ</t>
    </rPh>
    <rPh sb="6" eb="8">
      <t>キョウイク</t>
    </rPh>
    <rPh sb="9" eb="11">
      <t>ホイク</t>
    </rPh>
    <rPh sb="11" eb="13">
      <t>シセツ</t>
    </rPh>
    <rPh sb="13" eb="14">
      <t>オヨ</t>
    </rPh>
    <rPh sb="15" eb="17">
      <t>トクテイ</t>
    </rPh>
    <rPh sb="17" eb="20">
      <t>チイキガタ</t>
    </rPh>
    <rPh sb="20" eb="22">
      <t>ホイク</t>
    </rPh>
    <rPh sb="22" eb="24">
      <t>ジギョウ</t>
    </rPh>
    <rPh sb="25" eb="27">
      <t>ウンエイ</t>
    </rPh>
    <rPh sb="28" eb="29">
      <t>カン</t>
    </rPh>
    <rPh sb="31" eb="33">
      <t>キジュン</t>
    </rPh>
    <rPh sb="34" eb="36">
      <t>ヘイセイ</t>
    </rPh>
    <rPh sb="38" eb="39">
      <t>ネン</t>
    </rPh>
    <rPh sb="39" eb="43">
      <t>ナイカクフレイ</t>
    </rPh>
    <rPh sb="43" eb="44">
      <t>ダイ</t>
    </rPh>
    <rPh sb="46" eb="47">
      <t>ゴウ</t>
    </rPh>
    <phoneticPr fontId="2"/>
  </si>
  <si>
    <t>条</t>
    <rPh sb="0" eb="1">
      <t>ジョウ</t>
    </rPh>
    <phoneticPr fontId="2"/>
  </si>
  <si>
    <t>第</t>
    <rPh sb="0" eb="1">
      <t>ダイ</t>
    </rPh>
    <phoneticPr fontId="2"/>
  </si>
  <si>
    <t>（※２）就学前の子どもに関する教育、保育等の総合的な提供の推進に関する法律施行規則（平成26年内閣府・文部科学省・厚生労働省令第２号）</t>
    <rPh sb="4" eb="7">
      <t>シュウガクマエ</t>
    </rPh>
    <rPh sb="8" eb="9">
      <t>コ</t>
    </rPh>
    <rPh sb="12" eb="13">
      <t>カン</t>
    </rPh>
    <rPh sb="15" eb="17">
      <t>キョウイク</t>
    </rPh>
    <rPh sb="18" eb="20">
      <t>ホイク</t>
    </rPh>
    <rPh sb="20" eb="21">
      <t>トウ</t>
    </rPh>
    <rPh sb="22" eb="25">
      <t>ソウゴウテキ</t>
    </rPh>
    <rPh sb="26" eb="28">
      <t>テイキョウ</t>
    </rPh>
    <rPh sb="29" eb="31">
      <t>スイシン</t>
    </rPh>
    <rPh sb="32" eb="33">
      <t>カン</t>
    </rPh>
    <rPh sb="35" eb="37">
      <t>ホウリツ</t>
    </rPh>
    <rPh sb="37" eb="39">
      <t>セコウ</t>
    </rPh>
    <rPh sb="39" eb="41">
      <t>キソク</t>
    </rPh>
    <rPh sb="42" eb="44">
      <t>ヘイセイ</t>
    </rPh>
    <rPh sb="46" eb="47">
      <t>ネン</t>
    </rPh>
    <rPh sb="48" eb="49">
      <t>カク</t>
    </rPh>
    <rPh sb="49" eb="50">
      <t>フ</t>
    </rPh>
    <rPh sb="51" eb="53">
      <t>モンブ</t>
    </rPh>
    <rPh sb="53" eb="56">
      <t>カガクショウ</t>
    </rPh>
    <rPh sb="57" eb="59">
      <t>コウセイ</t>
    </rPh>
    <rPh sb="59" eb="62">
      <t>ロウドウショウ</t>
    </rPh>
    <rPh sb="62" eb="63">
      <t>レイ</t>
    </rPh>
    <rPh sb="63" eb="64">
      <t>ダイ</t>
    </rPh>
    <rPh sb="65" eb="66">
      <t>ゴウ</t>
    </rPh>
    <phoneticPr fontId="2"/>
  </si>
  <si>
    <t>開園時間</t>
    <rPh sb="0" eb="2">
      <t>カイエン</t>
    </rPh>
    <rPh sb="2" eb="4">
      <t>ジカン</t>
    </rPh>
    <phoneticPr fontId="2"/>
  </si>
  <si>
    <t>月～金</t>
    <rPh sb="0" eb="1">
      <t>ゲツ</t>
    </rPh>
    <rPh sb="2" eb="3">
      <t>キン</t>
    </rPh>
    <phoneticPr fontId="2"/>
  </si>
  <si>
    <t>土曜日</t>
    <rPh sb="0" eb="3">
      <t>ドヨウビ</t>
    </rPh>
    <phoneticPr fontId="2"/>
  </si>
  <si>
    <t>夏季休暇</t>
    <rPh sb="0" eb="2">
      <t>カキ</t>
    </rPh>
    <rPh sb="2" eb="4">
      <t>キュウカ</t>
    </rPh>
    <phoneticPr fontId="2"/>
  </si>
  <si>
    <t>時</t>
    <rPh sb="0" eb="1">
      <t>ジ</t>
    </rPh>
    <phoneticPr fontId="2"/>
  </si>
  <si>
    <t>分</t>
    <rPh sb="0" eb="1">
      <t>フン</t>
    </rPh>
    <phoneticPr fontId="2"/>
  </si>
  <si>
    <t>休　日</t>
    <rPh sb="0" eb="1">
      <t>キュウ</t>
    </rPh>
    <rPh sb="2" eb="3">
      <t>ヒ</t>
    </rPh>
    <phoneticPr fontId="2"/>
  </si>
  <si>
    <t>教育時間
（３～５歳児のみ）</t>
    <rPh sb="0" eb="2">
      <t>キョウイク</t>
    </rPh>
    <rPh sb="2" eb="4">
      <t>ジカン</t>
    </rPh>
    <rPh sb="9" eb="11">
      <t>サイジ</t>
    </rPh>
    <phoneticPr fontId="2"/>
  </si>
  <si>
    <t>（備考）</t>
    <rPh sb="1" eb="3">
      <t>ビコウ</t>
    </rPh>
    <phoneticPr fontId="2"/>
  </si>
  <si>
    <t>長期休暇
（１号認定のみ）</t>
    <rPh sb="0" eb="2">
      <t>チョウキ</t>
    </rPh>
    <rPh sb="2" eb="4">
      <t>キュウカ</t>
    </rPh>
    <rPh sb="7" eb="8">
      <t>ゴウ</t>
    </rPh>
    <rPh sb="8" eb="10">
      <t>ニンテイ</t>
    </rPh>
    <phoneticPr fontId="2"/>
  </si>
  <si>
    <t>冬季休暇</t>
    <rPh sb="0" eb="2">
      <t>トウキ</t>
    </rPh>
    <rPh sb="2" eb="4">
      <t>キュウカ</t>
    </rPh>
    <phoneticPr fontId="2"/>
  </si>
  <si>
    <t>春季休暇</t>
    <rPh sb="0" eb="2">
      <t>シュンキ</t>
    </rPh>
    <rPh sb="2" eb="4">
      <t>キュウカ</t>
    </rPh>
    <phoneticPr fontId="2"/>
  </si>
  <si>
    <t>１　備えるべき設備（各室を除く）</t>
    <rPh sb="10" eb="12">
      <t>カクシツ</t>
    </rPh>
    <rPh sb="13" eb="14">
      <t>ノゾ</t>
    </rPh>
    <phoneticPr fontId="2"/>
  </si>
  <si>
    <t>設備</t>
    <rPh sb="0" eb="2">
      <t>セツビ</t>
    </rPh>
    <phoneticPr fontId="2"/>
  </si>
  <si>
    <t>便所（大便器）</t>
    <rPh sb="0" eb="2">
      <t>ベンジョ</t>
    </rPh>
    <rPh sb="3" eb="6">
      <t>ダイベンキ</t>
    </rPh>
    <phoneticPr fontId="2"/>
  </si>
  <si>
    <t>便所（小便器）</t>
    <rPh sb="0" eb="2">
      <t>ベンジョ</t>
    </rPh>
    <rPh sb="3" eb="6">
      <t>ショウベンキ</t>
    </rPh>
    <phoneticPr fontId="2"/>
  </si>
  <si>
    <t>飲料水用設備</t>
    <rPh sb="0" eb="4">
      <t>インリョウスイヨウ</t>
    </rPh>
    <rPh sb="4" eb="6">
      <t>セツビ</t>
    </rPh>
    <phoneticPr fontId="2"/>
  </si>
  <si>
    <t>手洗用設備</t>
    <rPh sb="0" eb="2">
      <t>テアラ</t>
    </rPh>
    <rPh sb="2" eb="3">
      <t>ヨウ</t>
    </rPh>
    <rPh sb="3" eb="5">
      <t>セツビ</t>
    </rPh>
    <phoneticPr fontId="2"/>
  </si>
  <si>
    <t>足洗用設備</t>
    <rPh sb="0" eb="1">
      <t>アシ</t>
    </rPh>
    <rPh sb="1" eb="3">
      <t>ススグヨウ</t>
    </rPh>
    <rPh sb="3" eb="5">
      <t>セツビ</t>
    </rPh>
    <phoneticPr fontId="2"/>
  </si>
  <si>
    <t>２　備えるよう努める設備</t>
    <phoneticPr fontId="2"/>
  </si>
  <si>
    <t>放送聴取設備</t>
    <rPh sb="0" eb="2">
      <t>ホウソウ</t>
    </rPh>
    <rPh sb="2" eb="4">
      <t>チョウシュ</t>
    </rPh>
    <rPh sb="4" eb="6">
      <t>セツビ</t>
    </rPh>
    <phoneticPr fontId="2"/>
  </si>
  <si>
    <t>年間教育週数
（３～５歳児のみ）</t>
    <rPh sb="0" eb="2">
      <t>ネンカン</t>
    </rPh>
    <rPh sb="2" eb="4">
      <t>キョウイク</t>
    </rPh>
    <rPh sb="4" eb="6">
      <t>シュウスウ</t>
    </rPh>
    <rPh sb="11" eb="13">
      <t>サイジ</t>
    </rPh>
    <phoneticPr fontId="2"/>
  </si>
  <si>
    <t>週</t>
    <rPh sb="0" eb="1">
      <t>シュウ</t>
    </rPh>
    <phoneticPr fontId="2"/>
  </si>
  <si>
    <t>【参考様式３（付表１）】各室別面積表</t>
    <rPh sb="1" eb="3">
      <t>サンコウ</t>
    </rPh>
    <rPh sb="3" eb="5">
      <t>ヨウシキ</t>
    </rPh>
    <rPh sb="7" eb="9">
      <t>フヒョウ</t>
    </rPh>
    <rPh sb="12" eb="14">
      <t>カクシツ</t>
    </rPh>
    <rPh sb="14" eb="15">
      <t>ベツ</t>
    </rPh>
    <rPh sb="15" eb="17">
      <t>メンセキ</t>
    </rPh>
    <rPh sb="17" eb="18">
      <t>ヒョウ</t>
    </rPh>
    <phoneticPr fontId="2"/>
  </si>
  <si>
    <t>１階</t>
    <rPh sb="1" eb="2">
      <t>カイ</t>
    </rPh>
    <phoneticPr fontId="2"/>
  </si>
  <si>
    <t>２階</t>
    <rPh sb="1" eb="2">
      <t>カイ</t>
    </rPh>
    <phoneticPr fontId="2"/>
  </si>
  <si>
    <t>区分</t>
    <rPh sb="0" eb="2">
      <t>クブン</t>
    </rPh>
    <phoneticPr fontId="2"/>
  </si>
  <si>
    <t>室　　　　　数</t>
    <rPh sb="0" eb="1">
      <t>シツ</t>
    </rPh>
    <rPh sb="6" eb="7">
      <t>スウ</t>
    </rPh>
    <phoneticPr fontId="2"/>
  </si>
  <si>
    <t>延床面積</t>
    <rPh sb="0" eb="1">
      <t>ノ</t>
    </rPh>
    <rPh sb="1" eb="4">
      <t>ユカメンセキ</t>
    </rPh>
    <phoneticPr fontId="2"/>
  </si>
  <si>
    <t>耐火性能</t>
    <rPh sb="0" eb="3">
      <t>タイカセイ</t>
    </rPh>
    <rPh sb="3" eb="4">
      <t>ノウ</t>
    </rPh>
    <phoneticPr fontId="2"/>
  </si>
  <si>
    <t>園舎①</t>
    <rPh sb="0" eb="2">
      <t>エンシャ</t>
    </rPh>
    <phoneticPr fontId="2"/>
  </si>
  <si>
    <t>園舎②</t>
    <rPh sb="0" eb="2">
      <t>エンシャ</t>
    </rPh>
    <phoneticPr fontId="2"/>
  </si>
  <si>
    <t>園舎③</t>
    <rPh sb="0" eb="2">
      <t>エンシャ</t>
    </rPh>
    <phoneticPr fontId="2"/>
  </si>
  <si>
    <t>３階
以上</t>
    <rPh sb="1" eb="2">
      <t>カイ</t>
    </rPh>
    <rPh sb="3" eb="5">
      <t>イジョウ</t>
    </rPh>
    <phoneticPr fontId="2"/>
  </si>
  <si>
    <t>上記のほか３歳未満児の保育の用に供する施設及び設備（　　　　　　　　　　）</t>
    <rPh sb="0" eb="2">
      <t>ジョウキ</t>
    </rPh>
    <rPh sb="6" eb="7">
      <t>サイ</t>
    </rPh>
    <rPh sb="7" eb="9">
      <t>ミマン</t>
    </rPh>
    <rPh sb="9" eb="10">
      <t>ジ</t>
    </rPh>
    <rPh sb="11" eb="13">
      <t>ホイク</t>
    </rPh>
    <rPh sb="14" eb="15">
      <t>ヨウ</t>
    </rPh>
    <rPh sb="16" eb="17">
      <t>キョウ</t>
    </rPh>
    <rPh sb="19" eb="21">
      <t>シセツ</t>
    </rPh>
    <rPh sb="21" eb="22">
      <t>オヨ</t>
    </rPh>
    <rPh sb="23" eb="25">
      <t>セツビ</t>
    </rPh>
    <phoneticPr fontId="2"/>
  </si>
  <si>
    <t>（乳児室・ほふく室・保育室・遊戯室を２階以上に設置する場合の考え方</t>
    <rPh sb="1" eb="3">
      <t>ニュウジ</t>
    </rPh>
    <rPh sb="3" eb="4">
      <t>シツ</t>
    </rPh>
    <rPh sb="8" eb="9">
      <t>シツ</t>
    </rPh>
    <rPh sb="10" eb="13">
      <t>ホイクシツ</t>
    </rPh>
    <rPh sb="14" eb="17">
      <t>ユウギシツ</t>
    </rPh>
    <rPh sb="19" eb="22">
      <t>カイイジョウ</t>
    </rPh>
    <rPh sb="23" eb="25">
      <t>セッチ</t>
    </rPh>
    <rPh sb="27" eb="29">
      <t>バアイ</t>
    </rPh>
    <rPh sb="30" eb="31">
      <t>カンガ</t>
    </rPh>
    <rPh sb="32" eb="33">
      <t>カタ</t>
    </rPh>
    <phoneticPr fontId="2"/>
  </si>
  <si>
    <t>屋上園庭</t>
    <rPh sb="0" eb="2">
      <t>オクジョウ</t>
    </rPh>
    <rPh sb="2" eb="4">
      <t>エンテイ</t>
    </rPh>
    <phoneticPr fontId="2"/>
  </si>
  <si>
    <t>【参考様式３（付表３）】設備の概要</t>
    <rPh sb="1" eb="3">
      <t>サンコウ</t>
    </rPh>
    <rPh sb="3" eb="5">
      <t>ヨウシキ</t>
    </rPh>
    <rPh sb="7" eb="9">
      <t>フヒョウ</t>
    </rPh>
    <rPh sb="12" eb="14">
      <t>セツビ</t>
    </rPh>
    <rPh sb="15" eb="17">
      <t>ガイヨウ</t>
    </rPh>
    <phoneticPr fontId="2"/>
  </si>
  <si>
    <t>（屋上園庭、代替地を面積算入する場合の考え方）</t>
    <rPh sb="1" eb="3">
      <t>オクジョウ</t>
    </rPh>
    <rPh sb="3" eb="5">
      <t>エンテイ</t>
    </rPh>
    <rPh sb="6" eb="9">
      <t>ダイタイチ</t>
    </rPh>
    <rPh sb="10" eb="12">
      <t>メンセキ</t>
    </rPh>
    <rPh sb="12" eb="14">
      <t>サンニュウ</t>
    </rPh>
    <rPh sb="16" eb="18">
      <t>バアイ</t>
    </rPh>
    <rPh sb="19" eb="20">
      <t>カンガ</t>
    </rPh>
    <rPh sb="21" eb="22">
      <t>カタ</t>
    </rPh>
    <phoneticPr fontId="2"/>
  </si>
  <si>
    <t>１　開園状況について</t>
    <rPh sb="2" eb="4">
      <t>カイエン</t>
    </rPh>
    <rPh sb="4" eb="6">
      <t>ジョウキョウ</t>
    </rPh>
    <phoneticPr fontId="2"/>
  </si>
  <si>
    <t>年齢区分</t>
    <rPh sb="0" eb="2">
      <t>ネンレイ</t>
    </rPh>
    <rPh sb="2" eb="4">
      <t>クブン</t>
    </rPh>
    <phoneticPr fontId="2"/>
  </si>
  <si>
    <t>調理形態</t>
    <rPh sb="0" eb="2">
      <t>チョウリ</t>
    </rPh>
    <rPh sb="2" eb="4">
      <t>ケイタイ</t>
    </rPh>
    <phoneticPr fontId="2"/>
  </si>
  <si>
    <t>業務委託・外部搬入の場合の委託業者</t>
    <rPh sb="0" eb="2">
      <t>ギョウム</t>
    </rPh>
    <rPh sb="2" eb="4">
      <t>イタク</t>
    </rPh>
    <rPh sb="5" eb="7">
      <t>ガイブ</t>
    </rPh>
    <rPh sb="7" eb="9">
      <t>ハンニュウ</t>
    </rPh>
    <rPh sb="10" eb="12">
      <t>バアイ</t>
    </rPh>
    <rPh sb="13" eb="15">
      <t>イタク</t>
    </rPh>
    <rPh sb="15" eb="17">
      <t>ギョウシャ</t>
    </rPh>
    <phoneticPr fontId="2"/>
  </si>
  <si>
    <t>２　園則と運営規程</t>
    <rPh sb="2" eb="3">
      <t>エン</t>
    </rPh>
    <rPh sb="3" eb="4">
      <t>ノリ</t>
    </rPh>
    <rPh sb="5" eb="7">
      <t>ウンエイ</t>
    </rPh>
    <rPh sb="7" eb="9">
      <t>キテイ</t>
    </rPh>
    <phoneticPr fontId="2"/>
  </si>
  <si>
    <t>３　１号認定子どもの選考方法</t>
    <rPh sb="3" eb="4">
      <t>ゴウ</t>
    </rPh>
    <rPh sb="4" eb="6">
      <t>ニンテイ</t>
    </rPh>
    <rPh sb="6" eb="7">
      <t>コ</t>
    </rPh>
    <rPh sb="10" eb="12">
      <t>センコウ</t>
    </rPh>
    <rPh sb="12" eb="14">
      <t>ホウホウ</t>
    </rPh>
    <phoneticPr fontId="2"/>
  </si>
  <si>
    <t>４　給食の提供方法</t>
    <rPh sb="2" eb="4">
      <t>キュウショク</t>
    </rPh>
    <rPh sb="5" eb="7">
      <t>テイキョウ</t>
    </rPh>
    <rPh sb="7" eb="9">
      <t>ホウホウ</t>
    </rPh>
    <phoneticPr fontId="2"/>
  </si>
  <si>
    <t>※　移行特例を適用する場合（適用する内容を記入）</t>
    <rPh sb="2" eb="4">
      <t>イコウ</t>
    </rPh>
    <rPh sb="4" eb="6">
      <t>トクレイ</t>
    </rPh>
    <rPh sb="7" eb="9">
      <t>テキヨウ</t>
    </rPh>
    <rPh sb="11" eb="13">
      <t>バアイ</t>
    </rPh>
    <rPh sb="14" eb="16">
      <t>テキヨウ</t>
    </rPh>
    <rPh sb="18" eb="20">
      <t>ナイヨウ</t>
    </rPh>
    <rPh sb="21" eb="23">
      <t>キニュウ</t>
    </rPh>
    <phoneticPr fontId="2"/>
  </si>
  <si>
    <t>保育する園児数</t>
    <rPh sb="0" eb="2">
      <t>ホイク</t>
    </rPh>
    <rPh sb="4" eb="6">
      <t>エンジ</t>
    </rPh>
    <rPh sb="6" eb="7">
      <t>カズ</t>
    </rPh>
    <phoneticPr fontId="2"/>
  </si>
  <si>
    <t>移行特例の適用</t>
    <phoneticPr fontId="2"/>
  </si>
  <si>
    <t>必要数（概ね）</t>
    <rPh sb="0" eb="3">
      <t>ヒツヨウスウ</t>
    </rPh>
    <rPh sb="4" eb="5">
      <t>オオム</t>
    </rPh>
    <phoneticPr fontId="2"/>
  </si>
  <si>
    <t>３歳児以上（１号）</t>
    <rPh sb="1" eb="3">
      <t>サイジ</t>
    </rPh>
    <rPh sb="3" eb="5">
      <t>イジョウ</t>
    </rPh>
    <rPh sb="7" eb="8">
      <t>ゴウ</t>
    </rPh>
    <phoneticPr fontId="2"/>
  </si>
  <si>
    <t>３歳児以上（２号）</t>
    <rPh sb="1" eb="3">
      <t>サイジ</t>
    </rPh>
    <rPh sb="3" eb="5">
      <t>イジョウ</t>
    </rPh>
    <rPh sb="7" eb="8">
      <t>ゴウ</t>
    </rPh>
    <phoneticPr fontId="2"/>
  </si>
  <si>
    <t>３歳児未満（３号）</t>
    <rPh sb="1" eb="3">
      <t>サイジ</t>
    </rPh>
    <rPh sb="3" eb="5">
      <t>ミマン</t>
    </rPh>
    <rPh sb="7" eb="8">
      <t>ゴウ</t>
    </rPh>
    <phoneticPr fontId="2"/>
  </si>
  <si>
    <t>賠償責任保険</t>
    <rPh sb="0" eb="2">
      <t>バイショウ</t>
    </rPh>
    <rPh sb="2" eb="4">
      <t>セキニン</t>
    </rPh>
    <rPh sb="4" eb="6">
      <t>ホケン</t>
    </rPh>
    <phoneticPr fontId="2"/>
  </si>
  <si>
    <t>傷害保険</t>
    <rPh sb="0" eb="2">
      <t>ショウガイ</t>
    </rPh>
    <rPh sb="2" eb="4">
      <t>ホケン</t>
    </rPh>
    <phoneticPr fontId="2"/>
  </si>
  <si>
    <t>開園年度</t>
    <rPh sb="0" eb="2">
      <t>カイエン</t>
    </rPh>
    <rPh sb="2" eb="4">
      <t>ネンド</t>
    </rPh>
    <phoneticPr fontId="2"/>
  </si>
  <si>
    <t>翌年度以降</t>
    <rPh sb="0" eb="3">
      <t>ヨクネンド</t>
    </rPh>
    <rPh sb="3" eb="5">
      <t>イコウ</t>
    </rPh>
    <phoneticPr fontId="2"/>
  </si>
  <si>
    <t>園児</t>
    <rPh sb="0" eb="2">
      <t>エンジ</t>
    </rPh>
    <phoneticPr fontId="2"/>
  </si>
  <si>
    <t>職員</t>
    <rPh sb="0" eb="2">
      <t>ショクイン</t>
    </rPh>
    <phoneticPr fontId="2"/>
  </si>
  <si>
    <t>苦情解決責任者</t>
    <rPh sb="0" eb="2">
      <t>クジョウ</t>
    </rPh>
    <rPh sb="2" eb="4">
      <t>カイケツ</t>
    </rPh>
    <rPh sb="4" eb="6">
      <t>セキニン</t>
    </rPh>
    <rPh sb="6" eb="7">
      <t>シャ</t>
    </rPh>
    <phoneticPr fontId="2"/>
  </si>
  <si>
    <t>苦情相談窓口（担当者）</t>
    <rPh sb="0" eb="2">
      <t>クジョウ</t>
    </rPh>
    <rPh sb="2" eb="4">
      <t>ソウダン</t>
    </rPh>
    <rPh sb="4" eb="6">
      <t>マドグチ</t>
    </rPh>
    <rPh sb="7" eb="10">
      <t>タントウシャ</t>
    </rPh>
    <phoneticPr fontId="2"/>
  </si>
  <si>
    <t>保護者への周知方法</t>
    <rPh sb="0" eb="3">
      <t>ホゴシャ</t>
    </rPh>
    <rPh sb="5" eb="7">
      <t>シュウチ</t>
    </rPh>
    <rPh sb="7" eb="9">
      <t>ホウホウ</t>
    </rPh>
    <phoneticPr fontId="2"/>
  </si>
  <si>
    <t>処理体制の概要</t>
    <rPh sb="0" eb="2">
      <t>ショリ</t>
    </rPh>
    <rPh sb="2" eb="4">
      <t>タイセイ</t>
    </rPh>
    <rPh sb="5" eb="7">
      <t>ガイヨウ</t>
    </rPh>
    <phoneticPr fontId="2"/>
  </si>
  <si>
    <t>３歳児</t>
    <rPh sb="1" eb="3">
      <t>サイジ</t>
    </rPh>
    <phoneticPr fontId="2"/>
  </si>
  <si>
    <t>４歳児</t>
    <rPh sb="1" eb="3">
      <t>サイジ</t>
    </rPh>
    <phoneticPr fontId="2"/>
  </si>
  <si>
    <t>５歳児</t>
    <rPh sb="1" eb="3">
      <t>サイジ</t>
    </rPh>
    <phoneticPr fontId="2"/>
  </si>
  <si>
    <t>学級</t>
    <rPh sb="0" eb="2">
      <t>ガッキュウ</t>
    </rPh>
    <phoneticPr fontId="2"/>
  </si>
  <si>
    <t>保育する
園児数</t>
    <phoneticPr fontId="2"/>
  </si>
  <si>
    <t>基準上
必要な
配置人数</t>
    <rPh sb="0" eb="2">
      <t>キジュン</t>
    </rPh>
    <rPh sb="2" eb="3">
      <t>ジョウ</t>
    </rPh>
    <rPh sb="4" eb="6">
      <t>ヒツヨウ</t>
    </rPh>
    <rPh sb="8" eb="10">
      <t>ハイチ</t>
    </rPh>
    <rPh sb="10" eb="12">
      <t>ニンズウ</t>
    </rPh>
    <phoneticPr fontId="2"/>
  </si>
  <si>
    <t>配置予定
職員数
（常勤）</t>
    <rPh sb="0" eb="2">
      <t>ハイチ</t>
    </rPh>
    <rPh sb="2" eb="4">
      <t>ヨテイ</t>
    </rPh>
    <rPh sb="5" eb="8">
      <t>ショクインスウ</t>
    </rPh>
    <rPh sb="10" eb="12">
      <t>ジョウキン</t>
    </rPh>
    <phoneticPr fontId="2"/>
  </si>
  <si>
    <t>配置予定者氏名</t>
    <rPh sb="0" eb="2">
      <t>ハイチ</t>
    </rPh>
    <rPh sb="2" eb="5">
      <t>ヨテイシャ</t>
    </rPh>
    <rPh sb="5" eb="7">
      <t>シメイ</t>
    </rPh>
    <phoneticPr fontId="2"/>
  </si>
  <si>
    <t>※１　各年齢の学級の番号は、参考様式３付表１と一致する。</t>
    <rPh sb="3" eb="6">
      <t>カクネンレイ</t>
    </rPh>
    <rPh sb="7" eb="9">
      <t>ガッキュウ</t>
    </rPh>
    <rPh sb="10" eb="12">
      <t>バンゴウ</t>
    </rPh>
    <rPh sb="14" eb="16">
      <t>サンコウ</t>
    </rPh>
    <rPh sb="16" eb="18">
      <t>ヨウシキ</t>
    </rPh>
    <rPh sb="19" eb="21">
      <t>フヒョウ</t>
    </rPh>
    <rPh sb="23" eb="25">
      <t>イッチ</t>
    </rPh>
    <phoneticPr fontId="2"/>
  </si>
  <si>
    <t>※２　ここでいう配置予定職員数（常勤）は、教育時間を通じて専任で配置する職員をいう。</t>
    <rPh sb="8" eb="10">
      <t>ハイチ</t>
    </rPh>
    <rPh sb="10" eb="12">
      <t>ヨテイ</t>
    </rPh>
    <rPh sb="12" eb="15">
      <t>ショクインスウ</t>
    </rPh>
    <rPh sb="16" eb="18">
      <t>ジョウキン</t>
    </rPh>
    <rPh sb="21" eb="23">
      <t>キョウイク</t>
    </rPh>
    <rPh sb="23" eb="25">
      <t>ジカン</t>
    </rPh>
    <rPh sb="26" eb="27">
      <t>ツウ</t>
    </rPh>
    <rPh sb="29" eb="31">
      <t>センニン</t>
    </rPh>
    <rPh sb="32" eb="34">
      <t>ハイチ</t>
    </rPh>
    <rPh sb="36" eb="38">
      <t>ショクイン</t>
    </rPh>
    <phoneticPr fontId="2"/>
  </si>
  <si>
    <t>構造</t>
    <rPh sb="0" eb="2">
      <t>コウゾウ</t>
    </rPh>
    <phoneticPr fontId="2"/>
  </si>
  <si>
    <t>１　敷地の状況</t>
    <rPh sb="2" eb="4">
      <t>シキチ</t>
    </rPh>
    <rPh sb="5" eb="7">
      <t>ジョウキョウ</t>
    </rPh>
    <phoneticPr fontId="2"/>
  </si>
  <si>
    <t>２　園舎の状況</t>
    <rPh sb="2" eb="4">
      <t>エンシャ</t>
    </rPh>
    <rPh sb="5" eb="7">
      <t>ジョウキョウ</t>
    </rPh>
    <phoneticPr fontId="2"/>
  </si>
  <si>
    <t>３　各室の状況（面積以外）</t>
    <rPh sb="2" eb="4">
      <t>カクシツ</t>
    </rPh>
    <rPh sb="5" eb="7">
      <t>ジョウキョウ</t>
    </rPh>
    <rPh sb="8" eb="10">
      <t>メンセキ</t>
    </rPh>
    <rPh sb="10" eb="12">
      <t>イガイ</t>
    </rPh>
    <phoneticPr fontId="2"/>
  </si>
  <si>
    <t>４　園庭の状況</t>
    <rPh sb="2" eb="4">
      <t>エンテイ</t>
    </rPh>
    <rPh sb="5" eb="7">
      <t>ジョウキョウ</t>
    </rPh>
    <phoneticPr fontId="2"/>
  </si>
  <si>
    <t>階層</t>
    <rPh sb="0" eb="2">
      <t>カイソウ</t>
    </rPh>
    <phoneticPr fontId="2"/>
  </si>
  <si>
    <t>保有形態</t>
    <rPh sb="0" eb="2">
      <t>ホユウ</t>
    </rPh>
    <rPh sb="2" eb="4">
      <t>ケイタイ</t>
    </rPh>
    <phoneticPr fontId="2"/>
  </si>
  <si>
    <t>【参考様式３（付表２）】敷地・園舎等の状況</t>
    <rPh sb="1" eb="3">
      <t>サンコウ</t>
    </rPh>
    <rPh sb="3" eb="5">
      <t>ヨウシキ</t>
    </rPh>
    <rPh sb="7" eb="9">
      <t>フヒョウ</t>
    </rPh>
    <rPh sb="12" eb="14">
      <t>シキチ</t>
    </rPh>
    <rPh sb="15" eb="17">
      <t>エンシャ</t>
    </rPh>
    <rPh sb="17" eb="18">
      <t>トウ</t>
    </rPh>
    <rPh sb="19" eb="21">
      <t>ジョウキョウ</t>
    </rPh>
    <phoneticPr fontId="2"/>
  </si>
  <si>
    <t>園舎①</t>
    <rPh sb="0" eb="2">
      <t>エンシャ</t>
    </rPh>
    <phoneticPr fontId="2"/>
  </si>
  <si>
    <t>園舎②</t>
    <rPh sb="0" eb="2">
      <t>エンシャ</t>
    </rPh>
    <phoneticPr fontId="2"/>
  </si>
  <si>
    <t>園舎③</t>
    <rPh sb="0" eb="2">
      <t>エンシャ</t>
    </rPh>
    <phoneticPr fontId="2"/>
  </si>
  <si>
    <t>園舎④</t>
    <rPh sb="0" eb="2">
      <t>エンシャ</t>
    </rPh>
    <phoneticPr fontId="2"/>
  </si>
  <si>
    <t>園舎⑤</t>
    <rPh sb="0" eb="2">
      <t>エンシャ</t>
    </rPh>
    <phoneticPr fontId="2"/>
  </si>
  <si>
    <t>園舎⑥</t>
    <rPh sb="0" eb="2">
      <t>エンシャ</t>
    </rPh>
    <phoneticPr fontId="2"/>
  </si>
  <si>
    <t>面積</t>
    <rPh sb="0" eb="2">
      <t>メンセキ</t>
    </rPh>
    <phoneticPr fontId="2"/>
  </si>
  <si>
    <t>自己所有</t>
    <rPh sb="0" eb="2">
      <t>ジコ</t>
    </rPh>
    <rPh sb="2" eb="4">
      <t>ショユウ</t>
    </rPh>
    <phoneticPr fontId="2"/>
  </si>
  <si>
    <t>その他</t>
    <rPh sb="2" eb="3">
      <t>タ</t>
    </rPh>
    <phoneticPr fontId="2"/>
  </si>
  <si>
    <t>自己所有でない場合について（具体的内容を明記）</t>
    <rPh sb="0" eb="2">
      <t>ジコ</t>
    </rPh>
    <rPh sb="2" eb="4">
      <t>ショユウ</t>
    </rPh>
    <rPh sb="7" eb="9">
      <t>バアイ</t>
    </rPh>
    <rPh sb="14" eb="17">
      <t>グタイテキ</t>
    </rPh>
    <rPh sb="17" eb="19">
      <t>ナイヨウ</t>
    </rPh>
    <rPh sb="20" eb="22">
      <t>メイキ</t>
    </rPh>
    <phoneticPr fontId="2"/>
  </si>
  <si>
    <t>自己所有でない土地について（具体的内容を明記）</t>
    <rPh sb="0" eb="2">
      <t>ジコ</t>
    </rPh>
    <rPh sb="2" eb="4">
      <t>ショユウ</t>
    </rPh>
    <rPh sb="7" eb="9">
      <t>トチ</t>
    </rPh>
    <rPh sb="14" eb="17">
      <t>グタイテキ</t>
    </rPh>
    <rPh sb="17" eb="19">
      <t>ナイヨウ</t>
    </rPh>
    <rPh sb="20" eb="22">
      <t>メイキ</t>
    </rPh>
    <phoneticPr fontId="2"/>
  </si>
  <si>
    <t>土地①</t>
    <rPh sb="0" eb="2">
      <t>トチ</t>
    </rPh>
    <phoneticPr fontId="2"/>
  </si>
  <si>
    <t>土地②</t>
    <rPh sb="0" eb="2">
      <t>トチ</t>
    </rPh>
    <phoneticPr fontId="2"/>
  </si>
  <si>
    <t>土地③</t>
    <rPh sb="0" eb="2">
      <t>トチ</t>
    </rPh>
    <phoneticPr fontId="2"/>
  </si>
  <si>
    <t>園児数</t>
    <rPh sb="0" eb="2">
      <t>エンジ</t>
    </rPh>
    <rPh sb="2" eb="3">
      <t>スウ</t>
    </rPh>
    <phoneticPr fontId="2"/>
  </si>
  <si>
    <t>保育認定</t>
    <rPh sb="0" eb="2">
      <t>ホイク</t>
    </rPh>
    <rPh sb="2" eb="4">
      <t>ニンテイ</t>
    </rPh>
    <phoneticPr fontId="2"/>
  </si>
  <si>
    <t>０～２歳</t>
    <rPh sb="3" eb="4">
      <t>サイ</t>
    </rPh>
    <phoneticPr fontId="2"/>
  </si>
  <si>
    <t>配置
予定者</t>
    <rPh sb="0" eb="2">
      <t>ハイチ</t>
    </rPh>
    <rPh sb="3" eb="6">
      <t>ヨテイシャ</t>
    </rPh>
    <phoneticPr fontId="2"/>
  </si>
  <si>
    <t>氏名</t>
    <rPh sb="0" eb="2">
      <t>シメイ</t>
    </rPh>
    <phoneticPr fontId="2"/>
  </si>
  <si>
    <t>保有資格</t>
    <rPh sb="0" eb="2">
      <t>ホユウ</t>
    </rPh>
    <rPh sb="2" eb="4">
      <t>シカク</t>
    </rPh>
    <phoneticPr fontId="2"/>
  </si>
  <si>
    <t>栄養士</t>
    <rPh sb="0" eb="3">
      <t>エイヨウシ</t>
    </rPh>
    <phoneticPr fontId="2"/>
  </si>
  <si>
    <t>管理栄養士</t>
    <rPh sb="0" eb="2">
      <t>カンリ</t>
    </rPh>
    <rPh sb="2" eb="5">
      <t>エイヨウシ</t>
    </rPh>
    <phoneticPr fontId="2"/>
  </si>
  <si>
    <t>調理師</t>
    <rPh sb="0" eb="3">
      <t>チョウリシ</t>
    </rPh>
    <phoneticPr fontId="2"/>
  </si>
  <si>
    <t>外部搬入の
対象人数</t>
    <rPh sb="0" eb="2">
      <t>ガイブ</t>
    </rPh>
    <rPh sb="2" eb="4">
      <t>ハンニュウ</t>
    </rPh>
    <rPh sb="6" eb="8">
      <t>タイショウ</t>
    </rPh>
    <rPh sb="8" eb="10">
      <t>ニンズウ</t>
    </rPh>
    <phoneticPr fontId="2"/>
  </si>
  <si>
    <t>※　自園で業務委託を行う場合も記入すること。</t>
    <rPh sb="2" eb="3">
      <t>ジ</t>
    </rPh>
    <rPh sb="3" eb="4">
      <t>エン</t>
    </rPh>
    <rPh sb="5" eb="7">
      <t>ギョウム</t>
    </rPh>
    <rPh sb="7" eb="9">
      <t>イタク</t>
    </rPh>
    <rPh sb="10" eb="11">
      <t>オコナ</t>
    </rPh>
    <rPh sb="12" eb="14">
      <t>バアイ</t>
    </rPh>
    <rPh sb="15" eb="17">
      <t>キニュウ</t>
    </rPh>
    <phoneticPr fontId="2"/>
  </si>
  <si>
    <t>子どもが立ち入らないよう仕切り等が設置され、安全・衛生について配慮している。</t>
    <phoneticPr fontId="2"/>
  </si>
  <si>
    <t>学級担任は、教育時間を通じて配置している。</t>
  </si>
  <si>
    <t>学級編制</t>
    <rPh sb="0" eb="2">
      <t>ガッキュウ</t>
    </rPh>
    <rPh sb="2" eb="4">
      <t>ヘンセイ</t>
    </rPh>
    <phoneticPr fontId="2"/>
  </si>
  <si>
    <t>教育及び保育に従事する職員の資質向上を図る研修計画を作成している。</t>
  </si>
  <si>
    <t>幼稚園の教員免許と保育士の資格を有する者との相互理解が図れるよう工夫している。</t>
  </si>
  <si>
    <t>職員が園の内外の研修の幅を広げることとし、これらの研修の機会が確保できるよう勤務態勢の配慮をしている。</t>
  </si>
  <si>
    <t>園長は、園を一つの園として多様な機能を一体的に発揮させる能力並びに地域の人材及び資源を活用していく調整能力を向上させることに努めている。</t>
    <rPh sb="62" eb="63">
      <t>ツト</t>
    </rPh>
    <phoneticPr fontId="2"/>
  </si>
  <si>
    <t>【参考様式２（付表４）】職員の配置状況</t>
    <rPh sb="1" eb="3">
      <t>サンコウ</t>
    </rPh>
    <rPh sb="3" eb="5">
      <t>ヨウシキ</t>
    </rPh>
    <rPh sb="7" eb="9">
      <t>フヒョウ</t>
    </rPh>
    <rPh sb="12" eb="14">
      <t>ショクイン</t>
    </rPh>
    <rPh sb="15" eb="17">
      <t>ハイチ</t>
    </rPh>
    <rPh sb="17" eb="19">
      <t>ジョウキョウ</t>
    </rPh>
    <phoneticPr fontId="2"/>
  </si>
  <si>
    <t>１　教育・保育従事者の配置状況</t>
    <rPh sb="2" eb="4">
      <t>キョウイク</t>
    </rPh>
    <rPh sb="5" eb="7">
      <t>ホイク</t>
    </rPh>
    <rPh sb="7" eb="10">
      <t>ジュウジシャ</t>
    </rPh>
    <rPh sb="11" eb="13">
      <t>ハイチ</t>
    </rPh>
    <rPh sb="13" eb="15">
      <t>ジョウキョウ</t>
    </rPh>
    <phoneticPr fontId="2"/>
  </si>
  <si>
    <t>常勤</t>
    <rPh sb="0" eb="2">
      <t>ジョウキン</t>
    </rPh>
    <phoneticPr fontId="2"/>
  </si>
  <si>
    <t>配置予定職員数</t>
    <rPh sb="0" eb="2">
      <t>ハイチ</t>
    </rPh>
    <rPh sb="2" eb="4">
      <t>ヨテイ</t>
    </rPh>
    <rPh sb="4" eb="7">
      <t>ショクインスウ</t>
    </rPh>
    <phoneticPr fontId="2"/>
  </si>
  <si>
    <t>合計</t>
    <rPh sb="0" eb="2">
      <t>ゴウケイ</t>
    </rPh>
    <phoneticPr fontId="2"/>
  </si>
  <si>
    <t>※　常勤・非常勤については、正規・非正規による判断ではなく、当該施設内での</t>
    <phoneticPr fontId="2"/>
  </si>
  <si>
    <t>　フルタイム勤務か否かで判断すること。</t>
    <phoneticPr fontId="2"/>
  </si>
  <si>
    <t>３　教育・保育従事者の幼稚園教諭免許状、保育士資格の取得状況</t>
    <rPh sb="2" eb="4">
      <t>キョウイク</t>
    </rPh>
    <rPh sb="5" eb="7">
      <t>ホイク</t>
    </rPh>
    <rPh sb="7" eb="10">
      <t>ジュウジシャ</t>
    </rPh>
    <rPh sb="11" eb="14">
      <t>ヨウチエン</t>
    </rPh>
    <rPh sb="14" eb="16">
      <t>キョウユ</t>
    </rPh>
    <rPh sb="16" eb="19">
      <t>メンキョジョウ</t>
    </rPh>
    <rPh sb="20" eb="22">
      <t>ホイク</t>
    </rPh>
    <rPh sb="22" eb="23">
      <t>シ</t>
    </rPh>
    <rPh sb="23" eb="25">
      <t>シカク</t>
    </rPh>
    <rPh sb="26" eb="28">
      <t>シュトク</t>
    </rPh>
    <rPh sb="28" eb="30">
      <t>ジョウキョウ</t>
    </rPh>
    <phoneticPr fontId="2"/>
  </si>
  <si>
    <t>以下の役職の者を含む場合（人数を記入）</t>
    <rPh sb="0" eb="2">
      <t>イカ</t>
    </rPh>
    <rPh sb="3" eb="5">
      <t>ヤクショク</t>
    </rPh>
    <rPh sb="6" eb="7">
      <t>シャ</t>
    </rPh>
    <rPh sb="8" eb="9">
      <t>フク</t>
    </rPh>
    <rPh sb="10" eb="12">
      <t>バアイ</t>
    </rPh>
    <rPh sb="13" eb="15">
      <t>ニンズウ</t>
    </rPh>
    <rPh sb="16" eb="18">
      <t>キニュウ</t>
    </rPh>
    <phoneticPr fontId="2"/>
  </si>
  <si>
    <t>園長</t>
    <rPh sb="0" eb="2">
      <t>エンチョウ</t>
    </rPh>
    <phoneticPr fontId="2"/>
  </si>
  <si>
    <t>副園長</t>
    <rPh sb="0" eb="3">
      <t>フクエンチョウ</t>
    </rPh>
    <phoneticPr fontId="2"/>
  </si>
  <si>
    <t>教頭</t>
    <rPh sb="0" eb="2">
      <t>キョウトウ</t>
    </rPh>
    <phoneticPr fontId="2"/>
  </si>
  <si>
    <t>２　学級担任の状況（１の再掲）</t>
    <rPh sb="2" eb="4">
      <t>ガッキュウ</t>
    </rPh>
    <rPh sb="4" eb="6">
      <t>タンニン</t>
    </rPh>
    <rPh sb="7" eb="9">
      <t>ジョウキョウ</t>
    </rPh>
    <rPh sb="12" eb="14">
      <t>サイケイ</t>
    </rPh>
    <phoneticPr fontId="2"/>
  </si>
  <si>
    <t>非常勤</t>
    <rPh sb="0" eb="3">
      <t>ヒジョウキン</t>
    </rPh>
    <phoneticPr fontId="2"/>
  </si>
  <si>
    <t>職員数</t>
    <rPh sb="0" eb="3">
      <t>ショクインスウ</t>
    </rPh>
    <phoneticPr fontId="2"/>
  </si>
  <si>
    <t>保育士資格のみ保有</t>
    <rPh sb="0" eb="3">
      <t>ホイクシ</t>
    </rPh>
    <rPh sb="3" eb="5">
      <t>シカク</t>
    </rPh>
    <rPh sb="7" eb="9">
      <t>ホユウ</t>
    </rPh>
    <phoneticPr fontId="2"/>
  </si>
  <si>
    <t>幼稚園教諭免許状と保育士資格を併有</t>
    <rPh sb="0" eb="3">
      <t>ヨウチエン</t>
    </rPh>
    <rPh sb="3" eb="5">
      <t>キョウユ</t>
    </rPh>
    <rPh sb="5" eb="7">
      <t>メンキョ</t>
    </rPh>
    <rPh sb="7" eb="8">
      <t>ジョウ</t>
    </rPh>
    <rPh sb="9" eb="12">
      <t>ホイクシ</t>
    </rPh>
    <rPh sb="12" eb="14">
      <t>シカク</t>
    </rPh>
    <rPh sb="15" eb="17">
      <t>ヘイユウ</t>
    </rPh>
    <phoneticPr fontId="2"/>
  </si>
  <si>
    <t>幼稚園教諭免許状のみ保有</t>
    <rPh sb="0" eb="3">
      <t>ヨウチエン</t>
    </rPh>
    <rPh sb="3" eb="5">
      <t>キョウユ</t>
    </rPh>
    <rPh sb="5" eb="8">
      <t>メンキョジョウ</t>
    </rPh>
    <rPh sb="10" eb="12">
      <t>ホユウ</t>
    </rPh>
    <phoneticPr fontId="2"/>
  </si>
  <si>
    <t>人</t>
    <rPh sb="0" eb="1">
      <t>ニン</t>
    </rPh>
    <phoneticPr fontId="2"/>
  </si>
  <si>
    <t>※　幼稚園教諭免許状については、有効期間（修了確認期限）が満了している者は</t>
    <rPh sb="2" eb="5">
      <t>ヨウチエン</t>
    </rPh>
    <rPh sb="5" eb="7">
      <t>キョウユ</t>
    </rPh>
    <rPh sb="7" eb="10">
      <t>メンキョジョウ</t>
    </rPh>
    <rPh sb="16" eb="18">
      <t>ユウコウ</t>
    </rPh>
    <rPh sb="18" eb="20">
      <t>キカン</t>
    </rPh>
    <rPh sb="21" eb="23">
      <t>シュウリョウ</t>
    </rPh>
    <rPh sb="23" eb="25">
      <t>カクニン</t>
    </rPh>
    <rPh sb="25" eb="27">
      <t>キゲン</t>
    </rPh>
    <rPh sb="29" eb="31">
      <t>マンリョウ</t>
    </rPh>
    <rPh sb="35" eb="36">
      <t>シャ</t>
    </rPh>
    <phoneticPr fontId="2"/>
  </si>
  <si>
    <t>　除く（「保有している」に算入しない）。</t>
    <phoneticPr fontId="2"/>
  </si>
  <si>
    <t>内容</t>
    <rPh sb="0" eb="2">
      <t>ナイヨウ</t>
    </rPh>
    <phoneticPr fontId="2"/>
  </si>
  <si>
    <t>４　調理員の状況</t>
    <rPh sb="2" eb="5">
      <t>チョウリイン</t>
    </rPh>
    <rPh sb="6" eb="8">
      <t>ジョウキョウ</t>
    </rPh>
    <phoneticPr fontId="2"/>
  </si>
  <si>
    <r>
      <t xml:space="preserve">非常勤
</t>
    </r>
    <r>
      <rPr>
        <sz val="10"/>
        <rFont val="ＭＳ ゴシック"/>
        <family val="3"/>
        <charset val="128"/>
      </rPr>
      <t>（実人数）</t>
    </r>
    <rPh sb="0" eb="3">
      <t>ヒジョウキン</t>
    </rPh>
    <rPh sb="5" eb="6">
      <t>ジツ</t>
    </rPh>
    <rPh sb="6" eb="8">
      <t>ニンズウ</t>
    </rPh>
    <phoneticPr fontId="2"/>
  </si>
  <si>
    <r>
      <t xml:space="preserve">非常勤
</t>
    </r>
    <r>
      <rPr>
        <sz val="10"/>
        <rFont val="ＭＳ ゴシック"/>
        <family val="3"/>
        <charset val="128"/>
      </rPr>
      <t>（左を常勤換算）</t>
    </r>
    <rPh sb="0" eb="3">
      <t>ヒジョウキン</t>
    </rPh>
    <rPh sb="5" eb="6">
      <t>ヒダリ</t>
    </rPh>
    <rPh sb="7" eb="9">
      <t>ジョウキン</t>
    </rPh>
    <rPh sb="9" eb="11">
      <t>カンサン</t>
    </rPh>
    <phoneticPr fontId="2"/>
  </si>
  <si>
    <t>＜上記におけるその他チェック項目＞</t>
    <rPh sb="1" eb="3">
      <t>ジョウキ</t>
    </rPh>
    <rPh sb="9" eb="10">
      <t>タ</t>
    </rPh>
    <rPh sb="14" eb="16">
      <t>コウモク</t>
    </rPh>
    <phoneticPr fontId="2"/>
  </si>
  <si>
    <t>各学級ごとに常勤かつ専任の主幹保育教諭、指導保育教諭又は保育教諭を１人以上（３歳児で２５人以上の学級は２人以上）配置している。</t>
    <rPh sb="6" eb="8">
      <t>ジョウキン</t>
    </rPh>
    <rPh sb="39" eb="41">
      <t>サイジ</t>
    </rPh>
    <rPh sb="44" eb="47">
      <t>ニンイジョウ</t>
    </rPh>
    <rPh sb="48" eb="50">
      <t>ガッキュウ</t>
    </rPh>
    <rPh sb="52" eb="53">
      <t>ニン</t>
    </rPh>
    <rPh sb="53" eb="55">
      <t>イジョウ</t>
    </rPh>
    <phoneticPr fontId="2"/>
  </si>
  <si>
    <t>チェック欄</t>
    <rPh sb="4" eb="5">
      <t>ラン</t>
    </rPh>
    <phoneticPr fontId="2"/>
  </si>
  <si>
    <t>保育時間について、常時２人以上配置している。</t>
    <rPh sb="0" eb="2">
      <t>ホイク</t>
    </rPh>
    <rPh sb="2" eb="4">
      <t>ジカン</t>
    </rPh>
    <rPh sb="9" eb="11">
      <t>ジョウジ</t>
    </rPh>
    <phoneticPr fontId="2"/>
  </si>
  <si>
    <t>５　調理室の状況（チェック欄に記入）</t>
    <rPh sb="2" eb="5">
      <t>チョウリシツ</t>
    </rPh>
    <rPh sb="6" eb="8">
      <t>ジョウキョウ</t>
    </rPh>
    <rPh sb="13" eb="14">
      <t>ラン</t>
    </rPh>
    <rPh sb="15" eb="17">
      <t>キニュウ</t>
    </rPh>
    <phoneticPr fontId="2"/>
  </si>
  <si>
    <t>調理室を間仕切りや固定家具等で仕切っている。</t>
    <phoneticPr fontId="2"/>
  </si>
  <si>
    <t>学年の初めの日の前日において同じ年齢にある園児で編制している。</t>
    <phoneticPr fontId="2"/>
  </si>
  <si>
    <r>
      <t xml:space="preserve">年齢別編制
</t>
    </r>
    <r>
      <rPr>
        <sz val="9"/>
        <color theme="1"/>
        <rFont val="ＭＳ Ｐゴシック"/>
        <family val="3"/>
        <charset val="128"/>
        <scheme val="minor"/>
      </rPr>
      <t>（チェック欄に記入）</t>
    </r>
    <rPh sb="0" eb="2">
      <t>ネンレイ</t>
    </rPh>
    <rPh sb="2" eb="3">
      <t>ベツ</t>
    </rPh>
    <rPh sb="3" eb="5">
      <t>ヘンセイ</t>
    </rPh>
    <rPh sb="11" eb="12">
      <t>ラン</t>
    </rPh>
    <rPh sb="13" eb="15">
      <t>キニュウ</t>
    </rPh>
    <phoneticPr fontId="2"/>
  </si>
  <si>
    <t>上記で×印の場合（理由を記入）</t>
    <rPh sb="0" eb="2">
      <t>ジョウキ</t>
    </rPh>
    <rPh sb="4" eb="5">
      <t>シルシ</t>
    </rPh>
    <rPh sb="6" eb="8">
      <t>バアイ</t>
    </rPh>
    <rPh sb="9" eb="11">
      <t>リユウ</t>
    </rPh>
    <rPh sb="12" eb="14">
      <t>キニュウ</t>
    </rPh>
    <phoneticPr fontId="2"/>
  </si>
  <si>
    <t>５　職員研修の状況（チェック欄に記入）</t>
    <rPh sb="2" eb="4">
      <t>ショクイン</t>
    </rPh>
    <rPh sb="4" eb="6">
      <t>ケンシュウ</t>
    </rPh>
    <rPh sb="7" eb="9">
      <t>ジョウキョウ</t>
    </rPh>
    <rPh sb="14" eb="15">
      <t>ラン</t>
    </rPh>
    <rPh sb="16" eb="18">
      <t>キニュウ</t>
    </rPh>
    <phoneticPr fontId="2"/>
  </si>
  <si>
    <t>６　その他</t>
    <rPh sb="4" eb="5">
      <t>タ</t>
    </rPh>
    <phoneticPr fontId="2"/>
  </si>
  <si>
    <t>×印が入る場合（詳細を具体的に記入すること。）</t>
    <rPh sb="1" eb="2">
      <t>シルシ</t>
    </rPh>
    <rPh sb="3" eb="4">
      <t>ハイ</t>
    </rPh>
    <rPh sb="5" eb="7">
      <t>バアイ</t>
    </rPh>
    <rPh sb="8" eb="10">
      <t>ショウサイ</t>
    </rPh>
    <rPh sb="11" eb="14">
      <t>グタイテキ</t>
    </rPh>
    <rPh sb="15" eb="17">
      <t>キニュウ</t>
    </rPh>
    <phoneticPr fontId="2"/>
  </si>
  <si>
    <t>３　乳児用保育設備（園具及び教具）</t>
    <phoneticPr fontId="2"/>
  </si>
  <si>
    <t>４　幼児用教育・保育設備（園具及び教具）</t>
    <phoneticPr fontId="2"/>
  </si>
  <si>
    <t>５　屋外教育・保育設備（園具及び教具）</t>
    <phoneticPr fontId="2"/>
  </si>
  <si>
    <t>６　給食用設備</t>
    <phoneticPr fontId="2"/>
  </si>
  <si>
    <t>（１）利用児童に対する保険の加入状況</t>
    <rPh sb="3" eb="5">
      <t>リヨウ</t>
    </rPh>
    <rPh sb="5" eb="7">
      <t>ジドウ</t>
    </rPh>
    <rPh sb="8" eb="9">
      <t>タイ</t>
    </rPh>
    <rPh sb="11" eb="13">
      <t>ホケン</t>
    </rPh>
    <rPh sb="14" eb="16">
      <t>カニュウ</t>
    </rPh>
    <rPh sb="16" eb="18">
      <t>ジョウキョウ</t>
    </rPh>
    <phoneticPr fontId="2"/>
  </si>
  <si>
    <t>（２）社会保険等の加入状況（チェック欄に記入）</t>
    <rPh sb="3" eb="5">
      <t>シャカイ</t>
    </rPh>
    <rPh sb="5" eb="7">
      <t>ホケン</t>
    </rPh>
    <rPh sb="7" eb="8">
      <t>トウ</t>
    </rPh>
    <rPh sb="9" eb="11">
      <t>カニュウ</t>
    </rPh>
    <rPh sb="11" eb="13">
      <t>ジョウキョウ</t>
    </rPh>
    <phoneticPr fontId="2"/>
  </si>
  <si>
    <t>内容</t>
    <rPh sb="0" eb="2">
      <t>ナイヨウ</t>
    </rPh>
    <phoneticPr fontId="2"/>
  </si>
  <si>
    <t>社会保険（健康保険、厚生年金保険等）に加入している。</t>
    <rPh sb="0" eb="2">
      <t>シャカイ</t>
    </rPh>
    <rPh sb="2" eb="4">
      <t>ホケン</t>
    </rPh>
    <rPh sb="5" eb="7">
      <t>ケンコウ</t>
    </rPh>
    <rPh sb="7" eb="9">
      <t>ホケン</t>
    </rPh>
    <rPh sb="10" eb="12">
      <t>コウセイ</t>
    </rPh>
    <rPh sb="12" eb="14">
      <t>ネンキン</t>
    </rPh>
    <rPh sb="14" eb="16">
      <t>ホケン</t>
    </rPh>
    <rPh sb="16" eb="17">
      <t>トウ</t>
    </rPh>
    <rPh sb="19" eb="21">
      <t>カニュウ</t>
    </rPh>
    <phoneticPr fontId="2"/>
  </si>
  <si>
    <t>労働保険（労災保険、雇用保険）に加入している。</t>
    <rPh sb="0" eb="2">
      <t>ロウドウ</t>
    </rPh>
    <rPh sb="2" eb="4">
      <t>ホケン</t>
    </rPh>
    <rPh sb="5" eb="7">
      <t>ロウサイ</t>
    </rPh>
    <rPh sb="7" eb="9">
      <t>ホケン</t>
    </rPh>
    <rPh sb="10" eb="12">
      <t>コヨウ</t>
    </rPh>
    <rPh sb="12" eb="14">
      <t>ホケン</t>
    </rPh>
    <rPh sb="16" eb="18">
      <t>カニュウ</t>
    </rPh>
    <phoneticPr fontId="2"/>
  </si>
  <si>
    <t>（３）健康診断の実施（予定）</t>
    <rPh sb="3" eb="5">
      <t>ケンコウ</t>
    </rPh>
    <rPh sb="5" eb="7">
      <t>シンダン</t>
    </rPh>
    <rPh sb="8" eb="10">
      <t>ジッシ</t>
    </rPh>
    <rPh sb="11" eb="13">
      <t>ヨテイ</t>
    </rPh>
    <phoneticPr fontId="2"/>
  </si>
  <si>
    <t>主幹保育教諭</t>
    <rPh sb="0" eb="2">
      <t>シュカン</t>
    </rPh>
    <rPh sb="2" eb="4">
      <t>ホイク</t>
    </rPh>
    <rPh sb="4" eb="6">
      <t>キョウユ</t>
    </rPh>
    <phoneticPr fontId="2"/>
  </si>
  <si>
    <t>園舎④</t>
    <rPh sb="0" eb="2">
      <t>エンシャ</t>
    </rPh>
    <phoneticPr fontId="2"/>
  </si>
  <si>
    <t>園舎⑤</t>
    <rPh sb="0" eb="2">
      <t>エンシャ</t>
    </rPh>
    <phoneticPr fontId="2"/>
  </si>
  <si>
    <t>園舎⑥</t>
    <rPh sb="0" eb="2">
      <t>エンシャ</t>
    </rPh>
    <phoneticPr fontId="2"/>
  </si>
  <si>
    <t>合計（代替地除く）</t>
    <rPh sb="0" eb="2">
      <t>ゴウケイ</t>
    </rPh>
    <rPh sb="3" eb="6">
      <t>ダイタイチ</t>
    </rPh>
    <rPh sb="6" eb="7">
      <t>ノゾ</t>
    </rPh>
    <phoneticPr fontId="2"/>
  </si>
  <si>
    <t>（以下は、要件を満たす場合のみ、必要面積数として算入可）</t>
    <rPh sb="1" eb="3">
      <t>イカ</t>
    </rPh>
    <rPh sb="5" eb="7">
      <t>ヨウケン</t>
    </rPh>
    <rPh sb="8" eb="9">
      <t>ミ</t>
    </rPh>
    <rPh sb="11" eb="13">
      <t>バアイ</t>
    </rPh>
    <rPh sb="16" eb="18">
      <t>ヒツヨウ</t>
    </rPh>
    <rPh sb="18" eb="20">
      <t>メンセキ</t>
    </rPh>
    <rPh sb="20" eb="21">
      <t>スウ</t>
    </rPh>
    <rPh sb="24" eb="26">
      <t>サンニュウ</t>
    </rPh>
    <rPh sb="26" eb="27">
      <t>カ</t>
    </rPh>
    <phoneticPr fontId="2"/>
  </si>
  <si>
    <t>代替地（２歳児部分のみ、移行特例）</t>
    <rPh sb="0" eb="3">
      <t>ダイタイチ</t>
    </rPh>
    <rPh sb="12" eb="14">
      <t>イコウ</t>
    </rPh>
    <rPh sb="14" eb="16">
      <t>トクレイ</t>
    </rPh>
    <phoneticPr fontId="2"/>
  </si>
  <si>
    <t>職員の資質向上のための必要な時間が確保できるよう工夫している（勤務時間外に受講させることのないよう配慮している）。</t>
    <rPh sb="31" eb="33">
      <t>キンム</t>
    </rPh>
    <rPh sb="33" eb="35">
      <t>ジカン</t>
    </rPh>
    <rPh sb="35" eb="36">
      <t>ガイ</t>
    </rPh>
    <rPh sb="37" eb="39">
      <t>ジュコウ</t>
    </rPh>
    <rPh sb="49" eb="51">
      <t>ハイリョ</t>
    </rPh>
    <phoneticPr fontId="2"/>
  </si>
  <si>
    <t>屋外遊戯場</t>
    <rPh sb="0" eb="2">
      <t>オクガイ</t>
    </rPh>
    <rPh sb="2" eb="4">
      <t>ユウギ</t>
    </rPh>
    <rPh sb="4" eb="5">
      <t>バ</t>
    </rPh>
    <phoneticPr fontId="2"/>
  </si>
  <si>
    <t>教諭免許
（幼稚園以外）
【専修又は１種に限る】</t>
    <rPh sb="0" eb="2">
      <t>キョウユ</t>
    </rPh>
    <rPh sb="2" eb="4">
      <t>メンキョ</t>
    </rPh>
    <rPh sb="14" eb="16">
      <t>センシュウ</t>
    </rPh>
    <rPh sb="16" eb="17">
      <t>マタ</t>
    </rPh>
    <rPh sb="19" eb="20">
      <t>シュ</t>
    </rPh>
    <rPh sb="21" eb="22">
      <t>カギ</t>
    </rPh>
    <phoneticPr fontId="2"/>
  </si>
  <si>
    <t>幼稚園教諭免許・教諭免許</t>
    <rPh sb="0" eb="3">
      <t>ヨウチエン</t>
    </rPh>
    <rPh sb="3" eb="5">
      <t>キョウユ</t>
    </rPh>
    <rPh sb="5" eb="7">
      <t>メンキョ</t>
    </rPh>
    <rPh sb="8" eb="10">
      <t>キョウユ</t>
    </rPh>
    <rPh sb="10" eb="12">
      <t>メンキョ</t>
    </rPh>
    <phoneticPr fontId="2"/>
  </si>
  <si>
    <t>（有の場合は概要を記入）</t>
    <rPh sb="1" eb="2">
      <t>ア</t>
    </rPh>
    <rPh sb="3" eb="5">
      <t>バアイ</t>
    </rPh>
    <rPh sb="6" eb="8">
      <t>ガイヨウ</t>
    </rPh>
    <rPh sb="9" eb="11">
      <t>キニュウ</t>
    </rPh>
    <phoneticPr fontId="2"/>
  </si>
  <si>
    <t>①法人が推薦する者（（２）以外の者）
　※別添理由書を提出すること
②平成２６年度末時点で施設長、かつ設置認可申請時まで継続して施設長である者
③施設長を５年以上勤めた者、又は教諭・保育士を１０年以上勤めた者、別に定める園長研修を受講し修了証の交付を受けた者（認定こども園ステップアップ研修会Ⅰ・Ⅱ・Ⅲ、認定こども園園長等研修）
④常勤の副園長（又は教頭、主幹保育教諭）が、認定こども園法施行規則に定める園長資格、又は幼稚園教諭２種免許状及び保育士資格を併有し、実務経験年数が５年以上有する者を配置（経歴書等を提出すること）</t>
    <rPh sb="1" eb="3">
      <t>ホウジン</t>
    </rPh>
    <rPh sb="4" eb="6">
      <t>スイセン</t>
    </rPh>
    <rPh sb="8" eb="9">
      <t>シャ</t>
    </rPh>
    <rPh sb="13" eb="15">
      <t>イガイ</t>
    </rPh>
    <rPh sb="16" eb="17">
      <t>シャ</t>
    </rPh>
    <rPh sb="21" eb="23">
      <t>ベッテン</t>
    </rPh>
    <rPh sb="23" eb="26">
      <t>リユウショ</t>
    </rPh>
    <rPh sb="27" eb="29">
      <t>テイシュツ</t>
    </rPh>
    <rPh sb="35" eb="37">
      <t>ヘイセイ</t>
    </rPh>
    <rPh sb="39" eb="41">
      <t>ネンド</t>
    </rPh>
    <rPh sb="41" eb="42">
      <t>マツ</t>
    </rPh>
    <rPh sb="42" eb="44">
      <t>ジテン</t>
    </rPh>
    <rPh sb="45" eb="48">
      <t>シセツチョウ</t>
    </rPh>
    <rPh sb="51" eb="53">
      <t>セッチ</t>
    </rPh>
    <rPh sb="53" eb="55">
      <t>ニンカ</t>
    </rPh>
    <rPh sb="55" eb="58">
      <t>シンセイジ</t>
    </rPh>
    <rPh sb="60" eb="62">
      <t>ケイゾク</t>
    </rPh>
    <rPh sb="64" eb="67">
      <t>シセツチョウ</t>
    </rPh>
    <rPh sb="70" eb="71">
      <t>シャ</t>
    </rPh>
    <rPh sb="73" eb="76">
      <t>シセツチョウ</t>
    </rPh>
    <rPh sb="78" eb="79">
      <t>ネン</t>
    </rPh>
    <rPh sb="79" eb="81">
      <t>イジョウ</t>
    </rPh>
    <rPh sb="81" eb="82">
      <t>ツト</t>
    </rPh>
    <rPh sb="84" eb="85">
      <t>シャ</t>
    </rPh>
    <rPh sb="86" eb="87">
      <t>マタ</t>
    </rPh>
    <rPh sb="88" eb="90">
      <t>キョウユ</t>
    </rPh>
    <rPh sb="91" eb="94">
      <t>ホイクシ</t>
    </rPh>
    <rPh sb="97" eb="100">
      <t>ネンイジョウ</t>
    </rPh>
    <rPh sb="100" eb="101">
      <t>ツト</t>
    </rPh>
    <rPh sb="103" eb="104">
      <t>シャ</t>
    </rPh>
    <rPh sb="105" eb="106">
      <t>ベツ</t>
    </rPh>
    <rPh sb="107" eb="108">
      <t>サダ</t>
    </rPh>
    <rPh sb="110" eb="112">
      <t>エンチョウ</t>
    </rPh>
    <rPh sb="112" eb="114">
      <t>ケンシュウ</t>
    </rPh>
    <rPh sb="118" eb="121">
      <t>シュウリョウショウ</t>
    </rPh>
    <rPh sb="122" eb="124">
      <t>コウフ</t>
    </rPh>
    <rPh sb="125" eb="126">
      <t>ウ</t>
    </rPh>
    <rPh sb="152" eb="154">
      <t>ニンテイ</t>
    </rPh>
    <rPh sb="157" eb="158">
      <t>エン</t>
    </rPh>
    <rPh sb="158" eb="160">
      <t>エンチョウ</t>
    </rPh>
    <rPh sb="160" eb="161">
      <t>トウ</t>
    </rPh>
    <rPh sb="161" eb="163">
      <t>ケンシュウ</t>
    </rPh>
    <rPh sb="187" eb="189">
      <t>ニンテイ</t>
    </rPh>
    <rPh sb="192" eb="193">
      <t>エン</t>
    </rPh>
    <rPh sb="193" eb="194">
      <t>ホウ</t>
    </rPh>
    <rPh sb="194" eb="196">
      <t>セコウ</t>
    </rPh>
    <rPh sb="196" eb="198">
      <t>キソク</t>
    </rPh>
    <rPh sb="199" eb="200">
      <t>サダ</t>
    </rPh>
    <rPh sb="202" eb="204">
      <t>エンチョウ</t>
    </rPh>
    <rPh sb="204" eb="206">
      <t>シカク</t>
    </rPh>
    <rPh sb="207" eb="208">
      <t>マタ</t>
    </rPh>
    <rPh sb="209" eb="212">
      <t>ヨウチエン</t>
    </rPh>
    <rPh sb="212" eb="214">
      <t>キョウユ</t>
    </rPh>
    <rPh sb="215" eb="216">
      <t>シュ</t>
    </rPh>
    <rPh sb="216" eb="219">
      <t>メンキョジョウ</t>
    </rPh>
    <rPh sb="219" eb="220">
      <t>オヨ</t>
    </rPh>
    <rPh sb="221" eb="224">
      <t>ホイクシ</t>
    </rPh>
    <rPh sb="224" eb="226">
      <t>シカク</t>
    </rPh>
    <rPh sb="227" eb="229">
      <t>ヘイユウ</t>
    </rPh>
    <rPh sb="231" eb="233">
      <t>ジツム</t>
    </rPh>
    <rPh sb="233" eb="235">
      <t>ケイケン</t>
    </rPh>
    <rPh sb="235" eb="237">
      <t>ネンスウ</t>
    </rPh>
    <rPh sb="239" eb="240">
      <t>ネン</t>
    </rPh>
    <rPh sb="240" eb="242">
      <t>イジョウ</t>
    </rPh>
    <rPh sb="242" eb="243">
      <t>ユウ</t>
    </rPh>
    <rPh sb="245" eb="246">
      <t>シャ</t>
    </rPh>
    <rPh sb="247" eb="249">
      <t>ハイチ</t>
    </rPh>
    <rPh sb="250" eb="253">
      <t>ケイレキショ</t>
    </rPh>
    <rPh sb="253" eb="254">
      <t>トウ</t>
    </rPh>
    <rPh sb="255" eb="257">
      <t>テイシュツ</t>
    </rPh>
    <phoneticPr fontId="2"/>
  </si>
  <si>
    <t>(2) 幼稚園、保育所又は認定こども園の教諭又は保育士（施設長を含む）として、
　10年以上、教育、保育又は子育て支援に従事してきた者</t>
    <rPh sb="20" eb="22">
      <t>キョウユ</t>
    </rPh>
    <rPh sb="22" eb="23">
      <t>マタ</t>
    </rPh>
    <rPh sb="24" eb="27">
      <t>ホイクシ</t>
    </rPh>
    <rPh sb="28" eb="31">
      <t>シセツチョウ</t>
    </rPh>
    <rPh sb="32" eb="33">
      <t>フク</t>
    </rPh>
    <phoneticPr fontId="2"/>
  </si>
  <si>
    <t>①法人が推薦する者（専修免許状、１種免許状、幼稚園教諭２種免許状、保育士資格のいずれかを有する者に限る）
　※別添理由書を提出すること
②施設長を５年以上勤めた者、又は教諭・保育士を１０年以上勤めた者、別に定める園長研修を受講し修了証の交付を受けた者（認定こども園ステップアップ研修会Ⅰ・Ⅱ・Ⅲ、認定こども園園長等研修）</t>
    <rPh sb="1" eb="3">
      <t>ホウジン</t>
    </rPh>
    <rPh sb="4" eb="6">
      <t>スイセン</t>
    </rPh>
    <rPh sb="8" eb="9">
      <t>シャ</t>
    </rPh>
    <rPh sb="10" eb="12">
      <t>センシュウ</t>
    </rPh>
    <rPh sb="12" eb="15">
      <t>メンキョジョウ</t>
    </rPh>
    <rPh sb="17" eb="18">
      <t>シュ</t>
    </rPh>
    <rPh sb="18" eb="21">
      <t>メンキョジョウ</t>
    </rPh>
    <rPh sb="22" eb="25">
      <t>ヨウチエン</t>
    </rPh>
    <rPh sb="25" eb="27">
      <t>キョウユ</t>
    </rPh>
    <rPh sb="28" eb="29">
      <t>シュ</t>
    </rPh>
    <rPh sb="29" eb="32">
      <t>メンキョジョウ</t>
    </rPh>
    <rPh sb="33" eb="36">
      <t>ホイクシ</t>
    </rPh>
    <rPh sb="36" eb="38">
      <t>シカク</t>
    </rPh>
    <rPh sb="44" eb="45">
      <t>ユウ</t>
    </rPh>
    <rPh sb="47" eb="48">
      <t>シャ</t>
    </rPh>
    <rPh sb="49" eb="50">
      <t>カギ</t>
    </rPh>
    <rPh sb="55" eb="57">
      <t>ベッテン</t>
    </rPh>
    <rPh sb="57" eb="60">
      <t>リユウショ</t>
    </rPh>
    <rPh sb="61" eb="63">
      <t>テイシュツ</t>
    </rPh>
    <rPh sb="69" eb="72">
      <t>シセツチョウ</t>
    </rPh>
    <rPh sb="74" eb="75">
      <t>ネン</t>
    </rPh>
    <rPh sb="75" eb="77">
      <t>イジョウ</t>
    </rPh>
    <rPh sb="77" eb="78">
      <t>ツト</t>
    </rPh>
    <rPh sb="80" eb="81">
      <t>シャ</t>
    </rPh>
    <rPh sb="82" eb="83">
      <t>マタ</t>
    </rPh>
    <rPh sb="84" eb="86">
      <t>キョウユ</t>
    </rPh>
    <rPh sb="87" eb="90">
      <t>ホイクシ</t>
    </rPh>
    <rPh sb="93" eb="96">
      <t>ネンイジョウ</t>
    </rPh>
    <rPh sb="96" eb="97">
      <t>ツト</t>
    </rPh>
    <rPh sb="99" eb="100">
      <t>シャ</t>
    </rPh>
    <rPh sb="101" eb="102">
      <t>ベツ</t>
    </rPh>
    <rPh sb="103" eb="104">
      <t>サダ</t>
    </rPh>
    <rPh sb="106" eb="108">
      <t>エンチョウ</t>
    </rPh>
    <rPh sb="108" eb="110">
      <t>ケンシュウ</t>
    </rPh>
    <rPh sb="116" eb="117">
      <t>ショウ</t>
    </rPh>
    <rPh sb="126" eb="128">
      <t>ニンテイ</t>
    </rPh>
    <rPh sb="131" eb="132">
      <t>エン</t>
    </rPh>
    <rPh sb="139" eb="142">
      <t>ケンシュウカイ</t>
    </rPh>
    <rPh sb="148" eb="150">
      <t>ニンテイ</t>
    </rPh>
    <rPh sb="153" eb="154">
      <t>エン</t>
    </rPh>
    <rPh sb="154" eb="156">
      <t>エンチョウ</t>
    </rPh>
    <rPh sb="156" eb="157">
      <t>トウ</t>
    </rPh>
    <rPh sb="157" eb="159">
      <t>ケンシュウ</t>
    </rPh>
    <phoneticPr fontId="2"/>
  </si>
  <si>
    <t>→　「従事内容」欄は空欄とする。</t>
    <rPh sb="3" eb="5">
      <t>ジュウジ</t>
    </rPh>
    <rPh sb="5" eb="7">
      <t>ナイヨウ</t>
    </rPh>
    <rPh sb="8" eb="9">
      <t>ラン</t>
    </rPh>
    <rPh sb="10" eb="12">
      <t>クウラン</t>
    </rPh>
    <phoneticPr fontId="2"/>
  </si>
  <si>
    <t>(3) 別に定める地方公共団体や関係団体等による園長研修等を受講し、修了証の交付を受け、園長となるための識見を身に付けた者</t>
    <rPh sb="4" eb="5">
      <t>ベツ</t>
    </rPh>
    <rPh sb="6" eb="7">
      <t>サダ</t>
    </rPh>
    <rPh sb="34" eb="37">
      <t>シュウリョウショウ</t>
    </rPh>
    <rPh sb="38" eb="40">
      <t>コウフ</t>
    </rPh>
    <rPh sb="41" eb="42">
      <t>ウ</t>
    </rPh>
    <rPh sb="44" eb="46">
      <t>エンチョウ</t>
    </rPh>
    <phoneticPr fontId="2"/>
  </si>
  <si>
    <t>(1) 現在の幼稚園の園長、保育所の長又は認定こども園の長として、５年以上これらの施設を適切に運営してきた者</t>
    <rPh sb="4" eb="6">
      <t>ゲンザイ</t>
    </rPh>
    <rPh sb="34" eb="37">
      <t>ネンイジョウ</t>
    </rPh>
    <phoneticPr fontId="2"/>
  </si>
  <si>
    <t>　園長等専任化している職員の場合</t>
    <rPh sb="1" eb="3">
      <t>エンチョウ</t>
    </rPh>
    <rPh sb="3" eb="4">
      <t>トウ</t>
    </rPh>
    <rPh sb="4" eb="6">
      <t>センニン</t>
    </rPh>
    <rPh sb="6" eb="7">
      <t>カ</t>
    </rPh>
    <rPh sb="11" eb="13">
      <t>ショクイン</t>
    </rPh>
    <rPh sb="14" eb="16">
      <t>バアイ</t>
    </rPh>
    <phoneticPr fontId="2"/>
  </si>
  <si>
    <t>※</t>
    <phoneticPr fontId="2"/>
  </si>
  <si>
    <t>研修修了証交付状況</t>
    <rPh sb="0" eb="2">
      <t>ケンシュウ</t>
    </rPh>
    <rPh sb="2" eb="5">
      <t>シュウリョウショウ</t>
    </rPh>
    <rPh sb="5" eb="7">
      <t>コウフ</t>
    </rPh>
    <rPh sb="7" eb="9">
      <t>ジョウキョウ</t>
    </rPh>
    <phoneticPr fontId="2"/>
  </si>
  <si>
    <t>修了証交付（予定）年月日</t>
    <rPh sb="0" eb="3">
      <t>シュウリョウショウ</t>
    </rPh>
    <rPh sb="3" eb="5">
      <t>コウフ</t>
    </rPh>
    <rPh sb="6" eb="8">
      <t>ヨテイ</t>
    </rPh>
    <rPh sb="9" eb="12">
      <t>ネンガッピ</t>
    </rPh>
    <phoneticPr fontId="2"/>
  </si>
  <si>
    <t>受講研修名　　　　</t>
    <rPh sb="0" eb="2">
      <t>ジュコウ</t>
    </rPh>
    <rPh sb="2" eb="4">
      <t>ケンシュウ</t>
    </rPh>
    <rPh sb="4" eb="5">
      <t>メイ</t>
    </rPh>
    <phoneticPr fontId="2"/>
  </si>
  <si>
    <t>　　　　　年　　　　　月　　　　　日</t>
    <rPh sb="5" eb="6">
      <t>トシ</t>
    </rPh>
    <rPh sb="11" eb="12">
      <t>ツキ</t>
    </rPh>
    <rPh sb="17" eb="18">
      <t>ヒ</t>
    </rPh>
    <phoneticPr fontId="2"/>
  </si>
  <si>
    <r>
      <t xml:space="preserve">保育時間
</t>
    </r>
    <r>
      <rPr>
        <sz val="11"/>
        <color theme="1"/>
        <rFont val="ＭＳ Ｐゴシック"/>
        <family val="3"/>
        <charset val="128"/>
        <scheme val="minor"/>
      </rPr>
      <t>(保育標準時間）</t>
    </r>
    <rPh sb="0" eb="2">
      <t>ホイク</t>
    </rPh>
    <rPh sb="2" eb="4">
      <t>ジカン</t>
    </rPh>
    <rPh sb="6" eb="8">
      <t>ホイク</t>
    </rPh>
    <rPh sb="8" eb="10">
      <t>ヒョウジュン</t>
    </rPh>
    <rPh sb="10" eb="12">
      <t>ジカン</t>
    </rPh>
    <phoneticPr fontId="2"/>
  </si>
  <si>
    <t>調理員の最低必要人数</t>
    <rPh sb="0" eb="3">
      <t>チョウリイン</t>
    </rPh>
    <rPh sb="4" eb="6">
      <t>サイテイ</t>
    </rPh>
    <rPh sb="6" eb="8">
      <t>ヒツヨウ</t>
    </rPh>
    <rPh sb="8" eb="10">
      <t>ニンズウ</t>
    </rPh>
    <phoneticPr fontId="2"/>
  </si>
  <si>
    <t>調理員の人数</t>
    <rPh sb="0" eb="3">
      <t>チョウリイン</t>
    </rPh>
    <rPh sb="4" eb="6">
      <t>ニンズウ</t>
    </rPh>
    <phoneticPr fontId="2"/>
  </si>
  <si>
    <t>常勤</t>
    <rPh sb="0" eb="2">
      <t>ジョウキン</t>
    </rPh>
    <phoneticPr fontId="2"/>
  </si>
  <si>
    <t>非常勤</t>
    <rPh sb="0" eb="3">
      <t>ヒジョウキン</t>
    </rPh>
    <phoneticPr fontId="2"/>
  </si>
  <si>
    <t>基準上必要な
職員の数
(参考様式１の再掲)</t>
    <rPh sb="0" eb="2">
      <t>キジュン</t>
    </rPh>
    <rPh sb="2" eb="3">
      <t>ジョウ</t>
    </rPh>
    <rPh sb="3" eb="5">
      <t>ヒツヨウ</t>
    </rPh>
    <rPh sb="7" eb="9">
      <t>ショクイン</t>
    </rPh>
    <rPh sb="10" eb="11">
      <t>カズ</t>
    </rPh>
    <rPh sb="13" eb="15">
      <t>サンコウ</t>
    </rPh>
    <rPh sb="15" eb="17">
      <t>ヨウシキ</t>
    </rPh>
    <rPh sb="19" eb="21">
      <t>サイケイ</t>
    </rPh>
    <phoneticPr fontId="11"/>
  </si>
  <si>
    <t>有資格者の人数</t>
    <phoneticPr fontId="2"/>
  </si>
  <si>
    <t>（常勤換算後）</t>
    <rPh sb="1" eb="3">
      <t>ジョウキン</t>
    </rPh>
    <rPh sb="3" eb="5">
      <t>カンサン</t>
    </rPh>
    <rPh sb="5" eb="6">
      <t>ゴ</t>
    </rPh>
    <phoneticPr fontId="2"/>
  </si>
  <si>
    <t>＜飲料水用、手洗用、足洗用設備について（該当する内容に☑を入れる）＞</t>
    <rPh sb="1" eb="5">
      <t>インリョウスイヨウ</t>
    </rPh>
    <rPh sb="6" eb="9">
      <t>テアライヨウ</t>
    </rPh>
    <rPh sb="10" eb="11">
      <t>アシ</t>
    </rPh>
    <rPh sb="11" eb="12">
      <t>アラ</t>
    </rPh>
    <rPh sb="12" eb="13">
      <t>ヨウ</t>
    </rPh>
    <rPh sb="13" eb="15">
      <t>セツビ</t>
    </rPh>
    <rPh sb="20" eb="22">
      <t>ガイトウ</t>
    </rPh>
    <rPh sb="24" eb="26">
      <t>ナイヨウ</t>
    </rPh>
    <rPh sb="29" eb="30">
      <t>イ</t>
    </rPh>
    <phoneticPr fontId="2"/>
  </si>
  <si>
    <t>（４）送迎バスの実施</t>
    <rPh sb="3" eb="5">
      <t>ソウゲイ</t>
    </rPh>
    <rPh sb="8" eb="10">
      <t>ジッシ</t>
    </rPh>
    <phoneticPr fontId="2"/>
  </si>
  <si>
    <t>送迎バスの実施の有無</t>
    <rPh sb="0" eb="2">
      <t>ソウゲイ</t>
    </rPh>
    <rPh sb="5" eb="7">
      <t>ジッシ</t>
    </rPh>
    <rPh sb="8" eb="10">
      <t>ウム</t>
    </rPh>
    <phoneticPr fontId="2"/>
  </si>
  <si>
    <t>運営方法</t>
    <rPh sb="0" eb="2">
      <t>ウンエイ</t>
    </rPh>
    <rPh sb="2" eb="4">
      <t>ホウホウ</t>
    </rPh>
    <phoneticPr fontId="2"/>
  </si>
  <si>
    <t>運行台数</t>
    <rPh sb="0" eb="2">
      <t>ウンコウ</t>
    </rPh>
    <rPh sb="2" eb="4">
      <t>ダイスウ</t>
    </rPh>
    <phoneticPr fontId="2"/>
  </si>
  <si>
    <t>台</t>
    <rPh sb="0" eb="1">
      <t>ダイ</t>
    </rPh>
    <phoneticPr fontId="2"/>
  </si>
  <si>
    <t>安全装置</t>
    <rPh sb="0" eb="2">
      <t>アンゼン</t>
    </rPh>
    <rPh sb="2" eb="4">
      <t>ソウチ</t>
    </rPh>
    <phoneticPr fontId="2"/>
  </si>
  <si>
    <t>製造メーカー名</t>
    <rPh sb="0" eb="2">
      <t>セイゾウ</t>
    </rPh>
    <rPh sb="6" eb="7">
      <t>メイ</t>
    </rPh>
    <phoneticPr fontId="2"/>
  </si>
  <si>
    <t>装置名</t>
    <rPh sb="0" eb="2">
      <t>ソウチ</t>
    </rPh>
    <rPh sb="2" eb="3">
      <t>メイ</t>
    </rPh>
    <phoneticPr fontId="2"/>
  </si>
  <si>
    <t>装置の方式</t>
    <rPh sb="0" eb="2">
      <t>ソウチ</t>
    </rPh>
    <rPh sb="3" eb="5">
      <t>ホウシキ</t>
    </rPh>
    <phoneticPr fontId="2"/>
  </si>
  <si>
    <t>（５）園外活動等における園児の所在確認方法（概要を記入）</t>
    <rPh sb="3" eb="5">
      <t>エンガイ</t>
    </rPh>
    <rPh sb="5" eb="7">
      <t>カツドウ</t>
    </rPh>
    <rPh sb="7" eb="8">
      <t>トウ</t>
    </rPh>
    <rPh sb="12" eb="14">
      <t>エンジ</t>
    </rPh>
    <rPh sb="15" eb="17">
      <t>ショザイ</t>
    </rPh>
    <rPh sb="17" eb="19">
      <t>カクニン</t>
    </rPh>
    <rPh sb="19" eb="21">
      <t>ホウホウ</t>
    </rPh>
    <rPh sb="22" eb="24">
      <t>ガイヨウ</t>
    </rPh>
    <rPh sb="25" eb="27">
      <t>キニュウ</t>
    </rPh>
    <phoneticPr fontId="2"/>
  </si>
  <si>
    <t>（６）外部侵入者に対する対処方法（概要を記入）</t>
    <rPh sb="3" eb="5">
      <t>ガイブ</t>
    </rPh>
    <rPh sb="5" eb="8">
      <t>シンニュウシャ</t>
    </rPh>
    <rPh sb="9" eb="10">
      <t>タイ</t>
    </rPh>
    <rPh sb="12" eb="14">
      <t>タイショ</t>
    </rPh>
    <rPh sb="14" eb="16">
      <t>ホウホウ</t>
    </rPh>
    <rPh sb="17" eb="19">
      <t>ガイヨウ</t>
    </rPh>
    <rPh sb="20" eb="22">
      <t>キニュウ</t>
    </rPh>
    <phoneticPr fontId="2"/>
  </si>
  <si>
    <t>（７）消防計画に伴う避難訓練の実施計画（概要を記入）</t>
    <rPh sb="3" eb="5">
      <t>ショウボウ</t>
    </rPh>
    <rPh sb="5" eb="7">
      <t>ケイカク</t>
    </rPh>
    <rPh sb="8" eb="9">
      <t>トモナ</t>
    </rPh>
    <rPh sb="10" eb="12">
      <t>ヒナン</t>
    </rPh>
    <rPh sb="12" eb="14">
      <t>クンレン</t>
    </rPh>
    <rPh sb="15" eb="17">
      <t>ジッシ</t>
    </rPh>
    <rPh sb="17" eb="19">
      <t>ケイカク</t>
    </rPh>
    <rPh sb="20" eb="22">
      <t>ガイヨウ</t>
    </rPh>
    <rPh sb="23" eb="25">
      <t>キニュウ</t>
    </rPh>
    <phoneticPr fontId="2"/>
  </si>
  <si>
    <t>（８）運営の状況に関する評価等の方法</t>
    <rPh sb="14" eb="15">
      <t>トウ</t>
    </rPh>
    <rPh sb="16" eb="18">
      <t>ホウホウ</t>
    </rPh>
    <phoneticPr fontId="2"/>
  </si>
  <si>
    <t>（９）苦情解決処理の体制</t>
    <rPh sb="3" eb="5">
      <t>クジョウ</t>
    </rPh>
    <rPh sb="5" eb="7">
      <t>カイケツ</t>
    </rPh>
    <rPh sb="7" eb="9">
      <t>ショリ</t>
    </rPh>
    <rPh sb="10" eb="12">
      <t>タイセイ</t>
    </rPh>
    <phoneticPr fontId="2"/>
  </si>
  <si>
    <t>（10）保護者や地域住民等への情報開示の方法</t>
    <rPh sb="4" eb="7">
      <t>ホゴシャ</t>
    </rPh>
    <rPh sb="8" eb="10">
      <t>チイキ</t>
    </rPh>
    <rPh sb="10" eb="12">
      <t>ジュウミン</t>
    </rPh>
    <rPh sb="12" eb="13">
      <t>トウ</t>
    </rPh>
    <rPh sb="15" eb="17">
      <t>ジョウホウ</t>
    </rPh>
    <rPh sb="17" eb="19">
      <t>カイジ</t>
    </rPh>
    <rPh sb="20" eb="22">
      <t>ホウホウ</t>
    </rPh>
    <phoneticPr fontId="2"/>
  </si>
  <si>
    <t>（11）上乗せ徴収、実費徴収の有無　</t>
    <rPh sb="4" eb="6">
      <t>ウワノ</t>
    </rPh>
    <rPh sb="7" eb="9">
      <t>チョウシュウ</t>
    </rPh>
    <rPh sb="10" eb="12">
      <t>ジッピ</t>
    </rPh>
    <rPh sb="12" eb="14">
      <t>チョウシュウ</t>
    </rPh>
    <rPh sb="15" eb="17">
      <t>ウム</t>
    </rPh>
    <phoneticPr fontId="2"/>
  </si>
  <si>
    <t>栄養士
免許</t>
    <rPh sb="0" eb="3">
      <t>エイヨウシ</t>
    </rPh>
    <rPh sb="4" eb="6">
      <t>メンキョ</t>
    </rPh>
    <phoneticPr fontId="2"/>
  </si>
  <si>
    <r>
      <t>→　「保育認定（２号・３号）」欄及び「教育標準時間認定（１号）」欄に○印を記入　</t>
    </r>
    <r>
      <rPr>
        <u/>
        <sz val="11"/>
        <color theme="1"/>
        <rFont val="ＭＳ ゴシック"/>
        <family val="3"/>
        <charset val="128"/>
      </rPr>
      <t>※「学級担任」欄には○をしない。</t>
    </r>
    <rPh sb="3" eb="5">
      <t>ホイク</t>
    </rPh>
    <rPh sb="5" eb="7">
      <t>ニンテイ</t>
    </rPh>
    <rPh sb="9" eb="10">
      <t>ゴウ</t>
    </rPh>
    <rPh sb="12" eb="13">
      <t>ゴウ</t>
    </rPh>
    <rPh sb="15" eb="16">
      <t>ラン</t>
    </rPh>
    <rPh sb="16" eb="17">
      <t>オヨ</t>
    </rPh>
    <rPh sb="19" eb="21">
      <t>キョウイク</t>
    </rPh>
    <rPh sb="21" eb="23">
      <t>ヒョウジュン</t>
    </rPh>
    <rPh sb="23" eb="25">
      <t>ジカン</t>
    </rPh>
    <rPh sb="25" eb="27">
      <t>ニンテイ</t>
    </rPh>
    <rPh sb="29" eb="30">
      <t>ゴウ</t>
    </rPh>
    <rPh sb="32" eb="33">
      <t>ラン</t>
    </rPh>
    <rPh sb="35" eb="36">
      <t>シルシ</t>
    </rPh>
    <rPh sb="37" eb="39">
      <t>キニュウ</t>
    </rPh>
    <rPh sb="42" eb="46">
      <t>ガッキュウタンニン</t>
    </rPh>
    <rPh sb="47" eb="48">
      <t>ラン</t>
    </rPh>
    <phoneticPr fontId="2"/>
  </si>
  <si>
    <r>
      <t>　５　職員の数に応じて、適宜</t>
    </r>
    <r>
      <rPr>
        <u/>
        <sz val="11"/>
        <color theme="1"/>
        <rFont val="ＭＳ ゴシック"/>
        <family val="3"/>
        <charset val="128"/>
      </rPr>
      <t>シートを増やすこと</t>
    </r>
    <r>
      <rPr>
        <sz val="11"/>
        <color theme="1"/>
        <rFont val="ＭＳ ゴシック"/>
        <family val="3"/>
        <charset val="128"/>
      </rPr>
      <t>。</t>
    </r>
    <rPh sb="3" eb="5">
      <t>ショクイン</t>
    </rPh>
    <rPh sb="6" eb="7">
      <t>スウ</t>
    </rPh>
    <rPh sb="8" eb="9">
      <t>オウ</t>
    </rPh>
    <rPh sb="12" eb="14">
      <t>テキギ</t>
    </rPh>
    <rPh sb="18" eb="19">
      <t>フ</t>
    </rPh>
    <phoneticPr fontId="2"/>
  </si>
  <si>
    <t>１　「必要な数」欄における学級数については、次の年齢区分により算定する。     
　　３歳児　　：「子どもの数」欄の人数を２５で除す
　　　　　　　　　（小数点第１位以下は切り上げ。以下同じ。）　　　
　　４～５歳児：「子どもの数」欄の人数を３５で除す
２　「必要な数」欄における職員の数については、次のとおり算定する。
　　次の年齢区分により計算し、各々を合計した後に、小数点以下を四捨五入すること。
　　０歳児　　：「子どもの数」欄の人数を３で除す
　　　　　　　　　（小数点第２位以下は切り捨て。以下同じ。）
　　１～２歳児：「子どもの数」欄の人数を６で除す
　　３歳児　　：「子どもの数」欄の人数を１５で除す
　　４～５歳児：「子どもの数」欄の人数を２５で除す
３　基準上必要な職員の数については、次のとおり計算すること。
　　０～２歳児：「必要な数」欄における職員の数と同数
　　３歳児    ：①　２人以上の学級担任を置かない場合（１学級２５人以下）
　　　　　　　　　　「必要な数」欄における職員の数と、学級編制数のうち、多い数
　　　　　　　　②　２人以上の学級担任を置く場合（１学級２６～３５人）
　　　　　　　　　　「必要な数」欄における職員の数と、「２５人以下の学級数×１人」
　　　　　　　　　＋「２６人～３５人の学級数×２人」のうち、多い数
　　４～５歳児：「必要な数」欄における職員の数と、学級編制数のうち、多い数</t>
    <rPh sb="3" eb="5">
      <t>ヒツヨウ</t>
    </rPh>
    <rPh sb="6" eb="7">
      <t>スウ</t>
    </rPh>
    <rPh sb="8" eb="9">
      <t>ラン</t>
    </rPh>
    <rPh sb="31" eb="33">
      <t>サンテイ</t>
    </rPh>
    <rPh sb="253" eb="255">
      <t>イカ</t>
    </rPh>
    <rPh sb="255" eb="256">
      <t>オナ</t>
    </rPh>
    <rPh sb="340" eb="342">
      <t>キジュン</t>
    </rPh>
    <rPh sb="342" eb="343">
      <t>ジョウ</t>
    </rPh>
    <rPh sb="343" eb="345">
      <t>ヒツヨウ</t>
    </rPh>
    <rPh sb="346" eb="348">
      <t>ショクイン</t>
    </rPh>
    <rPh sb="349" eb="350">
      <t>スウ</t>
    </rPh>
    <rPh sb="356" eb="357">
      <t>ツギ</t>
    </rPh>
    <rPh sb="361" eb="363">
      <t>ケイサン</t>
    </rPh>
    <rPh sb="393" eb="395">
      <t>ドウスウ</t>
    </rPh>
    <rPh sb="409" eb="412">
      <t>ニンイジョウ</t>
    </rPh>
    <rPh sb="413" eb="415">
      <t>ガッキュウ</t>
    </rPh>
    <rPh sb="415" eb="417">
      <t>タンニン</t>
    </rPh>
    <rPh sb="418" eb="419">
      <t>オ</t>
    </rPh>
    <rPh sb="422" eb="424">
      <t>バアイ</t>
    </rPh>
    <rPh sb="426" eb="428">
      <t>ガッキュウ</t>
    </rPh>
    <rPh sb="430" eb="431">
      <t>ニン</t>
    </rPh>
    <rPh sb="431" eb="433">
      <t>イカ</t>
    </rPh>
    <rPh sb="501" eb="503">
      <t>ガッキュウ</t>
    </rPh>
    <rPh sb="508" eb="509">
      <t>ニン</t>
    </rPh>
    <rPh sb="541" eb="542">
      <t>ニン</t>
    </rPh>
    <rPh sb="542" eb="544">
      <t>イカ</t>
    </rPh>
    <rPh sb="545" eb="547">
      <t>ガッキュウ</t>
    </rPh>
    <rPh sb="547" eb="548">
      <t>スウ</t>
    </rPh>
    <rPh sb="550" eb="551">
      <t>ニン</t>
    </rPh>
    <rPh sb="566" eb="567">
      <t>ニン</t>
    </rPh>
    <rPh sb="570" eb="571">
      <t>ニン</t>
    </rPh>
    <rPh sb="572" eb="575">
      <t>ガッキュウスウ</t>
    </rPh>
    <rPh sb="577" eb="578">
      <t>ニン</t>
    </rPh>
    <rPh sb="613" eb="615">
      <t>ガッキュウ</t>
    </rPh>
    <rPh sb="615" eb="617">
      <t>ヘンセイ</t>
    </rPh>
    <rPh sb="617" eb="618">
      <t>スウ</t>
    </rPh>
    <rPh sb="622" eb="623">
      <t>オオ</t>
    </rPh>
    <rPh sb="624" eb="625">
      <t>スウ</t>
    </rPh>
    <phoneticPr fontId="11"/>
  </si>
  <si>
    <t>　下記の者については、就学前の子どもに関する教育、保育等の総合的な提供の推進に関する法律施行規則（平成26年内閣府・文部科学省・厚生労働省令第２号。以下「施行規則」という。）第13条の規定に該当するものと認められるため、令和７年４月１日に設置する幼保連携型認定こども園の園長に任命することとします。</t>
    <rPh sb="110" eb="112">
      <t>レイワ</t>
    </rPh>
    <phoneticPr fontId="2"/>
  </si>
  <si>
    <t>施 設 名</t>
    <rPh sb="0" eb="1">
      <t>シ</t>
    </rPh>
    <rPh sb="2" eb="3">
      <t>セツ</t>
    </rPh>
    <rPh sb="4" eb="5">
      <t>メイ</t>
    </rPh>
    <phoneticPr fontId="2"/>
  </si>
  <si>
    <t>施　設　名</t>
    <rPh sb="0" eb="1">
      <t>シ</t>
    </rPh>
    <rPh sb="2" eb="3">
      <t>セツ</t>
    </rPh>
    <rPh sb="4" eb="5">
      <t>ナ</t>
    </rPh>
    <phoneticPr fontId="2"/>
  </si>
  <si>
    <t>令和８年４月１日現在</t>
    <rPh sb="0" eb="2">
      <t>レイワ</t>
    </rPh>
    <rPh sb="3" eb="4">
      <t>ネン</t>
    </rPh>
    <rPh sb="5" eb="6">
      <t>ガツ</t>
    </rPh>
    <rPh sb="7" eb="8">
      <t>ニチ</t>
    </rPh>
    <rPh sb="8" eb="10">
      <t>ゲンザイ</t>
    </rPh>
    <phoneticPr fontId="2"/>
  </si>
  <si>
    <t>幼稚園教諭免許状び保育士資格いずれか一方のみしか取得していない者について、令和12年３月までに取得できる体制を整えている。</t>
    <rPh sb="3" eb="5">
      <t>キョウユ</t>
    </rPh>
    <rPh sb="5" eb="8">
      <t>メンキョジョウ</t>
    </rPh>
    <rPh sb="18" eb="20">
      <t>イッポウ</t>
    </rPh>
    <rPh sb="24" eb="26">
      <t>シュトク</t>
    </rPh>
    <rPh sb="31" eb="32">
      <t>シャ</t>
    </rPh>
    <rPh sb="37" eb="39">
      <t>レイワ</t>
    </rPh>
    <rPh sb="41" eb="42">
      <t>ネン</t>
    </rPh>
    <rPh sb="42" eb="43">
      <t>ヘイネン</t>
    </rPh>
    <rPh sb="43" eb="44">
      <t>ガツ</t>
    </rPh>
    <rPh sb="47" eb="49">
      <t>シュトク</t>
    </rPh>
    <rPh sb="52" eb="54">
      <t>タイセイ</t>
    </rPh>
    <rPh sb="55" eb="56">
      <t>トトノ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</si>
</sst>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人&quot;"/>
    <numFmt numFmtId="177" formatCode="#,##0_ "/>
    <numFmt numFmtId="178" formatCode="#,##0.00_ "/>
    <numFmt numFmtId="179" formatCode="#,##0.00&quot; &quot;;&quot;△ &quot;#,##0.00&quot; &quot;"/>
    <numFmt numFmtId="180" formatCode="#,##0.00&quot;㎡ &quot;"/>
    <numFmt numFmtId="181" formatCode="#,##0&quot;人 &quot;"/>
    <numFmt numFmtId="182" formatCode="0.0_ "/>
    <numFmt numFmtId="183" formatCode="##&quot;人&quot;"/>
    <numFmt numFmtId="184" formatCode="##&quot;階&quot;&quot;建&quot;&quot;て&quot;"/>
  </numFmts>
  <fonts count="30" x14ac:knownFonts="1">
    <font>
      <sz val="11"/>
      <color theme="1"/>
      <name val="ＭＳ Ｐゴシック"/>
      <family val="2"/>
      <charset val="128"/>
      <scheme val="minor"/>
    </font>
    <font>
      <sz val="11"/>
      <color theme="1"/>
      <name val="ＭＳ ゴシック"/>
      <family val="3"/>
      <charset val="128"/>
    </font>
    <font>
      <sz val="6"/>
      <name val="ＭＳ Ｐゴシック"/>
      <family val="2"/>
      <charset val="128"/>
      <scheme val="minor"/>
    </font>
    <font>
      <sz val="14"/>
      <color theme="1"/>
      <name val="ＭＳ ゴシック"/>
      <family val="3"/>
      <charset val="128"/>
    </font>
    <font>
      <sz val="11"/>
      <color theme="1"/>
      <name val="ＭＳ 明朝"/>
      <family val="1"/>
      <charset val="128"/>
    </font>
    <font>
      <b/>
      <sz val="16"/>
      <color theme="1"/>
      <name val="ＭＳ ゴシック"/>
      <family val="3"/>
      <charset val="128"/>
    </font>
    <font>
      <sz val="14"/>
      <color theme="1"/>
      <name val="ＭＳ Ｐゴシック"/>
      <family val="2"/>
      <charset val="128"/>
      <scheme val="minor"/>
    </font>
    <font>
      <b/>
      <sz val="11"/>
      <color rgb="FFFF0000"/>
      <name val="ＭＳ ゴシック"/>
      <family val="3"/>
      <charset val="128"/>
    </font>
    <font>
      <sz val="10"/>
      <color theme="1"/>
      <name val="ＭＳ ゴシック"/>
      <family val="3"/>
      <charset val="128"/>
    </font>
    <font>
      <sz val="11"/>
      <name val="ＭＳ Ｐゴシック"/>
      <family val="3"/>
      <charset val="128"/>
    </font>
    <font>
      <sz val="12"/>
      <name val="ＭＳ 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14"/>
      <name val="ＭＳ ゴシック"/>
      <family val="3"/>
      <charset val="128"/>
    </font>
    <font>
      <sz val="9"/>
      <color theme="1"/>
      <name val="ＭＳ ゴシック"/>
      <family val="3"/>
      <charset val="128"/>
    </font>
    <font>
      <sz val="12"/>
      <color theme="1"/>
      <name val="ＭＳ ゴシック"/>
      <family val="3"/>
      <charset val="128"/>
    </font>
    <font>
      <sz val="16"/>
      <color theme="1"/>
      <name val="ＭＳ ゴシック"/>
      <family val="3"/>
      <charset val="128"/>
    </font>
    <font>
      <sz val="14"/>
      <color rgb="FFFF0000"/>
      <name val="ＭＳ ゴシック"/>
      <family val="3"/>
      <charset val="128"/>
    </font>
    <font>
      <sz val="11"/>
      <color rgb="FFFF0000"/>
      <name val="ＭＳ ゴシック"/>
      <family val="3"/>
      <charset val="128"/>
    </font>
    <font>
      <b/>
      <sz val="12"/>
      <name val="ＭＳ ゴシック"/>
      <family val="3"/>
      <charset val="128"/>
    </font>
    <font>
      <sz val="11"/>
      <name val="ＭＳ Ｐゴシック"/>
      <family val="2"/>
      <charset val="128"/>
      <scheme val="minor"/>
    </font>
    <font>
      <sz val="9"/>
      <name val="ＭＳ ゴシック"/>
      <family val="3"/>
      <charset val="128"/>
    </font>
    <font>
      <sz val="8.5"/>
      <name val="ＭＳ ゴシック"/>
      <family val="3"/>
      <charset val="128"/>
    </font>
    <font>
      <sz val="9"/>
      <color theme="1"/>
      <name val="ＭＳ Ｐゴシック"/>
      <family val="3"/>
      <charset val="128"/>
      <scheme val="minor"/>
    </font>
    <font>
      <b/>
      <sz val="11"/>
      <color rgb="FFFF0000"/>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9"/>
      <color rgb="FF000000"/>
      <name val="Meiryo UI"/>
      <family val="3"/>
      <charset val="128"/>
    </font>
    <font>
      <u/>
      <sz val="11"/>
      <color theme="1"/>
      <name val="ＭＳ ゴシック"/>
      <family val="3"/>
      <charset val="128"/>
    </font>
  </fonts>
  <fills count="6">
    <fill>
      <patternFill patternType="none"/>
    </fill>
    <fill>
      <patternFill patternType="gray125"/>
    </fill>
    <fill>
      <patternFill patternType="solid">
        <fgColor theme="8" tint="0.59996337778862885"/>
        <bgColor indexed="64"/>
      </patternFill>
    </fill>
    <fill>
      <patternFill patternType="solid">
        <fgColor theme="0"/>
        <bgColor indexed="64"/>
      </patternFill>
    </fill>
    <fill>
      <patternFill patternType="solid">
        <fgColor theme="8" tint="0.59999389629810485"/>
        <bgColor indexed="64"/>
      </patternFill>
    </fill>
    <fill>
      <patternFill patternType="solid">
        <fgColor rgb="FFB7DEE8"/>
        <bgColor indexed="64"/>
      </patternFill>
    </fill>
  </fills>
  <borders count="20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diagonalUp="1">
      <left style="thin">
        <color auto="1"/>
      </left>
      <right style="thin">
        <color auto="1"/>
      </right>
      <top/>
      <bottom/>
      <diagonal style="thin">
        <color auto="1"/>
      </diagonal>
    </border>
    <border diagonalUp="1">
      <left style="thin">
        <color auto="1"/>
      </left>
      <right style="thin">
        <color auto="1"/>
      </right>
      <top/>
      <bottom style="thin">
        <color auto="1"/>
      </bottom>
      <diagonal style="thin">
        <color auto="1"/>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diagonalUp="1">
      <left style="thin">
        <color auto="1"/>
      </left>
      <right/>
      <top/>
      <bottom/>
      <diagonal style="thin">
        <color auto="1"/>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thin">
        <color auto="1"/>
      </right>
      <top style="medium">
        <color auto="1"/>
      </top>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diagonalUp="1">
      <left style="thin">
        <color auto="1"/>
      </left>
      <right style="medium">
        <color auto="1"/>
      </right>
      <top/>
      <bottom/>
      <diagonal style="thin">
        <color auto="1"/>
      </diagonal>
    </border>
    <border diagonalUp="1">
      <left style="thin">
        <color auto="1"/>
      </left>
      <right style="medium">
        <color auto="1"/>
      </right>
      <top/>
      <bottom style="thin">
        <color auto="1"/>
      </bottom>
      <diagonal style="thin">
        <color auto="1"/>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thin">
        <color auto="1"/>
      </bottom>
      <diagonal/>
    </border>
    <border>
      <left/>
      <right/>
      <top style="thin">
        <color auto="1"/>
      </top>
      <bottom style="thin">
        <color auto="1"/>
      </bottom>
      <diagonal/>
    </border>
    <border>
      <left/>
      <right style="thin">
        <color auto="1"/>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bottom/>
      <diagonal/>
    </border>
    <border>
      <left style="medium">
        <color auto="1"/>
      </left>
      <right/>
      <top/>
      <bottom style="medium">
        <color auto="1"/>
      </bottom>
      <diagonal/>
    </border>
    <border diagonalUp="1">
      <left style="thin">
        <color auto="1"/>
      </left>
      <right style="thin">
        <color auto="1"/>
      </right>
      <top style="medium">
        <color auto="1"/>
      </top>
      <bottom/>
      <diagonal style="thin">
        <color auto="1"/>
      </diagonal>
    </border>
    <border diagonalUp="1">
      <left style="thin">
        <color auto="1"/>
      </left>
      <right style="medium">
        <color auto="1"/>
      </right>
      <top style="medium">
        <color auto="1"/>
      </top>
      <bottom/>
      <diagonal style="thin">
        <color auto="1"/>
      </diagonal>
    </border>
    <border>
      <left style="medium">
        <color auto="1"/>
      </left>
      <right/>
      <top style="medium">
        <color auto="1"/>
      </top>
      <bottom style="medium">
        <color auto="1"/>
      </bottom>
      <diagonal/>
    </border>
    <border>
      <left style="medium">
        <color auto="1"/>
      </left>
      <right/>
      <top style="medium">
        <color auto="1"/>
      </top>
      <bottom/>
      <diagonal/>
    </border>
    <border>
      <left style="medium">
        <color auto="1"/>
      </left>
      <right/>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top style="medium">
        <color auto="1"/>
      </top>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thin">
        <color auto="1"/>
      </left>
      <right/>
      <top/>
      <bottom style="medium">
        <color auto="1"/>
      </bottom>
      <diagonal style="thin">
        <color auto="1"/>
      </diagonal>
    </border>
    <border diagonalUp="1">
      <left/>
      <right/>
      <top/>
      <bottom style="medium">
        <color auto="1"/>
      </bottom>
      <diagonal style="thin">
        <color auto="1"/>
      </diagonal>
    </border>
    <border diagonalUp="1">
      <left/>
      <right style="thin">
        <color auto="1"/>
      </right>
      <top/>
      <bottom style="medium">
        <color auto="1"/>
      </bottom>
      <diagonal style="thin">
        <color auto="1"/>
      </diagonal>
    </border>
    <border>
      <left style="medium">
        <color auto="1"/>
      </left>
      <right style="medium">
        <color auto="1"/>
      </right>
      <top style="medium">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medium">
        <color auto="1"/>
      </left>
      <right style="medium">
        <color auto="1"/>
      </right>
      <top style="thin">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dotted">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medium">
        <color auto="1"/>
      </top>
      <bottom style="medium">
        <color auto="1"/>
      </bottom>
      <diagonal/>
    </border>
    <border diagonalUp="1">
      <left/>
      <right/>
      <top style="medium">
        <color auto="1"/>
      </top>
      <bottom style="medium">
        <color auto="1"/>
      </bottom>
      <diagonal style="thin">
        <color auto="1"/>
      </diagonal>
    </border>
    <border diagonalUp="1">
      <left style="medium">
        <color auto="1"/>
      </left>
      <right/>
      <top style="medium">
        <color auto="1"/>
      </top>
      <bottom/>
      <diagonal style="thin">
        <color auto="1"/>
      </diagonal>
    </border>
    <border diagonalUp="1">
      <left/>
      <right/>
      <top style="medium">
        <color auto="1"/>
      </top>
      <bottom/>
      <diagonal style="thin">
        <color auto="1"/>
      </diagonal>
    </border>
    <border diagonalUp="1">
      <left style="medium">
        <color auto="1"/>
      </left>
      <right/>
      <top/>
      <bottom/>
      <diagonal style="thin">
        <color auto="1"/>
      </diagonal>
    </border>
    <border diagonalUp="1">
      <left style="medium">
        <color auto="1"/>
      </left>
      <right/>
      <top/>
      <bottom style="medium">
        <color auto="1"/>
      </bottom>
      <diagonal style="thin">
        <color auto="1"/>
      </diagonal>
    </border>
    <border diagonalUp="1">
      <left style="thin">
        <color auto="1"/>
      </left>
      <right/>
      <top style="medium">
        <color auto="1"/>
      </top>
      <bottom/>
      <diagonal style="thin">
        <color auto="1"/>
      </diagonal>
    </border>
    <border diagonalUp="1">
      <left/>
      <right style="thin">
        <color auto="1"/>
      </right>
      <top style="medium">
        <color auto="1"/>
      </top>
      <bottom/>
      <diagonal style="thin">
        <color auto="1"/>
      </diagonal>
    </border>
    <border>
      <left style="thin">
        <color auto="1"/>
      </left>
      <right/>
      <top style="medium">
        <color auto="1"/>
      </top>
      <bottom style="thin">
        <color auto="1"/>
      </bottom>
      <diagonal/>
    </border>
    <border diagonalUp="1">
      <left style="medium">
        <color auto="1"/>
      </left>
      <right/>
      <top style="medium">
        <color auto="1"/>
      </top>
      <bottom style="medium">
        <color auto="1"/>
      </bottom>
      <diagonal style="thin">
        <color auto="1"/>
      </diagonal>
    </border>
    <border diagonalUp="1">
      <left/>
      <right style="thin">
        <color auto="1"/>
      </right>
      <top style="medium">
        <color auto="1"/>
      </top>
      <bottom style="medium">
        <color auto="1"/>
      </bottom>
      <diagonal style="thin">
        <color auto="1"/>
      </diagonal>
    </border>
    <border diagonalUp="1">
      <left style="thin">
        <color auto="1"/>
      </left>
      <right style="thin">
        <color auto="1"/>
      </right>
      <top/>
      <bottom style="medium">
        <color auto="1"/>
      </bottom>
      <diagonal style="thin">
        <color auto="1"/>
      </diagonal>
    </border>
    <border diagonalUp="1">
      <left/>
      <right style="medium">
        <color auto="1"/>
      </right>
      <top style="medium">
        <color auto="1"/>
      </top>
      <bottom/>
      <diagonal style="thin">
        <color auto="1"/>
      </diagonal>
    </border>
    <border diagonalUp="1">
      <left/>
      <right style="medium">
        <color auto="1"/>
      </right>
      <top/>
      <bottom/>
      <diagonal style="thin">
        <color auto="1"/>
      </diagonal>
    </border>
    <border diagonalUp="1">
      <left/>
      <right style="medium">
        <color auto="1"/>
      </right>
      <top/>
      <bottom style="medium">
        <color auto="1"/>
      </bottom>
      <diagonal style="thin">
        <color auto="1"/>
      </diagonal>
    </border>
    <border>
      <left/>
      <right style="medium">
        <color auto="1"/>
      </right>
      <top style="thin">
        <color auto="1"/>
      </top>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dotted">
        <color auto="1"/>
      </left>
      <right/>
      <top style="medium">
        <color auto="1"/>
      </top>
      <bottom/>
      <diagonal/>
    </border>
    <border>
      <left style="medium">
        <color auto="1"/>
      </left>
      <right style="thin">
        <color auto="1"/>
      </right>
      <top/>
      <bottom/>
      <diagonal/>
    </border>
    <border>
      <left style="medium">
        <color auto="1"/>
      </left>
      <right style="thin">
        <color auto="1"/>
      </right>
      <top style="dotted">
        <color auto="1"/>
      </top>
      <bottom/>
      <diagonal/>
    </border>
    <border>
      <left style="thin">
        <color auto="1"/>
      </left>
      <right style="thin">
        <color auto="1"/>
      </right>
      <top style="dotted">
        <color auto="1"/>
      </top>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style="thin">
        <color auto="1"/>
      </right>
      <top style="thin">
        <color auto="1"/>
      </top>
      <bottom/>
      <diagonal/>
    </border>
    <border>
      <left style="dotted">
        <color auto="1"/>
      </left>
      <right/>
      <top style="thin">
        <color auto="1"/>
      </top>
      <bottom/>
      <diagonal/>
    </border>
    <border>
      <left style="medium">
        <color auto="1"/>
      </left>
      <right style="thin">
        <color auto="1"/>
      </right>
      <top/>
      <bottom style="thin">
        <color auto="1"/>
      </bottom>
      <diagonal/>
    </border>
    <border>
      <left style="medium">
        <color auto="1"/>
      </left>
      <right style="thin">
        <color auto="1"/>
      </right>
      <top style="dotted">
        <color auto="1"/>
      </top>
      <bottom style="thin">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style="medium">
        <color auto="1"/>
      </left>
      <right style="thin">
        <color auto="1"/>
      </right>
      <top/>
      <bottom style="medium">
        <color auto="1"/>
      </bottom>
      <diagonal/>
    </border>
    <border>
      <left style="medium">
        <color auto="1"/>
      </left>
      <right style="thin">
        <color auto="1"/>
      </right>
      <top style="dotted">
        <color auto="1"/>
      </top>
      <bottom style="medium">
        <color auto="1"/>
      </bottom>
      <diagonal/>
    </border>
    <border>
      <left style="thin">
        <color auto="1"/>
      </left>
      <right style="thin">
        <color auto="1"/>
      </right>
      <top style="dotted">
        <color auto="1"/>
      </top>
      <bottom style="medium">
        <color auto="1"/>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right style="thin">
        <color auto="1"/>
      </right>
      <top style="dotted">
        <color auto="1"/>
      </top>
      <bottom style="thin">
        <color auto="1"/>
      </bottom>
      <diagonal/>
    </border>
    <border>
      <left/>
      <right/>
      <top style="dotted">
        <color auto="1"/>
      </top>
      <bottom style="dotted">
        <color auto="1"/>
      </bottom>
      <diagonal/>
    </border>
    <border>
      <left/>
      <right style="thin">
        <color auto="1"/>
      </right>
      <top style="dotted">
        <color auto="1"/>
      </top>
      <bottom/>
      <diagonal/>
    </border>
    <border>
      <left/>
      <right style="thin">
        <color auto="1"/>
      </right>
      <top style="dotted">
        <color auto="1"/>
      </top>
      <bottom style="medium">
        <color auto="1"/>
      </bottom>
      <diagonal/>
    </border>
    <border>
      <left/>
      <right/>
      <top style="thin">
        <color auto="1"/>
      </top>
      <bottom style="dotted">
        <color auto="1"/>
      </bottom>
      <diagonal/>
    </border>
    <border>
      <left/>
      <right style="medium">
        <color auto="1"/>
      </right>
      <top/>
      <bottom/>
      <diagonal/>
    </border>
    <border>
      <left style="thin">
        <color auto="1"/>
      </left>
      <right style="medium">
        <color auto="1"/>
      </right>
      <top style="dotted">
        <color auto="1"/>
      </top>
      <bottom style="thin">
        <color auto="1"/>
      </bottom>
      <diagonal/>
    </border>
    <border>
      <left style="medium">
        <color auto="1"/>
      </left>
      <right style="medium">
        <color auto="1"/>
      </right>
      <top style="dotted">
        <color auto="1"/>
      </top>
      <bottom style="thin">
        <color auto="1"/>
      </bottom>
      <diagonal/>
    </border>
    <border diagonalUp="1">
      <left style="medium">
        <color auto="1"/>
      </left>
      <right style="thin">
        <color auto="1"/>
      </right>
      <top style="thin">
        <color auto="1"/>
      </top>
      <bottom style="thin">
        <color auto="1"/>
      </bottom>
      <diagonal style="thin">
        <color auto="1"/>
      </diagonal>
    </border>
    <border diagonalUp="1">
      <left style="thin">
        <color auto="1"/>
      </left>
      <right style="medium">
        <color auto="1"/>
      </right>
      <top style="thin">
        <color auto="1"/>
      </top>
      <bottom style="thin">
        <color auto="1"/>
      </bottom>
      <diagonal style="thin">
        <color auto="1"/>
      </diagonal>
    </border>
    <border diagonalUp="1">
      <left style="medium">
        <color auto="1"/>
      </left>
      <right style="medium">
        <color auto="1"/>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left style="thin">
        <color auto="1"/>
      </left>
      <right style="medium">
        <color auto="1"/>
      </right>
      <top style="dotted">
        <color auto="1"/>
      </top>
      <bottom style="dotted">
        <color auto="1"/>
      </bottom>
      <diagonal/>
    </border>
    <border>
      <left style="medium">
        <color auto="1"/>
      </left>
      <right style="thin">
        <color auto="1"/>
      </right>
      <top style="dotted">
        <color auto="1"/>
      </top>
      <bottom style="dotted">
        <color auto="1"/>
      </bottom>
      <diagonal/>
    </border>
    <border>
      <left/>
      <right style="medium">
        <color auto="1"/>
      </right>
      <top style="dotted">
        <color auto="1"/>
      </top>
      <bottom style="dotted">
        <color auto="1"/>
      </bottom>
      <diagonal/>
    </border>
    <border>
      <left style="medium">
        <color auto="1"/>
      </left>
      <right style="medium">
        <color auto="1"/>
      </right>
      <top style="dotted">
        <color auto="1"/>
      </top>
      <bottom style="dotted">
        <color auto="1"/>
      </bottom>
      <diagonal/>
    </border>
    <border diagonalUp="1">
      <left style="thin">
        <color auto="1"/>
      </left>
      <right style="medium">
        <color auto="1"/>
      </right>
      <top style="thin">
        <color auto="1"/>
      </top>
      <bottom/>
      <diagonal style="thin">
        <color auto="1"/>
      </diagonal>
    </border>
    <border diagonalUp="1">
      <left/>
      <right style="medium">
        <color auto="1"/>
      </right>
      <top style="thin">
        <color auto="1"/>
      </top>
      <bottom/>
      <diagonal style="thin">
        <color auto="1"/>
      </diagonal>
    </border>
    <border>
      <left style="thick">
        <color auto="1"/>
      </left>
      <right style="thick">
        <color auto="1"/>
      </right>
      <top style="thick">
        <color auto="1"/>
      </top>
      <bottom style="thick">
        <color auto="1"/>
      </bottom>
      <diagonal/>
    </border>
    <border>
      <left style="thick">
        <color auto="1"/>
      </left>
      <right style="thin">
        <color auto="1"/>
      </right>
      <top style="thick">
        <color auto="1"/>
      </top>
      <bottom style="thick">
        <color auto="1"/>
      </bottom>
      <diagonal/>
    </border>
    <border>
      <left style="thin">
        <color auto="1"/>
      </left>
      <right style="medium">
        <color auto="1"/>
      </right>
      <top style="thick">
        <color auto="1"/>
      </top>
      <bottom style="thick">
        <color auto="1"/>
      </bottom>
      <diagonal/>
    </border>
    <border>
      <left style="medium">
        <color auto="1"/>
      </left>
      <right style="thin">
        <color auto="1"/>
      </right>
      <top style="thick">
        <color auto="1"/>
      </top>
      <bottom style="thick">
        <color auto="1"/>
      </bottom>
      <diagonal/>
    </border>
    <border diagonalUp="1">
      <left style="thin">
        <color auto="1"/>
      </left>
      <right style="medium">
        <color auto="1"/>
      </right>
      <top style="thick">
        <color auto="1"/>
      </top>
      <bottom style="thick">
        <color auto="1"/>
      </bottom>
      <diagonal style="thin">
        <color auto="1"/>
      </diagonal>
    </border>
    <border diagonalUp="1">
      <left/>
      <right style="medium">
        <color auto="1"/>
      </right>
      <top style="thick">
        <color auto="1"/>
      </top>
      <bottom style="thick">
        <color auto="1"/>
      </bottom>
      <diagonal style="thin">
        <color auto="1"/>
      </diagonal>
    </border>
    <border diagonalUp="1">
      <left style="thin">
        <color auto="1"/>
      </left>
      <right style="thick">
        <color auto="1"/>
      </right>
      <top style="thick">
        <color auto="1"/>
      </top>
      <bottom style="thick">
        <color auto="1"/>
      </bottom>
      <diagonal style="thin">
        <color auto="1"/>
      </diagonal>
    </border>
    <border>
      <left style="medium">
        <color auto="1"/>
      </left>
      <right style="thin">
        <color auto="1"/>
      </right>
      <top style="medium">
        <color auto="1"/>
      </top>
      <bottom style="medium">
        <color auto="1"/>
      </bottom>
      <diagonal/>
    </border>
    <border>
      <left/>
      <right/>
      <top style="medium">
        <color indexed="64"/>
      </top>
      <bottom style="dotted">
        <color indexed="64"/>
      </bottom>
      <diagonal/>
    </border>
    <border>
      <left style="medium">
        <color auto="1"/>
      </left>
      <right/>
      <top style="thin">
        <color auto="1"/>
      </top>
      <bottom style="dotted">
        <color auto="1"/>
      </bottom>
      <diagonal/>
    </border>
    <border>
      <left style="medium">
        <color auto="1"/>
      </left>
      <right/>
      <top style="dotted">
        <color auto="1"/>
      </top>
      <bottom style="dotted">
        <color auto="1"/>
      </bottom>
      <diagonal/>
    </border>
    <border>
      <left style="medium">
        <color auto="1"/>
      </left>
      <right/>
      <top style="dotted">
        <color auto="1"/>
      </top>
      <bottom style="medium">
        <color indexed="64"/>
      </bottom>
      <diagonal/>
    </border>
    <border>
      <left/>
      <right style="thin">
        <color auto="1"/>
      </right>
      <top style="medium">
        <color indexed="64"/>
      </top>
      <bottom style="dotted">
        <color indexed="64"/>
      </bottom>
      <diagonal/>
    </border>
    <border>
      <left style="medium">
        <color auto="1"/>
      </left>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top/>
      <bottom style="dashed">
        <color auto="1"/>
      </bottom>
      <diagonal/>
    </border>
    <border>
      <left style="medium">
        <color auto="1"/>
      </left>
      <right/>
      <top style="medium">
        <color auto="1"/>
      </top>
      <bottom style="dotted">
        <color auto="1"/>
      </bottom>
      <diagonal/>
    </border>
    <border>
      <left style="medium">
        <color auto="1"/>
      </left>
      <right/>
      <top style="dotted">
        <color auto="1"/>
      </top>
      <bottom/>
      <diagonal/>
    </border>
    <border>
      <left style="thin">
        <color auto="1"/>
      </left>
      <right style="thin">
        <color auto="1"/>
      </right>
      <top style="thin">
        <color auto="1"/>
      </top>
      <bottom style="dotted">
        <color auto="1"/>
      </bottom>
      <diagonal/>
    </border>
    <border>
      <left style="thin">
        <color auto="1"/>
      </left>
      <right style="medium">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medium">
        <color auto="1"/>
      </right>
      <top style="dotted">
        <color auto="1"/>
      </top>
      <bottom style="medium">
        <color auto="1"/>
      </bottom>
      <diagonal/>
    </border>
    <border>
      <left style="thin">
        <color auto="1"/>
      </left>
      <right style="thin">
        <color auto="1"/>
      </right>
      <top/>
      <bottom style="dotted">
        <color auto="1"/>
      </bottom>
      <diagonal/>
    </border>
    <border diagonalUp="1">
      <left style="medium">
        <color auto="1"/>
      </left>
      <right style="thin">
        <color auto="1"/>
      </right>
      <top/>
      <bottom/>
      <diagonal style="thin">
        <color auto="1"/>
      </diagonal>
    </border>
    <border diagonalUp="1">
      <left style="medium">
        <color auto="1"/>
      </left>
      <right style="thin">
        <color auto="1"/>
      </right>
      <top/>
      <bottom style="thin">
        <color indexed="64"/>
      </bottom>
      <diagonal style="thin">
        <color indexed="64"/>
      </diagonal>
    </border>
    <border diagonalUp="1">
      <left style="medium">
        <color indexed="64"/>
      </left>
      <right/>
      <top/>
      <bottom style="thin">
        <color indexed="64"/>
      </bottom>
      <diagonal style="thin">
        <color indexed="64"/>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style="medium">
        <color auto="1"/>
      </bottom>
      <diagonal/>
    </border>
    <border>
      <left/>
      <right style="double">
        <color auto="1"/>
      </right>
      <top/>
      <bottom style="medium">
        <color indexed="64"/>
      </bottom>
      <diagonal/>
    </border>
    <border>
      <left style="double">
        <color auto="1"/>
      </left>
      <right/>
      <top/>
      <bottom style="thin">
        <color auto="1"/>
      </bottom>
      <diagonal/>
    </border>
    <border>
      <left/>
      <right style="double">
        <color auto="1"/>
      </right>
      <top/>
      <bottom style="thin">
        <color auto="1"/>
      </bottom>
      <diagonal/>
    </border>
    <border>
      <left style="double">
        <color auto="1"/>
      </left>
      <right/>
      <top style="thin">
        <color auto="1"/>
      </top>
      <bottom style="thin">
        <color auto="1"/>
      </bottom>
      <diagonal/>
    </border>
    <border>
      <left/>
      <right style="double">
        <color auto="1"/>
      </right>
      <top style="thin">
        <color auto="1"/>
      </top>
      <bottom style="thin">
        <color auto="1"/>
      </bottom>
      <diagonal/>
    </border>
    <border>
      <left style="double">
        <color auto="1"/>
      </left>
      <right/>
      <top style="thin">
        <color auto="1"/>
      </top>
      <bottom style="medium">
        <color auto="1"/>
      </bottom>
      <diagonal/>
    </border>
    <border>
      <left/>
      <right style="double">
        <color auto="1"/>
      </right>
      <top style="thin">
        <color auto="1"/>
      </top>
      <bottom/>
      <diagonal/>
    </border>
    <border>
      <left style="double">
        <color auto="1"/>
      </left>
      <right/>
      <top style="medium">
        <color auto="1"/>
      </top>
      <bottom style="double">
        <color auto="1"/>
      </bottom>
      <diagonal/>
    </border>
    <border>
      <left/>
      <right style="double">
        <color auto="1"/>
      </right>
      <top style="medium">
        <color auto="1"/>
      </top>
      <bottom style="double">
        <color auto="1"/>
      </bottom>
      <diagonal/>
    </border>
    <border diagonalUp="1">
      <left style="medium">
        <color auto="1"/>
      </left>
      <right style="medium">
        <color auto="1"/>
      </right>
      <top style="thin">
        <color auto="1"/>
      </top>
      <bottom style="medium">
        <color auto="1"/>
      </bottom>
      <diagonal style="thin">
        <color auto="1"/>
      </diagonal>
    </border>
    <border>
      <left style="medium">
        <color auto="1"/>
      </left>
      <right/>
      <top style="thin">
        <color auto="1"/>
      </top>
      <bottom style="medium">
        <color auto="1"/>
      </bottom>
      <diagonal/>
    </border>
    <border>
      <left style="thick">
        <color auto="1"/>
      </left>
      <right style="thick">
        <color auto="1"/>
      </right>
      <top style="thick">
        <color auto="1"/>
      </top>
      <bottom/>
      <diagonal/>
    </border>
    <border diagonalUp="1">
      <left style="medium">
        <color auto="1"/>
      </left>
      <right style="medium">
        <color auto="1"/>
      </right>
      <top style="medium">
        <color auto="1"/>
      </top>
      <bottom style="medium">
        <color auto="1"/>
      </bottom>
      <diagonal style="thin">
        <color auto="1"/>
      </diagonal>
    </border>
    <border diagonalUp="1">
      <left style="thin">
        <color auto="1"/>
      </left>
      <right style="thin">
        <color auto="1"/>
      </right>
      <top style="thin">
        <color auto="1"/>
      </top>
      <bottom style="thin">
        <color auto="1"/>
      </bottom>
      <diagonal style="thin">
        <color auto="1"/>
      </diagonal>
    </border>
    <border>
      <left style="medium">
        <color auto="1"/>
      </left>
      <right style="medium">
        <color auto="1"/>
      </right>
      <top style="dotted">
        <color auto="1"/>
      </top>
      <bottom/>
      <diagonal/>
    </border>
    <border diagonalUp="1">
      <left style="medium">
        <color auto="1"/>
      </left>
      <right style="medium">
        <color auto="1"/>
      </right>
      <top/>
      <bottom style="thin">
        <color auto="1"/>
      </bottom>
      <diagonal style="thin">
        <color auto="1"/>
      </diagonal>
    </border>
    <border>
      <left style="medium">
        <color auto="1"/>
      </left>
      <right style="thin">
        <color auto="1"/>
      </right>
      <top style="thin">
        <color auto="1"/>
      </top>
      <bottom style="dotted">
        <color auto="1"/>
      </bottom>
      <diagonal/>
    </border>
    <border diagonalUp="1">
      <left style="thin">
        <color auto="1"/>
      </left>
      <right/>
      <top style="thin">
        <color auto="1"/>
      </top>
      <bottom style="thin">
        <color auto="1"/>
      </bottom>
      <diagonal style="thin">
        <color auto="1"/>
      </diagonal>
    </border>
    <border>
      <left style="double">
        <color auto="1"/>
      </left>
      <right/>
      <top style="medium">
        <color indexed="64"/>
      </top>
      <bottom/>
      <diagonal/>
    </border>
    <border>
      <left/>
      <right style="thin">
        <color auto="1"/>
      </right>
      <top style="double">
        <color auto="1"/>
      </top>
      <bottom style="medium">
        <color auto="1"/>
      </bottom>
      <diagonal/>
    </border>
    <border>
      <left style="medium">
        <color auto="1"/>
      </left>
      <right style="double">
        <color auto="1"/>
      </right>
      <top style="medium">
        <color auto="1"/>
      </top>
      <bottom style="thin">
        <color auto="1"/>
      </bottom>
      <diagonal/>
    </border>
    <border>
      <left style="medium">
        <color auto="1"/>
      </left>
      <right style="double">
        <color auto="1"/>
      </right>
      <top style="thin">
        <color auto="1"/>
      </top>
      <bottom style="thin">
        <color auto="1"/>
      </bottom>
      <diagonal/>
    </border>
    <border>
      <left style="medium">
        <color auto="1"/>
      </left>
      <right style="double">
        <color auto="1"/>
      </right>
      <top style="double">
        <color auto="1"/>
      </top>
      <bottom style="medium">
        <color auto="1"/>
      </bottom>
      <diagonal/>
    </border>
    <border>
      <left style="thin">
        <color auto="1"/>
      </left>
      <right style="double">
        <color auto="1"/>
      </right>
      <top style="medium">
        <color auto="1"/>
      </top>
      <bottom style="thin">
        <color auto="1"/>
      </bottom>
      <diagonal/>
    </border>
    <border>
      <left style="thin">
        <color auto="1"/>
      </left>
      <right style="double">
        <color auto="1"/>
      </right>
      <top style="thin">
        <color auto="1"/>
      </top>
      <bottom style="thin">
        <color auto="1"/>
      </bottom>
      <diagonal/>
    </border>
    <border>
      <left style="thin">
        <color auto="1"/>
      </left>
      <right/>
      <top style="double">
        <color auto="1"/>
      </top>
      <bottom style="medium">
        <color auto="1"/>
      </bottom>
      <diagonal/>
    </border>
    <border>
      <left style="dashed">
        <color auto="1"/>
      </left>
      <right style="medium">
        <color auto="1"/>
      </right>
      <top style="thin">
        <color auto="1"/>
      </top>
      <bottom style="thin">
        <color auto="1"/>
      </bottom>
      <diagonal/>
    </border>
    <border>
      <left style="dashed">
        <color auto="1"/>
      </left>
      <right style="medium">
        <color auto="1"/>
      </right>
      <top style="double">
        <color auto="1"/>
      </top>
      <bottom style="medium">
        <color auto="1"/>
      </bottom>
      <diagonal/>
    </border>
    <border>
      <left style="double">
        <color auto="1"/>
      </left>
      <right/>
      <top style="double">
        <color auto="1"/>
      </top>
      <bottom style="medium">
        <color auto="1"/>
      </bottom>
      <diagonal/>
    </border>
    <border>
      <left/>
      <right style="double">
        <color auto="1"/>
      </right>
      <top style="double">
        <color auto="1"/>
      </top>
      <bottom style="medium">
        <color auto="1"/>
      </bottom>
      <diagonal/>
    </border>
    <border>
      <left style="thin">
        <color auto="1"/>
      </left>
      <right style="double">
        <color auto="1"/>
      </right>
      <top style="thin">
        <color auto="1"/>
      </top>
      <bottom style="medium">
        <color auto="1"/>
      </bottom>
      <diagonal/>
    </border>
    <border>
      <left style="dotted">
        <color auto="1"/>
      </left>
      <right/>
      <top/>
      <bottom/>
      <diagonal/>
    </border>
    <border diagonalUp="1">
      <left style="thin">
        <color indexed="64"/>
      </left>
      <right style="thin">
        <color auto="1"/>
      </right>
      <top style="thin">
        <color auto="1"/>
      </top>
      <bottom style="medium">
        <color indexed="64"/>
      </bottom>
      <diagonal style="thin">
        <color auto="1"/>
      </diagonal>
    </border>
    <border>
      <left style="medium">
        <color indexed="64"/>
      </left>
      <right style="medium">
        <color indexed="64"/>
      </right>
      <top style="double">
        <color auto="1"/>
      </top>
      <bottom style="medium">
        <color indexed="64"/>
      </bottom>
      <diagonal/>
    </border>
  </borders>
  <cellStyleXfs count="4">
    <xf numFmtId="0" fontId="0" fillId="0" borderId="0">
      <alignment vertical="center"/>
    </xf>
    <xf numFmtId="0" fontId="9" fillId="0" borderId="0">
      <alignment vertical="center"/>
    </xf>
    <xf numFmtId="0" fontId="9" fillId="0" borderId="0">
      <alignment vertical="center"/>
    </xf>
    <xf numFmtId="0" fontId="9" fillId="0" borderId="0"/>
  </cellStyleXfs>
  <cellXfs count="1058">
    <xf numFmtId="0" fontId="0" fillId="0" borderId="0" xfId="0">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14" xfId="0" applyFont="1" applyBorder="1">
      <alignment vertical="center"/>
    </xf>
    <xf numFmtId="0" fontId="1" fillId="0" borderId="12" xfId="0" applyFont="1" applyBorder="1">
      <alignment vertical="center"/>
    </xf>
    <xf numFmtId="0" fontId="1" fillId="0" borderId="50" xfId="0" applyFont="1" applyBorder="1">
      <alignment vertical="center"/>
    </xf>
    <xf numFmtId="0" fontId="1" fillId="0" borderId="1" xfId="0" applyFont="1" applyBorder="1" applyAlignment="1">
      <alignment horizontal="center" vertical="center" textRotation="255" shrinkToFit="1"/>
    </xf>
    <xf numFmtId="0" fontId="1" fillId="0" borderId="1" xfId="0" applyFont="1" applyBorder="1" applyAlignment="1">
      <alignment horizontal="center" vertical="center" wrapText="1"/>
    </xf>
    <xf numFmtId="0" fontId="1" fillId="0" borderId="0" xfId="0" applyFont="1" applyAlignment="1">
      <alignment horizontal="center" vertical="center" textRotation="255" shrinkToFit="1"/>
    </xf>
    <xf numFmtId="0" fontId="1" fillId="0" borderId="72" xfId="0" applyFont="1" applyBorder="1" applyAlignment="1">
      <alignment horizontal="center" vertical="center"/>
    </xf>
    <xf numFmtId="178" fontId="3" fillId="0" borderId="1" xfId="0" applyNumberFormat="1" applyFont="1" applyBorder="1">
      <alignment vertical="center"/>
    </xf>
    <xf numFmtId="177" fontId="3" fillId="2" borderId="15" xfId="0" applyNumberFormat="1" applyFont="1" applyFill="1" applyBorder="1" applyProtection="1">
      <alignment vertical="center"/>
      <protection locked="0"/>
    </xf>
    <xf numFmtId="0" fontId="4" fillId="0" borderId="0" xfId="0" applyFont="1" applyAlignment="1">
      <alignment horizontal="right" vertical="center"/>
    </xf>
    <xf numFmtId="0" fontId="1" fillId="0" borderId="0" xfId="0" applyFont="1" applyAlignment="1">
      <alignment horizontal="right" vertical="center"/>
    </xf>
    <xf numFmtId="0" fontId="1" fillId="0" borderId="24" xfId="0" applyFont="1" applyBorder="1">
      <alignment vertical="center"/>
    </xf>
    <xf numFmtId="0" fontId="1" fillId="0" borderId="13" xfId="0" applyFont="1" applyBorder="1">
      <alignment vertical="center"/>
    </xf>
    <xf numFmtId="0" fontId="1" fillId="0" borderId="0" xfId="0" applyFont="1" applyAlignment="1">
      <alignment horizontal="center" vertical="center"/>
    </xf>
    <xf numFmtId="176" fontId="1" fillId="0" borderId="0" xfId="0" applyNumberFormat="1" applyFont="1" applyAlignment="1">
      <alignment horizontal="center" vertical="center"/>
    </xf>
    <xf numFmtId="0" fontId="1" fillId="0" borderId="69" xfId="0" applyFont="1" applyBorder="1" applyAlignment="1">
      <alignment horizontal="center" vertical="center"/>
    </xf>
    <xf numFmtId="0" fontId="7" fillId="0" borderId="66" xfId="0" applyFont="1" applyBorder="1" applyAlignment="1">
      <alignment horizontal="center" vertical="center"/>
    </xf>
    <xf numFmtId="0" fontId="1" fillId="0" borderId="4" xfId="0" applyFont="1" applyBorder="1">
      <alignment vertical="center"/>
    </xf>
    <xf numFmtId="178" fontId="3" fillId="0" borderId="23" xfId="0" applyNumberFormat="1" applyFont="1" applyBorder="1">
      <alignment vertical="center"/>
    </xf>
    <xf numFmtId="0" fontId="1" fillId="0" borderId="2" xfId="0" applyFont="1" applyBorder="1">
      <alignment vertical="center"/>
    </xf>
    <xf numFmtId="0" fontId="1" fillId="0" borderId="15" xfId="0" applyFont="1" applyBorder="1" applyAlignment="1">
      <alignment horizontal="center" vertical="center"/>
    </xf>
    <xf numFmtId="177" fontId="3" fillId="0" borderId="39" xfId="0" applyNumberFormat="1" applyFont="1" applyBorder="1">
      <alignment vertical="center"/>
    </xf>
    <xf numFmtId="177" fontId="3" fillId="0" borderId="34" xfId="0" applyNumberFormat="1" applyFont="1" applyBorder="1">
      <alignment vertical="center"/>
    </xf>
    <xf numFmtId="177" fontId="3" fillId="0" borderId="35" xfId="0" applyNumberFormat="1" applyFont="1" applyBorder="1">
      <alignment vertical="center"/>
    </xf>
    <xf numFmtId="178" fontId="3" fillId="0" borderId="34" xfId="0" applyNumberFormat="1" applyFont="1" applyBorder="1">
      <alignment vertical="center"/>
    </xf>
    <xf numFmtId="178" fontId="3" fillId="0" borderId="35" xfId="0" applyNumberFormat="1" applyFont="1" applyBorder="1">
      <alignment vertical="center"/>
    </xf>
    <xf numFmtId="179" fontId="3" fillId="0" borderId="1" xfId="0" applyNumberFormat="1" applyFont="1" applyBorder="1">
      <alignment vertical="center"/>
    </xf>
    <xf numFmtId="179" fontId="3" fillId="0" borderId="75" xfId="0" applyNumberFormat="1" applyFont="1" applyBorder="1">
      <alignment vertical="center"/>
    </xf>
    <xf numFmtId="179" fontId="3" fillId="0" borderId="2" xfId="0" applyNumberFormat="1" applyFont="1" applyBorder="1">
      <alignment vertical="center"/>
    </xf>
    <xf numFmtId="179" fontId="3" fillId="0" borderId="96" xfId="0" applyNumberFormat="1" applyFont="1" applyBorder="1">
      <alignment vertical="center"/>
    </xf>
    <xf numFmtId="179" fontId="3" fillId="0" borderId="15" xfId="0" applyNumberFormat="1" applyFont="1" applyBorder="1">
      <alignment vertical="center"/>
    </xf>
    <xf numFmtId="0" fontId="14" fillId="2" borderId="48" xfId="1" applyFont="1" applyFill="1" applyBorder="1" applyProtection="1">
      <alignment vertical="center"/>
      <protection locked="0"/>
    </xf>
    <xf numFmtId="0" fontId="14" fillId="2" borderId="50" xfId="1" applyFont="1" applyFill="1" applyBorder="1" applyProtection="1">
      <alignment vertical="center"/>
      <protection locked="0"/>
    </xf>
    <xf numFmtId="0" fontId="14" fillId="2" borderId="40" xfId="1" applyFont="1" applyFill="1" applyBorder="1" applyProtection="1">
      <alignment vertical="center"/>
      <protection locked="0"/>
    </xf>
    <xf numFmtId="0" fontId="14" fillId="2" borderId="37" xfId="1" applyFont="1" applyFill="1" applyBorder="1" applyProtection="1">
      <alignment vertical="center"/>
      <protection locked="0"/>
    </xf>
    <xf numFmtId="0" fontId="14" fillId="2" borderId="41" xfId="1" applyFont="1" applyFill="1" applyBorder="1" applyProtection="1">
      <alignment vertical="center"/>
      <protection locked="0"/>
    </xf>
    <xf numFmtId="0" fontId="14" fillId="2" borderId="49" xfId="1" applyFont="1" applyFill="1" applyBorder="1" applyProtection="1">
      <alignment vertical="center"/>
      <protection locked="0"/>
    </xf>
    <xf numFmtId="0" fontId="4" fillId="2" borderId="1" xfId="0" applyFont="1" applyFill="1" applyBorder="1" applyAlignment="1" applyProtection="1">
      <alignment horizontal="center" vertical="center" shrinkToFit="1"/>
      <protection locked="0"/>
    </xf>
    <xf numFmtId="0" fontId="4" fillId="2" borderId="1" xfId="0" applyFont="1" applyFill="1" applyBorder="1" applyAlignment="1" applyProtection="1">
      <alignment vertical="center" shrinkToFit="1"/>
      <protection locked="0"/>
    </xf>
    <xf numFmtId="180" fontId="3" fillId="2" borderId="106" xfId="0" applyNumberFormat="1" applyFont="1" applyFill="1" applyBorder="1" applyProtection="1">
      <alignment vertical="center"/>
      <protection locked="0"/>
    </xf>
    <xf numFmtId="180" fontId="3" fillId="2" borderId="22" xfId="0" applyNumberFormat="1" applyFont="1" applyFill="1" applyBorder="1" applyProtection="1">
      <alignment vertical="center"/>
      <protection locked="0"/>
    </xf>
    <xf numFmtId="181" fontId="3" fillId="2" borderId="130" xfId="0" applyNumberFormat="1" applyFont="1" applyFill="1" applyBorder="1" applyProtection="1">
      <alignment vertical="center"/>
      <protection locked="0"/>
    </xf>
    <xf numFmtId="180" fontId="3" fillId="2" borderId="115" xfId="0" applyNumberFormat="1" applyFont="1" applyFill="1" applyBorder="1" applyProtection="1">
      <alignment vertical="center"/>
      <protection locked="0"/>
    </xf>
    <xf numFmtId="180" fontId="3" fillId="2" borderId="131" xfId="0" applyNumberFormat="1" applyFont="1" applyFill="1" applyBorder="1" applyProtection="1">
      <alignment vertical="center"/>
      <protection locked="0"/>
    </xf>
    <xf numFmtId="181" fontId="3" fillId="2" borderId="118" xfId="0" applyNumberFormat="1" applyFont="1" applyFill="1" applyBorder="1" applyProtection="1">
      <alignment vertical="center"/>
      <protection locked="0"/>
    </xf>
    <xf numFmtId="180" fontId="3" fillId="2" borderId="112" xfId="0" applyNumberFormat="1" applyFont="1" applyFill="1" applyBorder="1" applyProtection="1">
      <alignment vertical="center"/>
      <protection locked="0"/>
    </xf>
    <xf numFmtId="180" fontId="3" fillId="2" borderId="31" xfId="0" applyNumberFormat="1" applyFont="1" applyFill="1" applyBorder="1" applyProtection="1">
      <alignment vertical="center"/>
      <protection locked="0"/>
    </xf>
    <xf numFmtId="181" fontId="3" fillId="2" borderId="96" xfId="0" applyNumberFormat="1" applyFont="1" applyFill="1" applyBorder="1" applyProtection="1">
      <alignment vertical="center"/>
      <protection locked="0"/>
    </xf>
    <xf numFmtId="180" fontId="3" fillId="2" borderId="20" xfId="0" applyNumberFormat="1" applyFont="1" applyFill="1" applyBorder="1" applyProtection="1">
      <alignment vertical="center"/>
      <protection locked="0"/>
    </xf>
    <xf numFmtId="180" fontId="3" fillId="2" borderId="138" xfId="0" applyNumberFormat="1" applyFont="1" applyFill="1" applyBorder="1" applyProtection="1">
      <alignment vertical="center"/>
      <protection locked="0"/>
    </xf>
    <xf numFmtId="180" fontId="3" fillId="2" borderId="137" xfId="0" applyNumberFormat="1" applyFont="1" applyFill="1" applyBorder="1" applyProtection="1">
      <alignment vertical="center"/>
      <protection locked="0"/>
    </xf>
    <xf numFmtId="181" fontId="3" fillId="2" borderId="139" xfId="0" applyNumberFormat="1" applyFont="1" applyFill="1" applyBorder="1" applyProtection="1">
      <alignment vertical="center"/>
      <protection locked="0"/>
    </xf>
    <xf numFmtId="180" fontId="3" fillId="2" borderId="114" xfId="0" applyNumberFormat="1" applyFont="1" applyFill="1" applyBorder="1" applyProtection="1">
      <alignment vertical="center"/>
      <protection locked="0"/>
    </xf>
    <xf numFmtId="180" fontId="3" fillId="2" borderId="23" xfId="0" applyNumberFormat="1" applyFont="1" applyFill="1" applyBorder="1" applyProtection="1">
      <alignment vertical="center"/>
      <protection locked="0"/>
    </xf>
    <xf numFmtId="181" fontId="3" fillId="2" borderId="75" xfId="0" applyNumberFormat="1" applyFont="1" applyFill="1" applyBorder="1" applyProtection="1">
      <alignment vertical="center"/>
      <protection locked="0"/>
    </xf>
    <xf numFmtId="180" fontId="3" fillId="2" borderId="21" xfId="0" applyNumberFormat="1" applyFont="1" applyFill="1" applyBorder="1" applyProtection="1">
      <alignment vertical="center"/>
      <protection locked="0"/>
    </xf>
    <xf numFmtId="0" fontId="3" fillId="2" borderId="12" xfId="0" applyFont="1" applyFill="1" applyBorder="1" applyAlignment="1" applyProtection="1">
      <alignment horizontal="center" vertical="center"/>
      <protection locked="0"/>
    </xf>
    <xf numFmtId="0" fontId="14" fillId="2" borderId="176" xfId="1" applyFont="1" applyFill="1" applyBorder="1" applyProtection="1">
      <alignment vertical="center"/>
      <protection locked="0"/>
    </xf>
    <xf numFmtId="180" fontId="3" fillId="2" borderId="130" xfId="0" applyNumberFormat="1" applyFont="1" applyFill="1" applyBorder="1" applyAlignment="1" applyProtection="1">
      <alignment horizontal="center" vertical="center"/>
      <protection locked="0"/>
    </xf>
    <xf numFmtId="180" fontId="3" fillId="2" borderId="118" xfId="0" applyNumberFormat="1" applyFont="1" applyFill="1" applyBorder="1" applyAlignment="1" applyProtection="1">
      <alignment horizontal="center" vertical="center"/>
      <protection locked="0"/>
    </xf>
    <xf numFmtId="180" fontId="3" fillId="2" borderId="96" xfId="0" applyNumberFormat="1" applyFont="1" applyFill="1" applyBorder="1" applyAlignment="1" applyProtection="1">
      <alignment horizontal="center" vertical="center"/>
      <protection locked="0"/>
    </xf>
    <xf numFmtId="180" fontId="3" fillId="2" borderId="139" xfId="0" applyNumberFormat="1" applyFont="1" applyFill="1" applyBorder="1" applyAlignment="1" applyProtection="1">
      <alignment horizontal="center" vertical="center"/>
      <protection locked="0"/>
    </xf>
    <xf numFmtId="180" fontId="3" fillId="2" borderId="75" xfId="0" applyNumberFormat="1" applyFont="1" applyFill="1" applyBorder="1" applyAlignment="1" applyProtection="1">
      <alignment horizontal="center" vertical="center"/>
      <protection locked="0"/>
    </xf>
    <xf numFmtId="0" fontId="3" fillId="2" borderId="53" xfId="0" applyFont="1" applyFill="1" applyBorder="1" applyAlignment="1" applyProtection="1">
      <alignment horizontal="center" vertical="center"/>
      <protection locked="0"/>
    </xf>
    <xf numFmtId="0" fontId="10" fillId="0" borderId="0" xfId="1" applyFont="1" applyAlignment="1">
      <alignment vertical="top"/>
    </xf>
    <xf numFmtId="0" fontId="13" fillId="0" borderId="28" xfId="1" applyFont="1" applyBorder="1" applyAlignment="1">
      <alignment horizontal="center" vertical="center" shrinkToFit="1"/>
    </xf>
    <xf numFmtId="0" fontId="12" fillId="0" borderId="1" xfId="1" applyFont="1" applyBorder="1" applyAlignment="1">
      <alignment horizontal="center" vertical="center"/>
    </xf>
    <xf numFmtId="0" fontId="10" fillId="0" borderId="64" xfId="1" applyFont="1" applyBorder="1" applyAlignment="1">
      <alignment horizontal="center" vertical="center"/>
    </xf>
    <xf numFmtId="0" fontId="10" fillId="0" borderId="75" xfId="1" applyFont="1" applyBorder="1" applyAlignment="1">
      <alignment horizontal="center" vertical="center"/>
    </xf>
    <xf numFmtId="0" fontId="10" fillId="0" borderId="50" xfId="1" applyFont="1" applyBorder="1" applyAlignment="1">
      <alignment horizontal="center" vertical="center"/>
    </xf>
    <xf numFmtId="0" fontId="14" fillId="0" borderId="11" xfId="1" applyFont="1" applyBorder="1">
      <alignment vertical="center"/>
    </xf>
    <xf numFmtId="0" fontId="14" fillId="0" borderId="174" xfId="1" applyFont="1" applyBorder="1">
      <alignment vertical="center"/>
    </xf>
    <xf numFmtId="0" fontId="10" fillId="0" borderId="175" xfId="1" applyFont="1" applyBorder="1" applyAlignment="1">
      <alignment horizontal="center" vertical="center"/>
    </xf>
    <xf numFmtId="0" fontId="7" fillId="0" borderId="1" xfId="1" applyFont="1" applyBorder="1" applyAlignment="1">
      <alignment horizontal="center" vertical="center"/>
    </xf>
    <xf numFmtId="0" fontId="10" fillId="0" borderId="100" xfId="1" applyFont="1" applyBorder="1" applyAlignment="1">
      <alignment horizontal="center" vertical="center"/>
    </xf>
    <xf numFmtId="0" fontId="10" fillId="0" borderId="73" xfId="1" applyFont="1" applyBorder="1" applyAlignment="1">
      <alignment horizontal="center" vertical="center"/>
    </xf>
    <xf numFmtId="0" fontId="10" fillId="0" borderId="37" xfId="1" applyFont="1" applyBorder="1" applyAlignment="1">
      <alignment horizontal="center" vertical="center"/>
    </xf>
    <xf numFmtId="0" fontId="14" fillId="0" borderId="7" xfId="1" applyFont="1" applyBorder="1">
      <alignment vertical="center"/>
    </xf>
    <xf numFmtId="0" fontId="14" fillId="0" borderId="176" xfId="1" applyFont="1" applyBorder="1">
      <alignment vertical="center"/>
    </xf>
    <xf numFmtId="0" fontId="10" fillId="0" borderId="177" xfId="1" applyFont="1" applyBorder="1" applyAlignment="1">
      <alignment horizontal="center" vertical="center"/>
    </xf>
    <xf numFmtId="177" fontId="10" fillId="0" borderId="20" xfId="1" applyNumberFormat="1" applyFont="1" applyBorder="1">
      <alignment vertical="center"/>
    </xf>
    <xf numFmtId="0" fontId="10" fillId="0" borderId="65" xfId="1" applyFont="1" applyBorder="1" applyAlignment="1">
      <alignment horizontal="center" vertical="center"/>
    </xf>
    <xf numFmtId="0" fontId="10" fillId="0" borderId="96" xfId="1" applyFont="1" applyBorder="1" applyAlignment="1">
      <alignment horizontal="center" vertical="center"/>
    </xf>
    <xf numFmtId="0" fontId="10" fillId="0" borderId="49" xfId="1" applyFont="1" applyBorder="1" applyAlignment="1">
      <alignment horizontal="center" vertical="center"/>
    </xf>
    <xf numFmtId="177" fontId="10" fillId="0" borderId="112" xfId="1" applyNumberFormat="1" applyFont="1" applyBorder="1">
      <alignment vertical="center"/>
    </xf>
    <xf numFmtId="0" fontId="14" fillId="0" borderId="9" xfId="1" applyFont="1" applyBorder="1">
      <alignment vertical="center"/>
    </xf>
    <xf numFmtId="0" fontId="14" fillId="0" borderId="178" xfId="1" applyFont="1" applyBorder="1">
      <alignment vertical="center"/>
    </xf>
    <xf numFmtId="0" fontId="10" fillId="0" borderId="179" xfId="1" applyFont="1" applyBorder="1" applyAlignment="1">
      <alignment horizontal="center" vertical="center"/>
    </xf>
    <xf numFmtId="0" fontId="10" fillId="0" borderId="15" xfId="1" applyFont="1" applyBorder="1" applyAlignment="1">
      <alignment horizontal="center" vertical="center"/>
    </xf>
    <xf numFmtId="0" fontId="14" fillId="0" borderId="46" xfId="1" applyFont="1" applyBorder="1">
      <alignment vertical="center"/>
    </xf>
    <xf numFmtId="0" fontId="10" fillId="0" borderId="81" xfId="1" applyFont="1" applyBorder="1" applyAlignment="1">
      <alignment horizontal="center" vertical="center"/>
    </xf>
    <xf numFmtId="0" fontId="14" fillId="0" borderId="71" xfId="1" applyFont="1" applyBorder="1">
      <alignment vertical="center"/>
    </xf>
    <xf numFmtId="0" fontId="10" fillId="0" borderId="71" xfId="1" applyFont="1" applyBorder="1" applyAlignment="1">
      <alignment horizontal="center" vertical="center"/>
    </xf>
    <xf numFmtId="0" fontId="14" fillId="0" borderId="70" xfId="1" applyFont="1" applyBorder="1">
      <alignment vertical="center"/>
    </xf>
    <xf numFmtId="177" fontId="10" fillId="0" borderId="150" xfId="1" applyNumberFormat="1" applyFont="1" applyBorder="1">
      <alignment vertical="center"/>
    </xf>
    <xf numFmtId="177" fontId="10" fillId="0" borderId="46" xfId="1" applyNumberFormat="1" applyFont="1" applyBorder="1">
      <alignment vertical="center"/>
    </xf>
    <xf numFmtId="0" fontId="14" fillId="0" borderId="180" xfId="1" applyFont="1" applyBorder="1">
      <alignment vertical="center"/>
    </xf>
    <xf numFmtId="0" fontId="10" fillId="0" borderId="181" xfId="1" applyFont="1" applyBorder="1" applyAlignment="1">
      <alignment horizontal="center" vertical="center"/>
    </xf>
    <xf numFmtId="0" fontId="17" fillId="0" borderId="0" xfId="0" applyFont="1">
      <alignment vertical="center"/>
    </xf>
    <xf numFmtId="0" fontId="1" fillId="0" borderId="22" xfId="0" quotePrefix="1" applyFont="1" applyBorder="1" applyAlignment="1">
      <alignment horizontal="center" vertical="center"/>
    </xf>
    <xf numFmtId="180" fontId="3" fillId="0" borderId="22" xfId="0" applyNumberFormat="1" applyFont="1" applyBorder="1">
      <alignment vertical="center"/>
    </xf>
    <xf numFmtId="181" fontId="3" fillId="0" borderId="22" xfId="0" applyNumberFormat="1" applyFont="1" applyBorder="1" applyAlignment="1">
      <alignment horizontal="center" vertical="center"/>
    </xf>
    <xf numFmtId="180" fontId="1" fillId="0" borderId="63" xfId="0" applyNumberFormat="1" applyFont="1" applyBorder="1">
      <alignment vertical="center"/>
    </xf>
    <xf numFmtId="0" fontId="1" fillId="0" borderId="131" xfId="0" quotePrefix="1" applyFont="1" applyBorder="1" applyAlignment="1">
      <alignment horizontal="center" vertical="center"/>
    </xf>
    <xf numFmtId="180" fontId="3" fillId="0" borderId="131" xfId="0" applyNumberFormat="1" applyFont="1" applyBorder="1">
      <alignment vertical="center"/>
    </xf>
    <xf numFmtId="181" fontId="3" fillId="0" borderId="131" xfId="0" applyNumberFormat="1" applyFont="1" applyBorder="1" applyAlignment="1">
      <alignment horizontal="center" vertical="center"/>
    </xf>
    <xf numFmtId="180" fontId="1" fillId="0" borderId="132" xfId="0" applyNumberFormat="1" applyFont="1" applyBorder="1">
      <alignment vertical="center"/>
    </xf>
    <xf numFmtId="0" fontId="1" fillId="0" borderId="21" xfId="0" quotePrefix="1" applyFont="1" applyBorder="1" applyAlignment="1">
      <alignment horizontal="center" vertical="center"/>
    </xf>
    <xf numFmtId="180" fontId="18" fillId="0" borderId="20" xfId="0" applyNumberFormat="1" applyFont="1" applyBorder="1">
      <alignment vertical="center"/>
    </xf>
    <xf numFmtId="180" fontId="18" fillId="0" borderId="21" xfId="0" applyNumberFormat="1" applyFont="1" applyBorder="1">
      <alignment vertical="center"/>
    </xf>
    <xf numFmtId="180" fontId="3" fillId="0" borderId="136" xfId="0" applyNumberFormat="1" applyFont="1" applyBorder="1" applyAlignment="1">
      <alignment horizontal="center" vertical="center"/>
    </xf>
    <xf numFmtId="181" fontId="18" fillId="0" borderId="73" xfId="0" applyNumberFormat="1" applyFont="1" applyBorder="1">
      <alignment vertical="center"/>
    </xf>
    <xf numFmtId="180" fontId="3" fillId="0" borderId="133" xfId="0" applyNumberFormat="1" applyFont="1" applyBorder="1">
      <alignment vertical="center"/>
    </xf>
    <xf numFmtId="181" fontId="3" fillId="0" borderId="134" xfId="0" applyNumberFormat="1" applyFont="1" applyBorder="1" applyAlignment="1">
      <alignment horizontal="center" vertical="center"/>
    </xf>
    <xf numFmtId="180" fontId="19" fillId="0" borderId="100" xfId="0" applyNumberFormat="1" applyFont="1" applyBorder="1">
      <alignment vertical="center"/>
    </xf>
    <xf numFmtId="0" fontId="1" fillId="0" borderId="31" xfId="0" quotePrefix="1" applyFont="1" applyBorder="1" applyAlignment="1">
      <alignment horizontal="center" vertical="center"/>
    </xf>
    <xf numFmtId="180" fontId="3" fillId="0" borderId="31" xfId="0" applyNumberFormat="1" applyFont="1" applyBorder="1">
      <alignment vertical="center"/>
    </xf>
    <xf numFmtId="181" fontId="3" fillId="0" borderId="31" xfId="0" applyNumberFormat="1" applyFont="1" applyBorder="1" applyAlignment="1">
      <alignment horizontal="center" vertical="center"/>
    </xf>
    <xf numFmtId="180" fontId="1" fillId="0" borderId="67" xfId="0" applyNumberFormat="1" applyFont="1" applyBorder="1">
      <alignment vertical="center"/>
    </xf>
    <xf numFmtId="181" fontId="3" fillId="0" borderId="135" xfId="0" applyNumberFormat="1" applyFont="1" applyBorder="1" applyAlignment="1">
      <alignment horizontal="center" vertical="center"/>
    </xf>
    <xf numFmtId="180" fontId="3" fillId="0" borderId="134" xfId="0" applyNumberFormat="1" applyFont="1" applyBorder="1">
      <alignment vertical="center"/>
    </xf>
    <xf numFmtId="0" fontId="1" fillId="0" borderId="136" xfId="0" applyFont="1" applyBorder="1">
      <alignment vertical="center"/>
    </xf>
    <xf numFmtId="0" fontId="1" fillId="0" borderId="134" xfId="0" applyFont="1" applyBorder="1">
      <alignment vertical="center"/>
    </xf>
    <xf numFmtId="0" fontId="1" fillId="0" borderId="135" xfId="0" applyFont="1" applyBorder="1">
      <alignment vertical="center"/>
    </xf>
    <xf numFmtId="180" fontId="1" fillId="0" borderId="65" xfId="0" applyNumberFormat="1" applyFont="1" applyBorder="1">
      <alignment vertical="center"/>
    </xf>
    <xf numFmtId="0" fontId="1" fillId="0" borderId="137" xfId="0" quotePrefix="1" applyFont="1" applyBorder="1" applyAlignment="1">
      <alignment horizontal="center" vertical="center"/>
    </xf>
    <xf numFmtId="180" fontId="3" fillId="0" borderId="137" xfId="0" applyNumberFormat="1" applyFont="1" applyBorder="1">
      <alignment vertical="center"/>
    </xf>
    <xf numFmtId="181" fontId="3" fillId="0" borderId="137" xfId="0" applyNumberFormat="1" applyFont="1" applyBorder="1" applyAlignment="1">
      <alignment horizontal="center" vertical="center"/>
    </xf>
    <xf numFmtId="180" fontId="1" fillId="0" borderId="140" xfId="0" applyNumberFormat="1" applyFont="1" applyBorder="1">
      <alignment vertical="center"/>
    </xf>
    <xf numFmtId="0" fontId="1" fillId="0" borderId="23" xfId="0" quotePrefix="1" applyFont="1" applyBorder="1" applyAlignment="1">
      <alignment horizontal="center" vertical="center"/>
    </xf>
    <xf numFmtId="180" fontId="3" fillId="0" borderId="23" xfId="0" applyNumberFormat="1" applyFont="1" applyBorder="1">
      <alignment vertical="center"/>
    </xf>
    <xf numFmtId="181" fontId="3" fillId="0" borderId="23" xfId="0" applyNumberFormat="1" applyFont="1" applyBorder="1" applyAlignment="1">
      <alignment horizontal="center" vertical="center"/>
    </xf>
    <xf numFmtId="180" fontId="1" fillId="0" borderId="64" xfId="0" applyNumberFormat="1" applyFont="1" applyBorder="1">
      <alignment vertical="center"/>
    </xf>
    <xf numFmtId="180" fontId="3" fillId="0" borderId="136" xfId="0" applyNumberFormat="1" applyFont="1" applyBorder="1">
      <alignment vertical="center"/>
    </xf>
    <xf numFmtId="180" fontId="19" fillId="0" borderId="66" xfId="0" applyNumberFormat="1" applyFont="1" applyBorder="1">
      <alignment vertical="center"/>
    </xf>
    <xf numFmtId="180" fontId="19" fillId="0" borderId="182" xfId="0" applyNumberFormat="1" applyFont="1" applyBorder="1">
      <alignment vertical="center"/>
    </xf>
    <xf numFmtId="180" fontId="3" fillId="0" borderId="141" xfId="0" applyNumberFormat="1" applyFont="1" applyBorder="1">
      <alignment vertical="center"/>
    </xf>
    <xf numFmtId="180" fontId="3" fillId="0" borderId="142" xfId="0" applyNumberFormat="1" applyFont="1" applyBorder="1">
      <alignment vertical="center"/>
    </xf>
    <xf numFmtId="0" fontId="1" fillId="0" borderId="142" xfId="0" applyFont="1" applyBorder="1">
      <alignment vertical="center"/>
    </xf>
    <xf numFmtId="0" fontId="1" fillId="0" borderId="141" xfId="0" applyFont="1" applyBorder="1">
      <alignment vertical="center"/>
    </xf>
    <xf numFmtId="180" fontId="19" fillId="0" borderId="143" xfId="0" applyNumberFormat="1" applyFont="1" applyBorder="1">
      <alignment vertical="center"/>
    </xf>
    <xf numFmtId="180" fontId="19" fillId="0" borderId="184" xfId="0" applyNumberFormat="1" applyFont="1" applyBorder="1">
      <alignment vertical="center"/>
    </xf>
    <xf numFmtId="180" fontId="18" fillId="0" borderId="146" xfId="0" applyNumberFormat="1" applyFont="1" applyBorder="1">
      <alignment vertical="center"/>
    </xf>
    <xf numFmtId="180" fontId="3" fillId="0" borderId="147" xfId="0" applyNumberFormat="1" applyFont="1" applyBorder="1">
      <alignment vertical="center"/>
    </xf>
    <xf numFmtId="180" fontId="3" fillId="0" borderId="148" xfId="0" applyNumberFormat="1" applyFont="1" applyBorder="1">
      <alignment vertical="center"/>
    </xf>
    <xf numFmtId="0" fontId="1" fillId="0" borderId="148" xfId="0" applyFont="1" applyBorder="1">
      <alignment vertical="center"/>
    </xf>
    <xf numFmtId="0" fontId="1" fillId="0" borderId="147" xfId="0" applyFont="1" applyBorder="1">
      <alignment vertical="center"/>
    </xf>
    <xf numFmtId="0" fontId="1" fillId="0" borderId="149" xfId="0" applyFont="1" applyBorder="1">
      <alignment vertical="center"/>
    </xf>
    <xf numFmtId="180" fontId="19" fillId="0" borderId="0" xfId="0" applyNumberFormat="1" applyFont="1">
      <alignment vertical="center"/>
    </xf>
    <xf numFmtId="180" fontId="19" fillId="0" borderId="15" xfId="0" applyNumberFormat="1" applyFont="1" applyBorder="1">
      <alignment vertical="center"/>
    </xf>
    <xf numFmtId="0" fontId="1" fillId="0" borderId="0" xfId="0" applyFont="1" applyAlignment="1">
      <alignment vertical="center" shrinkToFit="1"/>
    </xf>
    <xf numFmtId="0" fontId="1" fillId="0" borderId="35" xfId="0" applyFont="1" applyBorder="1" applyAlignment="1">
      <alignment horizontal="center" vertical="center" wrapText="1"/>
    </xf>
    <xf numFmtId="0" fontId="1" fillId="0" borderId="0" xfId="0" applyFont="1" applyAlignment="1">
      <alignment horizontal="center" vertical="center" wrapText="1"/>
    </xf>
    <xf numFmtId="0" fontId="1" fillId="0" borderId="33" xfId="0" applyFont="1" applyBorder="1">
      <alignment vertical="center"/>
    </xf>
    <xf numFmtId="180" fontId="1" fillId="0" borderId="77" xfId="0" applyNumberFormat="1" applyFont="1" applyBorder="1">
      <alignment vertical="center"/>
    </xf>
    <xf numFmtId="180" fontId="1" fillId="0" borderId="0" xfId="0" applyNumberFormat="1" applyFont="1">
      <alignment vertical="center"/>
    </xf>
    <xf numFmtId="0" fontId="1" fillId="3" borderId="0" xfId="0" applyFont="1" applyFill="1">
      <alignment vertical="center"/>
    </xf>
    <xf numFmtId="177" fontId="3" fillId="0" borderId="185" xfId="0" applyNumberFormat="1" applyFont="1" applyBorder="1">
      <alignment vertical="center"/>
    </xf>
    <xf numFmtId="0" fontId="1" fillId="0" borderId="81" xfId="0" applyFont="1" applyBorder="1" applyAlignment="1">
      <alignment vertical="center" wrapText="1"/>
    </xf>
    <xf numFmtId="0" fontId="1" fillId="0" borderId="65" xfId="0" quotePrefix="1" applyFont="1" applyBorder="1" applyAlignment="1">
      <alignment horizontal="center" vertical="center"/>
    </xf>
    <xf numFmtId="0" fontId="1" fillId="0" borderId="140" xfId="0" quotePrefix="1" applyFont="1" applyBorder="1" applyAlignment="1">
      <alignment horizontal="center" vertical="center"/>
    </xf>
    <xf numFmtId="0" fontId="1" fillId="0" borderId="67" xfId="0" quotePrefix="1" applyFont="1" applyBorder="1" applyAlignment="1">
      <alignment horizontal="center" vertical="center"/>
    </xf>
    <xf numFmtId="0" fontId="1" fillId="0" borderId="100" xfId="0" quotePrefix="1" applyFont="1" applyBorder="1" applyAlignment="1">
      <alignment horizontal="center" vertical="center"/>
    </xf>
    <xf numFmtId="0" fontId="12" fillId="0" borderId="0" xfId="1" applyFont="1">
      <alignment vertical="center"/>
    </xf>
    <xf numFmtId="0" fontId="12" fillId="0" borderId="1" xfId="1" applyFont="1" applyBorder="1" applyAlignment="1">
      <alignment horizontal="center" vertical="center" wrapText="1"/>
    </xf>
    <xf numFmtId="0" fontId="12" fillId="0" borderId="21" xfId="1" applyFont="1" applyBorder="1" applyAlignment="1">
      <alignment horizontal="center" vertical="center" wrapText="1"/>
    </xf>
    <xf numFmtId="0" fontId="12" fillId="0" borderId="8" xfId="1" applyFont="1" applyBorder="1" applyAlignment="1">
      <alignment horizontal="center" vertical="center"/>
    </xf>
    <xf numFmtId="0" fontId="12" fillId="0" borderId="7" xfId="1" applyFont="1" applyBorder="1" applyAlignment="1">
      <alignment horizontal="center" vertical="center" wrapText="1"/>
    </xf>
    <xf numFmtId="0" fontId="12" fillId="0" borderId="199" xfId="1" applyFont="1" applyBorder="1" applyAlignment="1">
      <alignment horizontal="center" vertical="center" wrapText="1"/>
    </xf>
    <xf numFmtId="0" fontId="12" fillId="0" borderId="52" xfId="1" applyFont="1" applyBorder="1">
      <alignment vertical="center"/>
    </xf>
    <xf numFmtId="0" fontId="12" fillId="0" borderId="74" xfId="1" applyFont="1" applyBorder="1">
      <alignment vertical="center"/>
    </xf>
    <xf numFmtId="0" fontId="12" fillId="0" borderId="20" xfId="1" applyFont="1" applyBorder="1" applyAlignment="1">
      <alignment horizontal="center" vertical="center"/>
    </xf>
    <xf numFmtId="0" fontId="12" fillId="0" borderId="195" xfId="1" applyFont="1" applyBorder="1" applyAlignment="1">
      <alignment horizontal="center" vertical="center"/>
    </xf>
    <xf numFmtId="0" fontId="12" fillId="0" borderId="201" xfId="1" applyFont="1" applyBorder="1">
      <alignment vertical="center"/>
    </xf>
    <xf numFmtId="183" fontId="12" fillId="0" borderId="202" xfId="1" applyNumberFormat="1" applyFont="1" applyBorder="1">
      <alignment vertical="center"/>
    </xf>
    <xf numFmtId="181" fontId="3" fillId="0" borderId="136" xfId="0" applyNumberFormat="1" applyFont="1" applyBorder="1" applyAlignment="1">
      <alignment horizontal="center" vertical="center"/>
    </xf>
    <xf numFmtId="180" fontId="3" fillId="0" borderId="135" xfId="0" applyNumberFormat="1" applyFont="1" applyBorder="1">
      <alignment vertical="center"/>
    </xf>
    <xf numFmtId="0" fontId="12" fillId="0" borderId="0" xfId="2" applyFont="1">
      <alignment vertical="center"/>
    </xf>
    <xf numFmtId="0" fontId="12" fillId="0" borderId="0" xfId="3" applyFont="1" applyAlignment="1">
      <alignment vertical="center"/>
    </xf>
    <xf numFmtId="0" fontId="1" fillId="0" borderId="47" xfId="0" applyFont="1" applyBorder="1" applyAlignment="1">
      <alignment horizontal="center" vertical="center" wrapText="1"/>
    </xf>
    <xf numFmtId="0" fontId="1" fillId="0" borderId="63" xfId="0" applyFont="1" applyBorder="1" applyAlignment="1">
      <alignment horizontal="center" vertical="center" wrapText="1"/>
    </xf>
    <xf numFmtId="183" fontId="1" fillId="0" borderId="65" xfId="0" applyNumberFormat="1" applyFont="1" applyBorder="1">
      <alignment vertical="center"/>
    </xf>
    <xf numFmtId="0" fontId="7" fillId="0" borderId="0" xfId="0" applyFont="1">
      <alignment vertical="center"/>
    </xf>
    <xf numFmtId="183" fontId="1" fillId="0" borderId="140" xfId="0" applyNumberFormat="1" applyFont="1" applyBorder="1">
      <alignment vertical="center"/>
    </xf>
    <xf numFmtId="183" fontId="1" fillId="0" borderId="67" xfId="0" applyNumberFormat="1" applyFont="1" applyBorder="1">
      <alignment vertical="center"/>
    </xf>
    <xf numFmtId="183" fontId="1" fillId="0" borderId="100" xfId="0" applyNumberFormat="1" applyFont="1" applyBorder="1">
      <alignment vertical="center"/>
    </xf>
    <xf numFmtId="183" fontId="1" fillId="0" borderId="187" xfId="0" applyNumberFormat="1" applyFont="1" applyBorder="1">
      <alignment vertical="center"/>
    </xf>
    <xf numFmtId="183" fontId="1" fillId="0" borderId="132" xfId="0" applyNumberFormat="1" applyFont="1" applyBorder="1">
      <alignment vertical="center"/>
    </xf>
    <xf numFmtId="183" fontId="1" fillId="0" borderId="68" xfId="0" applyNumberFormat="1" applyFont="1" applyBorder="1">
      <alignment vertical="center"/>
    </xf>
    <xf numFmtId="183" fontId="1" fillId="0" borderId="28" xfId="0" applyNumberFormat="1" applyFont="1" applyBorder="1">
      <alignment vertical="center"/>
    </xf>
    <xf numFmtId="183" fontId="1" fillId="0" borderId="203" xfId="0" applyNumberFormat="1" applyFont="1" applyBorder="1">
      <alignment vertical="center"/>
    </xf>
    <xf numFmtId="183" fontId="1" fillId="0" borderId="1" xfId="0" applyNumberFormat="1" applyFont="1" applyBorder="1">
      <alignment vertical="center"/>
    </xf>
    <xf numFmtId="0" fontId="1" fillId="0" borderId="186" xfId="0" applyFont="1" applyBorder="1">
      <alignment vertical="center"/>
    </xf>
    <xf numFmtId="0" fontId="1" fillId="0" borderId="1" xfId="0" applyFont="1" applyBorder="1" applyAlignment="1">
      <alignment horizontal="center" vertical="center" shrinkToFit="1"/>
    </xf>
    <xf numFmtId="0" fontId="1" fillId="0" borderId="21" xfId="0" applyFont="1" applyBorder="1" applyAlignment="1">
      <alignment horizontal="center" vertical="center" shrinkToFit="1"/>
    </xf>
    <xf numFmtId="183" fontId="1" fillId="0" borderId="77" xfId="0" applyNumberFormat="1" applyFont="1" applyBorder="1">
      <alignment vertical="center"/>
    </xf>
    <xf numFmtId="0" fontId="1" fillId="0" borderId="19" xfId="0" applyFont="1" applyBorder="1" applyAlignment="1">
      <alignment vertical="center" shrinkToFit="1"/>
    </xf>
    <xf numFmtId="0" fontId="1" fillId="4" borderId="21" xfId="0" applyFont="1" applyFill="1" applyBorder="1" applyAlignment="1" applyProtection="1">
      <alignment horizontal="center" vertical="center"/>
      <protection locked="0"/>
    </xf>
    <xf numFmtId="0" fontId="1" fillId="4" borderId="77" xfId="0" applyFont="1" applyFill="1" applyBorder="1" applyAlignment="1" applyProtection="1">
      <alignment horizontal="center" vertical="center"/>
      <protection locked="0"/>
    </xf>
    <xf numFmtId="183" fontId="1" fillId="4" borderId="1" xfId="0" applyNumberFormat="1" applyFont="1" applyFill="1" applyBorder="1" applyProtection="1">
      <alignment vertical="center"/>
      <protection locked="0"/>
    </xf>
    <xf numFmtId="183" fontId="1" fillId="4" borderId="53" xfId="0" applyNumberFormat="1" applyFont="1" applyFill="1" applyBorder="1" applyProtection="1">
      <alignment vertical="center"/>
      <protection locked="0"/>
    </xf>
    <xf numFmtId="183" fontId="1" fillId="4" borderId="76" xfId="0" applyNumberFormat="1" applyFont="1" applyFill="1" applyBorder="1" applyProtection="1">
      <alignment vertical="center"/>
      <protection locked="0"/>
    </xf>
    <xf numFmtId="183" fontId="1" fillId="4" borderId="77" xfId="0" applyNumberFormat="1" applyFont="1" applyFill="1" applyBorder="1" applyProtection="1">
      <alignment vertical="center"/>
      <protection locked="0"/>
    </xf>
    <xf numFmtId="183" fontId="1" fillId="4" borderId="65" xfId="0" applyNumberFormat="1" applyFont="1" applyFill="1" applyBorder="1" applyProtection="1">
      <alignment vertical="center"/>
      <protection locked="0"/>
    </xf>
    <xf numFmtId="183" fontId="1" fillId="4" borderId="140" xfId="0" applyNumberFormat="1" applyFont="1" applyFill="1" applyBorder="1" applyProtection="1">
      <alignment vertical="center"/>
      <protection locked="0"/>
    </xf>
    <xf numFmtId="183" fontId="1" fillId="4" borderId="67" xfId="0" applyNumberFormat="1" applyFont="1" applyFill="1" applyBorder="1" applyProtection="1">
      <alignment vertical="center"/>
      <protection locked="0"/>
    </xf>
    <xf numFmtId="183" fontId="12" fillId="4" borderId="76" xfId="1" applyNumberFormat="1" applyFont="1" applyFill="1" applyBorder="1" applyProtection="1">
      <alignment vertical="center"/>
      <protection locked="0"/>
    </xf>
    <xf numFmtId="183" fontId="12" fillId="4" borderId="18" xfId="1" applyNumberFormat="1" applyFont="1" applyFill="1" applyBorder="1" applyProtection="1">
      <alignment vertical="center"/>
      <protection locked="0"/>
    </xf>
    <xf numFmtId="183" fontId="12" fillId="4" borderId="19" xfId="1" applyNumberFormat="1" applyFont="1" applyFill="1" applyBorder="1" applyProtection="1">
      <alignment vertical="center"/>
      <protection locked="0"/>
    </xf>
    <xf numFmtId="183" fontId="12" fillId="4" borderId="192" xfId="1" applyNumberFormat="1" applyFont="1" applyFill="1" applyBorder="1" applyProtection="1">
      <alignment vertical="center"/>
      <protection locked="0"/>
    </xf>
    <xf numFmtId="183" fontId="12" fillId="4" borderId="198" xfId="1" applyNumberFormat="1" applyFont="1" applyFill="1" applyBorder="1" applyProtection="1">
      <alignment vertical="center"/>
      <protection locked="0"/>
    </xf>
    <xf numFmtId="183" fontId="12" fillId="4" borderId="200" xfId="1" applyNumberFormat="1" applyFont="1" applyFill="1" applyBorder="1" applyProtection="1">
      <alignment vertical="center"/>
      <protection locked="0"/>
    </xf>
    <xf numFmtId="0" fontId="3" fillId="0" borderId="0" xfId="0" applyFont="1">
      <alignment vertical="center"/>
    </xf>
    <xf numFmtId="0" fontId="3" fillId="0" borderId="0" xfId="0" applyFont="1" applyAlignment="1">
      <alignment horizontal="center" vertical="center"/>
    </xf>
    <xf numFmtId="181" fontId="3" fillId="4" borderId="22" xfId="0" applyNumberFormat="1" applyFont="1" applyFill="1" applyBorder="1" applyAlignment="1" applyProtection="1">
      <alignment horizontal="center" vertical="center"/>
      <protection locked="0"/>
    </xf>
    <xf numFmtId="181" fontId="3" fillId="4" borderId="131" xfId="0" applyNumberFormat="1" applyFont="1" applyFill="1" applyBorder="1" applyAlignment="1" applyProtection="1">
      <alignment horizontal="center" vertical="center"/>
      <protection locked="0"/>
    </xf>
    <xf numFmtId="181" fontId="3" fillId="4" borderId="31" xfId="0" applyNumberFormat="1" applyFont="1" applyFill="1" applyBorder="1" applyAlignment="1" applyProtection="1">
      <alignment horizontal="center" vertical="center"/>
      <protection locked="0"/>
    </xf>
    <xf numFmtId="181" fontId="3" fillId="4" borderId="137" xfId="0" applyNumberFormat="1" applyFont="1" applyFill="1" applyBorder="1" applyAlignment="1" applyProtection="1">
      <alignment horizontal="center" vertical="center"/>
      <protection locked="0"/>
    </xf>
    <xf numFmtId="181" fontId="3" fillId="4" borderId="23" xfId="0" applyNumberFormat="1" applyFont="1" applyFill="1" applyBorder="1" applyAlignment="1" applyProtection="1">
      <alignment horizontal="center" vertical="center"/>
      <protection locked="0"/>
    </xf>
    <xf numFmtId="180" fontId="1" fillId="4" borderId="34" xfId="0" applyNumberFormat="1" applyFont="1" applyFill="1" applyBorder="1" applyAlignment="1" applyProtection="1">
      <alignment horizontal="center" vertical="center" shrinkToFit="1"/>
      <protection locked="0"/>
    </xf>
    <xf numFmtId="0" fontId="1" fillId="4" borderId="3" xfId="0" applyFont="1" applyFill="1" applyBorder="1" applyAlignment="1" applyProtection="1">
      <alignment horizontal="center" vertical="center" wrapText="1"/>
      <protection locked="0"/>
    </xf>
    <xf numFmtId="184" fontId="1" fillId="4" borderId="3" xfId="0" applyNumberFormat="1" applyFont="1" applyFill="1" applyBorder="1" applyAlignment="1" applyProtection="1">
      <alignment horizontal="center" vertical="center" shrinkToFit="1"/>
      <protection locked="0"/>
    </xf>
    <xf numFmtId="0" fontId="1" fillId="4" borderId="3" xfId="0" applyFont="1" applyFill="1" applyBorder="1" applyAlignment="1" applyProtection="1">
      <alignment horizontal="center" vertical="center" shrinkToFit="1"/>
      <protection locked="0"/>
    </xf>
    <xf numFmtId="180" fontId="1" fillId="4" borderId="1" xfId="0" applyNumberFormat="1" applyFont="1" applyFill="1" applyBorder="1" applyAlignment="1" applyProtection="1">
      <alignment horizontal="center" vertical="center" shrinkToFit="1"/>
      <protection locked="0"/>
    </xf>
    <xf numFmtId="0" fontId="1" fillId="4" borderId="76" xfId="0" applyFont="1" applyFill="1" applyBorder="1" applyAlignment="1" applyProtection="1">
      <alignment horizontal="center" vertical="center" shrinkToFit="1"/>
      <protection locked="0"/>
    </xf>
    <xf numFmtId="0" fontId="1" fillId="4" borderId="76" xfId="0" applyFont="1" applyFill="1" applyBorder="1" applyAlignment="1" applyProtection="1">
      <alignment horizontal="center" vertical="center"/>
      <protection locked="0"/>
    </xf>
    <xf numFmtId="0" fontId="19" fillId="4" borderId="13" xfId="3" applyFont="1" applyFill="1" applyBorder="1" applyAlignment="1" applyProtection="1">
      <alignment horizontal="right" vertical="center"/>
      <protection locked="0"/>
    </xf>
    <xf numFmtId="0" fontId="12" fillId="2" borderId="163" xfId="3" applyFont="1" applyFill="1" applyBorder="1" applyAlignment="1" applyProtection="1">
      <alignment vertical="center" shrinkToFit="1"/>
      <protection locked="0"/>
    </xf>
    <xf numFmtId="0" fontId="12" fillId="2" borderId="137" xfId="3" applyFont="1" applyFill="1" applyBorder="1" applyAlignment="1" applyProtection="1">
      <alignment vertical="center" shrinkToFit="1"/>
      <protection locked="0"/>
    </xf>
    <xf numFmtId="0" fontId="12" fillId="2" borderId="165" xfId="3" applyFont="1" applyFill="1" applyBorder="1" applyAlignment="1" applyProtection="1">
      <alignment vertical="center" shrinkToFit="1"/>
      <protection locked="0"/>
    </xf>
    <xf numFmtId="0" fontId="12" fillId="4" borderId="163" xfId="3" applyFont="1" applyFill="1" applyBorder="1" applyAlignment="1" applyProtection="1">
      <alignment vertical="center" shrinkToFit="1"/>
      <protection locked="0"/>
    </xf>
    <xf numFmtId="0" fontId="12" fillId="4" borderId="137" xfId="3" applyFont="1" applyFill="1" applyBorder="1" applyAlignment="1" applyProtection="1">
      <alignment vertical="center" shrinkToFit="1"/>
      <protection locked="0"/>
    </xf>
    <xf numFmtId="0" fontId="12" fillId="4" borderId="165" xfId="3" applyFont="1" applyFill="1" applyBorder="1" applyAlignment="1" applyProtection="1">
      <alignment vertical="center" shrinkToFit="1"/>
      <protection locked="0"/>
    </xf>
    <xf numFmtId="0" fontId="21" fillId="4" borderId="1" xfId="0" applyFont="1" applyFill="1" applyBorder="1" applyProtection="1">
      <alignment vertical="center"/>
      <protection locked="0"/>
    </xf>
    <xf numFmtId="0" fontId="21" fillId="4" borderId="1" xfId="0" applyFont="1" applyFill="1" applyBorder="1" applyAlignment="1" applyProtection="1">
      <alignment horizontal="center" vertical="center"/>
      <protection locked="0"/>
    </xf>
    <xf numFmtId="0" fontId="21" fillId="4" borderId="0" xfId="0" applyFont="1" applyFill="1" applyAlignment="1" applyProtection="1">
      <alignment horizontal="center" vertical="center"/>
      <protection locked="0"/>
    </xf>
    <xf numFmtId="0" fontId="25" fillId="4" borderId="1" xfId="0" applyFont="1" applyFill="1" applyBorder="1" applyProtection="1">
      <alignment vertical="center"/>
      <protection locked="0"/>
    </xf>
    <xf numFmtId="0" fontId="25" fillId="4" borderId="1" xfId="0" applyFont="1" applyFill="1" applyBorder="1" applyAlignment="1" applyProtection="1">
      <alignment horizontal="center" vertical="center"/>
      <protection locked="0"/>
    </xf>
    <xf numFmtId="182" fontId="21" fillId="0" borderId="1" xfId="0" applyNumberFormat="1" applyFont="1" applyBorder="1">
      <alignment vertical="center"/>
    </xf>
    <xf numFmtId="0" fontId="0" fillId="4" borderId="79" xfId="0" applyFill="1" applyBorder="1" applyProtection="1">
      <alignment vertical="center"/>
      <protection locked="0"/>
    </xf>
    <xf numFmtId="0" fontId="0" fillId="4" borderId="37" xfId="0" applyFill="1" applyBorder="1" applyProtection="1">
      <alignment vertical="center"/>
      <protection locked="0"/>
    </xf>
    <xf numFmtId="0" fontId="1" fillId="4" borderId="79" xfId="0" applyFont="1" applyFill="1" applyBorder="1" applyAlignment="1" applyProtection="1">
      <alignment horizontal="center" vertical="center" wrapText="1"/>
      <protection locked="0"/>
    </xf>
    <xf numFmtId="0" fontId="1" fillId="4" borderId="37" xfId="0" applyFont="1" applyFill="1" applyBorder="1" applyAlignment="1" applyProtection="1">
      <alignment horizontal="center" vertical="center" wrapText="1"/>
      <protection locked="0"/>
    </xf>
    <xf numFmtId="0" fontId="1" fillId="4" borderId="52" xfId="0" applyFont="1" applyFill="1" applyBorder="1" applyAlignment="1" applyProtection="1">
      <alignment horizontal="center" vertical="center" wrapText="1"/>
      <protection locked="0"/>
    </xf>
    <xf numFmtId="0" fontId="0" fillId="4" borderId="52" xfId="0" applyFill="1" applyBorder="1" applyProtection="1">
      <alignment vertical="center"/>
      <protection locked="0"/>
    </xf>
    <xf numFmtId="0" fontId="1" fillId="4" borderId="1" xfId="0" applyFont="1" applyFill="1" applyBorder="1" applyAlignment="1" applyProtection="1">
      <alignment horizontal="center" vertical="center"/>
      <protection locked="0"/>
    </xf>
    <xf numFmtId="0" fontId="12" fillId="4" borderId="13" xfId="3" applyFont="1" applyFill="1" applyBorder="1" applyAlignment="1" applyProtection="1">
      <alignment horizontal="right" vertical="center"/>
      <protection locked="0"/>
    </xf>
    <xf numFmtId="0" fontId="19" fillId="4" borderId="150" xfId="3" applyFont="1" applyFill="1" applyBorder="1" applyAlignment="1" applyProtection="1">
      <alignment horizontal="right" vertical="center"/>
      <protection locked="0"/>
    </xf>
    <xf numFmtId="183" fontId="1" fillId="0" borderId="21" xfId="0" applyNumberFormat="1" applyFont="1" applyBorder="1">
      <alignment vertical="center"/>
    </xf>
    <xf numFmtId="183" fontId="1" fillId="0" borderId="0" xfId="0" applyNumberFormat="1" applyFont="1">
      <alignment vertical="center"/>
    </xf>
    <xf numFmtId="183" fontId="1" fillId="0" borderId="205" xfId="0" applyNumberFormat="1" applyFont="1" applyBorder="1">
      <alignment vertical="center"/>
    </xf>
    <xf numFmtId="0" fontId="0" fillId="0" borderId="1" xfId="0" applyBorder="1">
      <alignment vertical="center"/>
    </xf>
    <xf numFmtId="0" fontId="0" fillId="0" borderId="19" xfId="0" applyBorder="1">
      <alignment vertical="center"/>
    </xf>
    <xf numFmtId="0" fontId="12" fillId="0" borderId="3" xfId="0" applyFont="1" applyBorder="1" applyAlignment="1">
      <alignment horizontal="center" vertical="center" shrinkToFit="1"/>
    </xf>
    <xf numFmtId="0" fontId="12" fillId="0" borderId="23" xfId="0" applyFont="1" applyBorder="1" applyAlignment="1">
      <alignment horizontal="center" vertical="center" shrinkToFit="1"/>
    </xf>
    <xf numFmtId="0" fontId="16" fillId="4" borderId="27" xfId="0" applyFont="1" applyFill="1" applyBorder="1" applyAlignment="1" applyProtection="1">
      <alignment horizontal="center" vertical="center"/>
      <protection locked="0"/>
    </xf>
    <xf numFmtId="0" fontId="16" fillId="4" borderId="26" xfId="0" applyFont="1" applyFill="1" applyBorder="1" applyAlignment="1" applyProtection="1">
      <alignment horizontal="center" vertical="center"/>
      <protection locked="0"/>
    </xf>
    <xf numFmtId="0" fontId="1" fillId="4" borderId="54" xfId="0" applyFont="1" applyFill="1" applyBorder="1" applyProtection="1">
      <alignment vertical="center"/>
      <protection locked="0"/>
    </xf>
    <xf numFmtId="57" fontId="1" fillId="4" borderId="107" xfId="0" applyNumberFormat="1" applyFont="1" applyFill="1" applyBorder="1" applyAlignment="1" applyProtection="1">
      <alignment horizontal="center" vertical="center" shrinkToFit="1"/>
      <protection locked="0"/>
    </xf>
    <xf numFmtId="57" fontId="1" fillId="4" borderId="127" xfId="0" applyNumberFormat="1" applyFont="1" applyFill="1" applyBorder="1" applyAlignment="1" applyProtection="1">
      <alignment horizontal="center" vertical="center" shrinkToFit="1"/>
      <protection locked="0"/>
    </xf>
    <xf numFmtId="0" fontId="1" fillId="4" borderId="108" xfId="0" applyFont="1" applyFill="1" applyBorder="1" applyAlignment="1" applyProtection="1">
      <alignment horizontal="center" vertical="center" shrinkToFit="1"/>
      <protection locked="0"/>
    </xf>
    <xf numFmtId="0" fontId="16" fillId="4" borderId="10" xfId="0" applyFont="1" applyFill="1" applyBorder="1" applyAlignment="1" applyProtection="1">
      <alignment horizontal="center" vertical="center"/>
      <protection locked="0"/>
    </xf>
    <xf numFmtId="0" fontId="16" fillId="4" borderId="9" xfId="0" applyFont="1" applyFill="1" applyBorder="1" applyAlignment="1" applyProtection="1">
      <alignment horizontal="center" vertical="center"/>
      <protection locked="0"/>
    </xf>
    <xf numFmtId="0" fontId="1" fillId="4" borderId="49" xfId="0" applyFont="1" applyFill="1" applyBorder="1" applyProtection="1">
      <alignment vertical="center"/>
      <protection locked="0"/>
    </xf>
    <xf numFmtId="57" fontId="1" fillId="4" borderId="115" xfId="0" applyNumberFormat="1" applyFont="1" applyFill="1" applyBorder="1" applyAlignment="1" applyProtection="1">
      <alignment horizontal="center" vertical="center" shrinkToFit="1"/>
      <protection locked="0"/>
    </xf>
    <xf numFmtId="57" fontId="1" fillId="4" borderId="125" xfId="0" applyNumberFormat="1" applyFont="1" applyFill="1" applyBorder="1" applyAlignment="1" applyProtection="1">
      <alignment horizontal="center" vertical="center" shrinkToFit="1"/>
      <protection locked="0"/>
    </xf>
    <xf numFmtId="0" fontId="1" fillId="4" borderId="72" xfId="0" applyFont="1" applyFill="1" applyBorder="1" applyAlignment="1" applyProtection="1">
      <alignment horizontal="center" vertical="center" shrinkToFit="1"/>
      <protection locked="0"/>
    </xf>
    <xf numFmtId="0" fontId="16" fillId="4" borderId="14"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 fillId="4" borderId="0" xfId="0" applyFont="1" applyFill="1" applyProtection="1">
      <alignment vertical="center"/>
      <protection locked="0"/>
    </xf>
    <xf numFmtId="57" fontId="1" fillId="4" borderId="120" xfId="0" applyNumberFormat="1" applyFont="1" applyFill="1" applyBorder="1" applyAlignment="1" applyProtection="1">
      <alignment horizontal="center" vertical="center" shrinkToFit="1"/>
      <protection locked="0"/>
    </xf>
    <xf numFmtId="57" fontId="1" fillId="4" borderId="128" xfId="0" applyNumberFormat="1" applyFont="1" applyFill="1" applyBorder="1" applyAlignment="1" applyProtection="1">
      <alignment horizontal="center" vertical="center" shrinkToFit="1"/>
      <protection locked="0"/>
    </xf>
    <xf numFmtId="0" fontId="1" fillId="4" borderId="121" xfId="0" applyFont="1" applyFill="1" applyBorder="1" applyAlignment="1" applyProtection="1">
      <alignment horizontal="center" vertical="center" shrinkToFit="1"/>
      <protection locked="0"/>
    </xf>
    <xf numFmtId="0" fontId="12" fillId="0" borderId="129" xfId="3" applyFont="1" applyBorder="1" applyAlignment="1">
      <alignment horizontal="center" vertical="center" shrinkToFit="1"/>
    </xf>
    <xf numFmtId="0" fontId="12" fillId="0" borderId="126" xfId="3" applyFont="1" applyBorder="1" applyAlignment="1">
      <alignment horizontal="center" vertical="center" shrinkToFit="1"/>
    </xf>
    <xf numFmtId="0" fontId="10" fillId="0" borderId="0" xfId="2" applyFont="1">
      <alignment vertical="center"/>
    </xf>
    <xf numFmtId="0" fontId="14" fillId="0" borderId="0" xfId="3" applyFont="1" applyAlignment="1">
      <alignment vertical="center"/>
    </xf>
    <xf numFmtId="0" fontId="20" fillId="0" borderId="0" xfId="3" applyFont="1" applyAlignment="1">
      <alignment vertical="center"/>
    </xf>
    <xf numFmtId="0" fontId="12" fillId="0" borderId="26" xfId="3" applyFont="1" applyBorder="1" applyAlignment="1">
      <alignment vertical="center"/>
    </xf>
    <xf numFmtId="0" fontId="12" fillId="0" borderId="29" xfId="3" applyFont="1" applyBorder="1" applyAlignment="1">
      <alignment vertical="center"/>
    </xf>
    <xf numFmtId="0" fontId="12" fillId="0" borderId="159" xfId="3" applyFont="1" applyBorder="1" applyAlignment="1">
      <alignment vertical="center"/>
    </xf>
    <xf numFmtId="0" fontId="12" fillId="0" borderId="157" xfId="3" applyFont="1" applyBorder="1" applyAlignment="1">
      <alignment vertical="center"/>
    </xf>
    <xf numFmtId="0" fontId="12" fillId="0" borderId="11" xfId="3" applyFont="1" applyBorder="1" applyAlignment="1">
      <alignment vertical="center"/>
    </xf>
    <xf numFmtId="0" fontId="12" fillId="0" borderId="9" xfId="3" applyFont="1" applyBorder="1" applyAlignment="1">
      <alignment vertical="center"/>
    </xf>
    <xf numFmtId="0" fontId="12" fillId="0" borderId="21" xfId="3" applyFont="1" applyBorder="1" applyAlignment="1">
      <alignment horizontal="center" vertical="center" shrinkToFit="1"/>
    </xf>
    <xf numFmtId="0" fontId="12" fillId="0" borderId="41" xfId="3" applyFont="1" applyBorder="1" applyAlignment="1">
      <alignment vertical="center"/>
    </xf>
    <xf numFmtId="0" fontId="12" fillId="0" borderId="42" xfId="3" applyFont="1" applyBorder="1" applyAlignment="1">
      <alignment vertical="center"/>
    </xf>
    <xf numFmtId="0" fontId="12" fillId="0" borderId="43" xfId="3" applyFont="1" applyBorder="1" applyAlignment="1">
      <alignment vertical="center"/>
    </xf>
    <xf numFmtId="0" fontId="21" fillId="0" borderId="0" xfId="0" applyFont="1">
      <alignment vertical="center"/>
    </xf>
    <xf numFmtId="0" fontId="12" fillId="0" borderId="123" xfId="3" applyFont="1" applyBorder="1" applyAlignment="1">
      <alignment horizontal="center" vertical="center" shrinkToFit="1"/>
    </xf>
    <xf numFmtId="0" fontId="12" fillId="0" borderId="69" xfId="1" applyFont="1" applyBorder="1" applyAlignment="1">
      <alignment horizontal="center" vertical="center" wrapText="1"/>
    </xf>
    <xf numFmtId="183" fontId="12" fillId="0" borderId="206" xfId="1" applyNumberFormat="1" applyFont="1" applyBorder="1">
      <alignment vertical="center"/>
    </xf>
    <xf numFmtId="0" fontId="1" fillId="0" borderId="28" xfId="0" applyFont="1" applyBorder="1" applyAlignment="1">
      <alignment horizontal="center" vertical="center" wrapText="1"/>
    </xf>
    <xf numFmtId="0" fontId="1" fillId="0" borderId="135" xfId="0" applyFont="1" applyBorder="1" applyAlignment="1">
      <alignment horizontal="center" vertical="center"/>
    </xf>
    <xf numFmtId="0" fontId="1" fillId="0" borderId="188" xfId="0" applyFont="1" applyBorder="1" applyAlignment="1">
      <alignment horizontal="center" vertical="center"/>
    </xf>
    <xf numFmtId="180" fontId="19" fillId="0" borderId="100" xfId="0" applyNumberFormat="1" applyFont="1" applyBorder="1" applyAlignment="1">
      <alignment vertical="center" shrinkToFit="1"/>
    </xf>
    <xf numFmtId="0" fontId="1" fillId="0" borderId="182" xfId="0" applyFont="1" applyBorder="1">
      <alignment vertical="center"/>
    </xf>
    <xf numFmtId="0" fontId="19" fillId="0" borderId="21" xfId="0" applyFont="1" applyBorder="1" applyAlignment="1">
      <alignment horizontal="center" vertical="center"/>
    </xf>
    <xf numFmtId="0" fontId="19" fillId="0" borderId="77" xfId="0" applyFont="1" applyBorder="1" applyAlignment="1">
      <alignment horizontal="center" vertical="center"/>
    </xf>
    <xf numFmtId="0" fontId="0" fillId="0" borderId="79" xfId="0" applyBorder="1">
      <alignment vertical="center"/>
    </xf>
    <xf numFmtId="0" fontId="0" fillId="0" borderId="80" xfId="0" applyBorder="1">
      <alignment vertical="center"/>
    </xf>
    <xf numFmtId="0" fontId="0" fillId="0" borderId="37" xfId="0" applyBorder="1">
      <alignment vertical="center"/>
    </xf>
    <xf numFmtId="0" fontId="0" fillId="0" borderId="73" xfId="0" applyBorder="1">
      <alignment vertical="center"/>
    </xf>
    <xf numFmtId="0" fontId="0" fillId="0" borderId="0" xfId="0" applyAlignment="1">
      <alignment horizontal="center" vertical="center" wrapText="1"/>
    </xf>
    <xf numFmtId="0" fontId="0" fillId="0" borderId="0" xfId="0" applyAlignment="1">
      <alignment vertical="top"/>
    </xf>
    <xf numFmtId="0" fontId="0" fillId="0" borderId="0" xfId="0" applyAlignment="1">
      <alignment horizontal="center" vertical="top"/>
    </xf>
    <xf numFmtId="0" fontId="0" fillId="0" borderId="89" xfId="0" applyBorder="1">
      <alignment vertical="center"/>
    </xf>
    <xf numFmtId="0" fontId="0" fillId="0" borderId="7" xfId="0" applyBorder="1">
      <alignment vertical="center"/>
    </xf>
    <xf numFmtId="0" fontId="0" fillId="0" borderId="51" xfId="0" applyBorder="1">
      <alignment vertical="center"/>
    </xf>
    <xf numFmtId="0" fontId="0" fillId="0" borderId="52" xfId="0" applyBorder="1">
      <alignment vertical="center"/>
    </xf>
    <xf numFmtId="0" fontId="0" fillId="0" borderId="99" xfId="0" applyBorder="1">
      <alignment vertical="center"/>
    </xf>
    <xf numFmtId="0" fontId="16" fillId="4" borderId="2" xfId="0" applyFont="1" applyFill="1" applyBorder="1" applyAlignment="1" applyProtection="1">
      <alignment horizontal="center" vertical="center"/>
      <protection locked="0"/>
    </xf>
    <xf numFmtId="0" fontId="16" fillId="4" borderId="104" xfId="0" applyFont="1" applyFill="1" applyBorder="1" applyAlignment="1" applyProtection="1">
      <alignment horizontal="center" vertical="center"/>
      <protection locked="0"/>
    </xf>
    <xf numFmtId="0" fontId="16" fillId="4" borderId="4" xfId="0" applyFont="1" applyFill="1" applyBorder="1" applyAlignment="1" applyProtection="1">
      <alignment horizontal="center" vertical="center"/>
      <protection locked="0"/>
    </xf>
    <xf numFmtId="0" fontId="12" fillId="0" borderId="0" xfId="3" applyFont="1" applyAlignment="1">
      <alignment vertical="distributed" wrapText="1"/>
    </xf>
    <xf numFmtId="0" fontId="12" fillId="0" borderId="0" xfId="3" applyFont="1" applyAlignment="1">
      <alignment horizontal="center" vertical="center"/>
    </xf>
    <xf numFmtId="0" fontId="12" fillId="0" borderId="0" xfId="3" applyFont="1" applyAlignment="1">
      <alignment vertical="center" wrapText="1"/>
    </xf>
    <xf numFmtId="0" fontId="12" fillId="0" borderId="49" xfId="3" applyFont="1" applyBorder="1" applyAlignment="1">
      <alignment vertical="center"/>
    </xf>
    <xf numFmtId="0" fontId="12" fillId="0" borderId="13" xfId="3" applyFont="1" applyBorder="1" applyAlignment="1">
      <alignment vertical="center"/>
    </xf>
    <xf numFmtId="0" fontId="12" fillId="0" borderId="99" xfId="3" applyFont="1" applyBorder="1" applyAlignment="1">
      <alignment vertical="center"/>
    </xf>
    <xf numFmtId="0" fontId="1" fillId="0" borderId="20" xfId="0" applyFont="1" applyBorder="1" applyAlignment="1">
      <alignment horizontal="center" vertical="center" wrapText="1"/>
    </xf>
    <xf numFmtId="0" fontId="12" fillId="0" borderId="197" xfId="1" applyFont="1" applyBorder="1" applyAlignment="1">
      <alignment horizontal="center" vertical="center" wrapText="1"/>
    </xf>
    <xf numFmtId="177" fontId="3" fillId="0" borderId="68" xfId="0" applyNumberFormat="1" applyFont="1" applyBorder="1">
      <alignment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10" xfId="0" applyFont="1" applyBorder="1">
      <alignment vertical="center"/>
    </xf>
    <xf numFmtId="177" fontId="3" fillId="0" borderId="15" xfId="0" applyNumberFormat="1" applyFont="1" applyBorder="1">
      <alignment vertical="center"/>
    </xf>
    <xf numFmtId="0" fontId="1" fillId="0" borderId="41" xfId="0" applyFont="1" applyBorder="1" applyAlignment="1">
      <alignment horizontal="center" vertical="center"/>
    </xf>
    <xf numFmtId="177" fontId="3" fillId="0" borderId="12" xfId="0" applyNumberFormat="1" applyFont="1" applyBorder="1">
      <alignment vertical="center"/>
    </xf>
    <xf numFmtId="0" fontId="1" fillId="0" borderId="22" xfId="0" applyFont="1" applyBorder="1">
      <alignment vertical="center"/>
    </xf>
    <xf numFmtId="0" fontId="1" fillId="0" borderId="40" xfId="0" applyFont="1" applyBorder="1" applyAlignment="1">
      <alignment horizontal="center" vertical="center"/>
    </xf>
    <xf numFmtId="0" fontId="1" fillId="0" borderId="36" xfId="0" applyFont="1" applyBorder="1" applyAlignment="1">
      <alignment horizontal="center" vertical="center"/>
    </xf>
    <xf numFmtId="0" fontId="1" fillId="0" borderId="18" xfId="0" applyFont="1" applyBorder="1" applyAlignment="1">
      <alignment horizontal="center" vertical="center"/>
    </xf>
    <xf numFmtId="178" fontId="3" fillId="0" borderId="4" xfId="0" applyNumberFormat="1" applyFont="1" applyBorder="1">
      <alignment vertical="center"/>
    </xf>
    <xf numFmtId="0" fontId="1" fillId="0" borderId="76" xfId="0" applyFont="1" applyBorder="1" applyAlignment="1">
      <alignment horizontal="center" vertical="center"/>
    </xf>
    <xf numFmtId="0" fontId="1" fillId="0" borderId="53" xfId="0" applyFont="1" applyBorder="1" applyAlignment="1">
      <alignment horizontal="center" vertical="center"/>
    </xf>
    <xf numFmtId="0" fontId="0" fillId="0" borderId="76" xfId="0" applyBorder="1" applyAlignment="1">
      <alignment horizontal="center" vertical="center"/>
    </xf>
    <xf numFmtId="0" fontId="1" fillId="0" borderId="49" xfId="0" applyFont="1" applyBorder="1">
      <alignment vertical="center"/>
    </xf>
    <xf numFmtId="0" fontId="1" fillId="0" borderId="81" xfId="0" applyFont="1" applyBorder="1" applyAlignment="1">
      <alignment horizontal="center" vertical="center"/>
    </xf>
    <xf numFmtId="0" fontId="1" fillId="0" borderId="39" xfId="0" applyFont="1" applyBorder="1" applyAlignment="1">
      <alignment horizontal="center" vertical="center"/>
    </xf>
    <xf numFmtId="179" fontId="3" fillId="0" borderId="89" xfId="0" applyNumberFormat="1" applyFont="1" applyBorder="1">
      <alignment vertical="center"/>
    </xf>
    <xf numFmtId="0" fontId="1" fillId="0" borderId="74" xfId="0" applyFont="1" applyBorder="1" applyAlignment="1">
      <alignment horizontal="center" vertical="center"/>
    </xf>
    <xf numFmtId="0" fontId="1" fillId="0" borderId="21" xfId="0" applyFont="1" applyBorder="1" applyAlignment="1">
      <alignment horizontal="center" vertical="center"/>
    </xf>
    <xf numFmtId="0" fontId="1" fillId="0" borderId="150" xfId="0" applyFont="1" applyBorder="1" applyAlignment="1">
      <alignment horizontal="center" vertical="center"/>
    </xf>
    <xf numFmtId="0" fontId="1" fillId="0" borderId="34" xfId="0" applyFont="1" applyBorder="1" applyAlignment="1">
      <alignment horizontal="center" vertical="center"/>
    </xf>
    <xf numFmtId="0" fontId="1" fillId="0" borderId="183" xfId="0" applyFont="1" applyBorder="1" applyAlignment="1">
      <alignment horizontal="center" vertical="center"/>
    </xf>
    <xf numFmtId="0" fontId="0" fillId="0" borderId="1" xfId="0" applyBorder="1" applyAlignment="1">
      <alignment horizontal="center" vertical="center"/>
    </xf>
    <xf numFmtId="0" fontId="1" fillId="0" borderId="78" xfId="0" applyFont="1" applyBorder="1" applyAlignment="1">
      <alignment horizontal="center" vertical="center"/>
    </xf>
    <xf numFmtId="0" fontId="0" fillId="0" borderId="0" xfId="0" applyAlignment="1">
      <alignment horizontal="center" vertical="center"/>
    </xf>
    <xf numFmtId="0" fontId="15" fillId="0" borderId="28" xfId="0" applyFont="1" applyBorder="1" applyAlignment="1">
      <alignment horizontal="center" vertical="center" wrapText="1"/>
    </xf>
    <xf numFmtId="0" fontId="15" fillId="0" borderId="53" xfId="0" applyFont="1" applyBorder="1" applyAlignment="1">
      <alignment horizontal="center" vertical="center" wrapText="1"/>
    </xf>
    <xf numFmtId="20" fontId="1" fillId="0" borderId="0" xfId="0" applyNumberFormat="1" applyFont="1">
      <alignment vertical="center"/>
    </xf>
    <xf numFmtId="0" fontId="29" fillId="0" borderId="0" xfId="0" applyFont="1">
      <alignment vertical="center"/>
    </xf>
    <xf numFmtId="0" fontId="1" fillId="4" borderId="105" xfId="0" applyFont="1" applyFill="1" applyBorder="1" applyAlignment="1" applyProtection="1">
      <alignment horizontal="center" vertical="center"/>
      <protection locked="0"/>
    </xf>
    <xf numFmtId="0" fontId="1" fillId="4" borderId="54" xfId="0" applyFont="1" applyFill="1" applyBorder="1" applyAlignment="1" applyProtection="1">
      <alignment horizontal="center" vertical="center"/>
      <protection locked="0"/>
    </xf>
    <xf numFmtId="0" fontId="1" fillId="4" borderId="113" xfId="0" applyFont="1" applyFill="1" applyBorder="1" applyAlignment="1" applyProtection="1">
      <alignment horizontal="center" vertical="center"/>
      <protection locked="0"/>
    </xf>
    <xf numFmtId="0" fontId="1" fillId="4" borderId="49" xfId="0" applyFont="1" applyFill="1" applyBorder="1" applyAlignment="1" applyProtection="1">
      <alignment horizontal="center" vertical="center"/>
      <protection locked="0"/>
    </xf>
    <xf numFmtId="0" fontId="1" fillId="4" borderId="204" xfId="0" applyFont="1" applyFill="1" applyBorder="1" applyAlignment="1" applyProtection="1">
      <alignment horizontal="center" vertical="center"/>
      <protection locked="0"/>
    </xf>
    <xf numFmtId="0" fontId="1" fillId="4" borderId="0" xfId="0" applyFont="1" applyFill="1" applyAlignment="1" applyProtection="1">
      <alignment horizontal="center" vertical="center"/>
      <protection locked="0"/>
    </xf>
    <xf numFmtId="0" fontId="0" fillId="0" borderId="1" xfId="0" applyBorder="1" applyAlignment="1">
      <alignment horizontal="center" vertical="center" shrinkToFit="1"/>
    </xf>
    <xf numFmtId="0" fontId="21" fillId="4" borderId="1" xfId="0" applyFont="1" applyFill="1" applyBorder="1">
      <alignment vertical="center"/>
    </xf>
    <xf numFmtId="0" fontId="21" fillId="0" borderId="186" xfId="0" applyFont="1" applyBorder="1">
      <alignment vertical="center"/>
    </xf>
    <xf numFmtId="0" fontId="21" fillId="0" borderId="0" xfId="0" applyFont="1" applyAlignment="1">
      <alignment horizontal="center" vertical="center"/>
    </xf>
    <xf numFmtId="0" fontId="12" fillId="0" borderId="0" xfId="3" applyFont="1" applyAlignment="1" applyProtection="1">
      <alignment horizontal="right" vertical="center"/>
      <protection locked="0"/>
    </xf>
    <xf numFmtId="0" fontId="14" fillId="0" borderId="0" xfId="3" applyFont="1" applyAlignment="1" applyProtection="1">
      <alignment vertical="center"/>
      <protection locked="0"/>
    </xf>
    <xf numFmtId="0" fontId="12" fillId="0" borderId="0" xfId="3" applyFont="1" applyAlignment="1" applyProtection="1">
      <alignment vertical="center"/>
      <protection locked="0"/>
    </xf>
    <xf numFmtId="0" fontId="1" fillId="4" borderId="35" xfId="0" applyFont="1" applyFill="1" applyBorder="1" applyProtection="1">
      <alignment vertical="center"/>
      <protection locked="0"/>
    </xf>
    <xf numFmtId="0" fontId="10" fillId="0" borderId="85" xfId="1" applyFont="1" applyBorder="1">
      <alignment vertical="center"/>
    </xf>
    <xf numFmtId="0" fontId="10" fillId="0" borderId="169" xfId="1" applyFont="1" applyBorder="1">
      <alignment vertical="center"/>
    </xf>
    <xf numFmtId="0" fontId="12" fillId="0" borderId="0" xfId="1" applyFont="1" applyAlignment="1">
      <alignment vertical="center" wrapText="1"/>
    </xf>
    <xf numFmtId="0" fontId="12" fillId="0" borderId="0" xfId="1" applyFont="1">
      <alignment vertical="center"/>
    </xf>
    <xf numFmtId="0" fontId="10" fillId="0" borderId="63" xfId="1" applyFont="1" applyBorder="1" applyAlignment="1">
      <alignment horizontal="center" vertical="center" wrapText="1"/>
    </xf>
    <xf numFmtId="0" fontId="10" fillId="0" borderId="68" xfId="1" applyFont="1" applyBorder="1" applyAlignment="1">
      <alignment horizontal="center" vertical="center"/>
    </xf>
    <xf numFmtId="0" fontId="10" fillId="0" borderId="47" xfId="1" applyFont="1" applyBorder="1" applyAlignment="1">
      <alignment horizontal="center" vertical="center"/>
    </xf>
    <xf numFmtId="0" fontId="10" fillId="0" borderId="97" xfId="1" applyFont="1" applyBorder="1" applyAlignment="1">
      <alignment horizontal="center" vertical="center"/>
    </xf>
    <xf numFmtId="0" fontId="10" fillId="0" borderId="43" xfId="1" applyFont="1" applyBorder="1" applyAlignment="1">
      <alignment horizontal="center" vertical="center"/>
    </xf>
    <xf numFmtId="0" fontId="10" fillId="0" borderId="98" xfId="1" applyFont="1" applyBorder="1" applyAlignment="1">
      <alignment horizontal="center" vertical="center"/>
    </xf>
    <xf numFmtId="0" fontId="10" fillId="0" borderId="79" xfId="1" applyFont="1" applyBorder="1" applyAlignment="1">
      <alignment horizontal="center" vertical="center"/>
    </xf>
    <xf numFmtId="0" fontId="10" fillId="0" borderId="80" xfId="1" applyFont="1" applyBorder="1" applyAlignment="1">
      <alignment horizontal="center" vertical="center"/>
    </xf>
    <xf numFmtId="0" fontId="10" fillId="0" borderId="99" xfId="1" applyFont="1" applyBorder="1" applyAlignment="1">
      <alignment horizontal="center" vertical="center" wrapText="1"/>
    </xf>
    <xf numFmtId="0" fontId="13" fillId="0" borderId="29" xfId="1" applyFont="1" applyBorder="1" applyAlignment="1">
      <alignment horizontal="center" vertical="center" wrapText="1"/>
    </xf>
    <xf numFmtId="0" fontId="13" fillId="0" borderId="99" xfId="1" applyFont="1" applyBorder="1" applyAlignment="1">
      <alignment horizontal="center" vertical="center" wrapText="1"/>
    </xf>
    <xf numFmtId="0" fontId="13" fillId="0" borderId="98" xfId="1" applyFont="1" applyBorder="1" applyAlignment="1">
      <alignment horizontal="center" vertical="center" wrapText="1"/>
    </xf>
    <xf numFmtId="0" fontId="10" fillId="0" borderId="36" xfId="1" applyFont="1" applyBorder="1" applyAlignment="1">
      <alignment horizontal="center" vertical="center" textRotation="255"/>
    </xf>
    <xf numFmtId="0" fontId="10" fillId="0" borderId="8" xfId="1" applyFont="1" applyBorder="1" applyAlignment="1">
      <alignment horizontal="center" vertical="center" textRotation="255"/>
    </xf>
    <xf numFmtId="0" fontId="10" fillId="0" borderId="87" xfId="1" applyFont="1" applyBorder="1">
      <alignment vertical="center"/>
    </xf>
    <xf numFmtId="0" fontId="10" fillId="0" borderId="84" xfId="1" applyFont="1" applyBorder="1">
      <alignment vertical="center"/>
    </xf>
    <xf numFmtId="0" fontId="10" fillId="0" borderId="93" xfId="1" applyFont="1" applyBorder="1">
      <alignment vertical="center"/>
    </xf>
    <xf numFmtId="0" fontId="12" fillId="0" borderId="16" xfId="1" applyFont="1" applyBorder="1">
      <alignment vertical="center"/>
    </xf>
    <xf numFmtId="0" fontId="12" fillId="0" borderId="58" xfId="1" applyFont="1" applyBorder="1">
      <alignment vertical="center"/>
    </xf>
    <xf numFmtId="0" fontId="12" fillId="0" borderId="94" xfId="1" applyFont="1" applyBorder="1">
      <alignment vertical="center"/>
    </xf>
    <xf numFmtId="0" fontId="12" fillId="0" borderId="101" xfId="1" applyFont="1" applyBorder="1">
      <alignment vertical="center"/>
    </xf>
    <xf numFmtId="0" fontId="12" fillId="0" borderId="102" xfId="1" applyFont="1" applyBorder="1">
      <alignment vertical="center"/>
    </xf>
    <xf numFmtId="0" fontId="10" fillId="0" borderId="167" xfId="1" applyFont="1" applyBorder="1">
      <alignment vertical="center"/>
    </xf>
    <xf numFmtId="0" fontId="10" fillId="0" borderId="168" xfId="1" applyFont="1" applyBorder="1">
      <alignment vertical="center"/>
    </xf>
    <xf numFmtId="0" fontId="10" fillId="0" borderId="53" xfId="1" applyFont="1" applyBorder="1" applyAlignment="1">
      <alignment horizontal="center" vertical="center" textRotation="255"/>
    </xf>
    <xf numFmtId="0" fontId="10" fillId="0" borderId="2" xfId="1" applyFont="1" applyBorder="1" applyAlignment="1">
      <alignment horizontal="center" vertical="center" textRotation="255"/>
    </xf>
    <xf numFmtId="0" fontId="10" fillId="0" borderId="4" xfId="1" applyFont="1" applyBorder="1" applyAlignment="1">
      <alignment horizontal="center" vertical="center" textRotation="255"/>
    </xf>
    <xf numFmtId="0" fontId="10" fillId="0" borderId="24" xfId="1" applyFont="1" applyBorder="1" applyAlignment="1">
      <alignment horizontal="center" vertical="center" textRotation="255"/>
    </xf>
    <xf numFmtId="0" fontId="22" fillId="0" borderId="51" xfId="1" applyFont="1" applyBorder="1" applyAlignment="1">
      <alignment horizontal="center" vertical="center" wrapText="1"/>
    </xf>
    <xf numFmtId="0" fontId="22" fillId="0" borderId="74" xfId="1" applyFont="1" applyBorder="1" applyAlignment="1">
      <alignment horizontal="center" vertical="center" wrapText="1"/>
    </xf>
    <xf numFmtId="0" fontId="12" fillId="0" borderId="150" xfId="1" applyFont="1" applyBorder="1" applyAlignment="1">
      <alignment horizontal="center" vertical="center"/>
    </xf>
    <xf numFmtId="0" fontId="12" fillId="0" borderId="34" xfId="1" applyFont="1" applyBorder="1" applyAlignment="1">
      <alignment horizontal="center" vertical="center"/>
    </xf>
    <xf numFmtId="0" fontId="12" fillId="4" borderId="34" xfId="1" applyFont="1" applyFill="1" applyBorder="1" applyAlignment="1" applyProtection="1">
      <alignment horizontal="center" vertical="center"/>
      <protection locked="0"/>
    </xf>
    <xf numFmtId="0" fontId="12" fillId="4" borderId="35" xfId="1" applyFont="1" applyFill="1" applyBorder="1" applyAlignment="1" applyProtection="1">
      <alignment horizontal="center" vertical="center"/>
      <protection locked="0"/>
    </xf>
    <xf numFmtId="0" fontId="10" fillId="0" borderId="54" xfId="1" applyFont="1" applyBorder="1" applyAlignment="1">
      <alignment horizontal="center" vertical="center"/>
    </xf>
    <xf numFmtId="0" fontId="13" fillId="0" borderId="47" xfId="1" applyFont="1" applyBorder="1" applyAlignment="1">
      <alignment horizontal="center" vertical="center" wrapText="1"/>
    </xf>
    <xf numFmtId="0" fontId="13" fillId="0" borderId="43" xfId="1" applyFont="1" applyBorder="1" applyAlignment="1">
      <alignment horizontal="center" vertical="center" wrapText="1"/>
    </xf>
    <xf numFmtId="0" fontId="12" fillId="0" borderId="170" xfId="1" applyFont="1" applyBorder="1" applyAlignment="1">
      <alignment horizontal="center" vertical="center" wrapText="1"/>
    </xf>
    <xf numFmtId="0" fontId="12" fillId="0" borderId="171" xfId="1" applyFont="1" applyBorder="1" applyAlignment="1">
      <alignment horizontal="center" vertical="center" wrapText="1"/>
    </xf>
    <xf numFmtId="0" fontId="12" fillId="0" borderId="172" xfId="1" applyFont="1" applyBorder="1" applyAlignment="1">
      <alignment horizontal="center" vertical="center" wrapText="1"/>
    </xf>
    <xf numFmtId="0" fontId="12" fillId="0" borderId="173" xfId="1" applyFont="1" applyBorder="1" applyAlignment="1">
      <alignment horizontal="center" vertical="center" wrapText="1"/>
    </xf>
    <xf numFmtId="0" fontId="1" fillId="4" borderId="63" xfId="0" applyFont="1" applyFill="1" applyBorder="1" applyProtection="1">
      <alignment vertical="center"/>
      <protection locked="0"/>
    </xf>
    <xf numFmtId="0" fontId="1" fillId="4" borderId="67" xfId="0" applyFont="1" applyFill="1" applyBorder="1" applyProtection="1">
      <alignment vertical="center"/>
      <protection locked="0"/>
    </xf>
    <xf numFmtId="0" fontId="1" fillId="0" borderId="79" xfId="0" applyFont="1" applyBorder="1" applyAlignment="1">
      <alignment horizontal="center" vertical="center"/>
    </xf>
    <xf numFmtId="0" fontId="1" fillId="4" borderId="109" xfId="0" applyFont="1" applyFill="1" applyBorder="1" applyAlignment="1" applyProtection="1">
      <alignment horizontal="center" vertical="center" shrinkToFit="1"/>
      <protection locked="0"/>
    </xf>
    <xf numFmtId="0" fontId="1" fillId="4" borderId="110" xfId="0" applyFont="1" applyFill="1" applyBorder="1" applyAlignment="1" applyProtection="1">
      <alignment horizontal="center" vertical="center" shrinkToFit="1"/>
      <protection locked="0"/>
    </xf>
    <xf numFmtId="0" fontId="1" fillId="4" borderId="111" xfId="0" applyFont="1" applyFill="1" applyBorder="1" applyAlignment="1" applyProtection="1">
      <alignment horizontal="center" vertical="center" shrinkToFit="1"/>
      <protection locked="0"/>
    </xf>
    <xf numFmtId="177" fontId="1" fillId="0" borderId="65" xfId="0" applyNumberFormat="1" applyFont="1" applyBorder="1">
      <alignment vertical="center"/>
    </xf>
    <xf numFmtId="177" fontId="1" fillId="0" borderId="64" xfId="0" applyNumberFormat="1" applyFont="1" applyBorder="1">
      <alignment vertical="center"/>
    </xf>
    <xf numFmtId="0" fontId="1" fillId="4" borderId="112" xfId="0" applyFont="1" applyFill="1" applyBorder="1" applyAlignment="1" applyProtection="1">
      <alignment horizontal="center" vertical="center" wrapText="1"/>
      <protection locked="0"/>
    </xf>
    <xf numFmtId="0" fontId="1" fillId="4" borderId="114" xfId="0" applyFont="1" applyFill="1" applyBorder="1" applyAlignment="1" applyProtection="1">
      <alignment horizontal="center" vertical="center" wrapText="1"/>
      <protection locked="0"/>
    </xf>
    <xf numFmtId="0" fontId="1" fillId="4" borderId="31" xfId="0" applyFont="1" applyFill="1" applyBorder="1" applyAlignment="1" applyProtection="1">
      <alignment horizontal="center" vertical="center"/>
      <protection locked="0"/>
    </xf>
    <xf numFmtId="0" fontId="1" fillId="4" borderId="23" xfId="0" applyFont="1" applyFill="1" applyBorder="1" applyAlignment="1" applyProtection="1">
      <alignment horizontal="center" vertical="center"/>
      <protection locked="0"/>
    </xf>
    <xf numFmtId="0" fontId="16" fillId="4" borderId="112" xfId="0" applyFont="1" applyFill="1" applyBorder="1" applyAlignment="1" applyProtection="1">
      <alignment horizontal="center" vertical="center"/>
      <protection locked="0"/>
    </xf>
    <xf numFmtId="0" fontId="16" fillId="4" borderId="114" xfId="0" applyFont="1" applyFill="1" applyBorder="1" applyAlignment="1" applyProtection="1">
      <alignment horizontal="center" vertical="center"/>
      <protection locked="0"/>
    </xf>
    <xf numFmtId="0" fontId="16" fillId="4" borderId="2" xfId="0" applyFont="1" applyFill="1" applyBorder="1" applyAlignment="1" applyProtection="1">
      <alignment horizontal="center" vertical="center"/>
      <protection locked="0"/>
    </xf>
    <xf numFmtId="0" fontId="16" fillId="4" borderId="3" xfId="0" applyFont="1" applyFill="1" applyBorder="1" applyAlignment="1" applyProtection="1">
      <alignment horizontal="center" vertical="center"/>
      <protection locked="0"/>
    </xf>
    <xf numFmtId="0" fontId="16" fillId="4" borderId="31" xfId="0" applyFont="1" applyFill="1" applyBorder="1" applyAlignment="1" applyProtection="1">
      <alignment horizontal="center" vertical="center"/>
      <protection locked="0"/>
    </xf>
    <xf numFmtId="0" fontId="16" fillId="4" borderId="23" xfId="0" applyFont="1" applyFill="1" applyBorder="1" applyAlignment="1" applyProtection="1">
      <alignment horizontal="center" vertical="center"/>
      <protection locked="0"/>
    </xf>
    <xf numFmtId="0" fontId="1" fillId="4" borderId="65" xfId="0" applyFont="1" applyFill="1" applyBorder="1" applyAlignment="1" applyProtection="1">
      <alignment horizontal="center" vertical="center" shrinkToFit="1"/>
      <protection locked="0"/>
    </xf>
    <xf numFmtId="0" fontId="1" fillId="4" borderId="64" xfId="0" applyFont="1" applyFill="1" applyBorder="1" applyAlignment="1" applyProtection="1">
      <alignment horizontal="center" vertical="center" shrinkToFit="1"/>
      <protection locked="0"/>
    </xf>
    <xf numFmtId="177" fontId="1" fillId="0" borderId="63" xfId="0" applyNumberFormat="1" applyFont="1" applyBorder="1">
      <alignment vertical="center"/>
    </xf>
    <xf numFmtId="177" fontId="1" fillId="0" borderId="67" xfId="0" applyNumberFormat="1" applyFont="1" applyBorder="1">
      <alignment vertical="center"/>
    </xf>
    <xf numFmtId="0" fontId="1" fillId="4" borderId="103" xfId="0" applyFont="1" applyFill="1" applyBorder="1" applyAlignment="1" applyProtection="1">
      <alignment horizontal="center" vertical="center" wrapText="1"/>
      <protection locked="0"/>
    </xf>
    <xf numFmtId="0" fontId="1" fillId="4" borderId="106" xfId="0" applyFont="1" applyFill="1" applyBorder="1" applyAlignment="1" applyProtection="1">
      <alignment horizontal="center" vertical="center" wrapText="1"/>
      <protection locked="0"/>
    </xf>
    <xf numFmtId="0" fontId="1" fillId="4" borderId="30" xfId="0" applyFont="1" applyFill="1" applyBorder="1" applyAlignment="1" applyProtection="1">
      <alignment horizontal="center" vertical="center"/>
      <protection locked="0"/>
    </xf>
    <xf numFmtId="0" fontId="1" fillId="4" borderId="22" xfId="0" applyFont="1" applyFill="1" applyBorder="1" applyAlignment="1" applyProtection="1">
      <alignment horizontal="center" vertical="center"/>
      <protection locked="0"/>
    </xf>
    <xf numFmtId="0" fontId="16" fillId="4" borderId="103" xfId="0" applyFont="1" applyFill="1" applyBorder="1" applyAlignment="1" applyProtection="1">
      <alignment horizontal="center" vertical="center"/>
      <protection locked="0"/>
    </xf>
    <xf numFmtId="0" fontId="16" fillId="4" borderId="106" xfId="0" applyFont="1" applyFill="1" applyBorder="1" applyAlignment="1" applyProtection="1">
      <alignment horizontal="center" vertical="center"/>
      <protection locked="0"/>
    </xf>
    <xf numFmtId="0" fontId="16" fillId="4" borderId="104" xfId="0" applyFont="1" applyFill="1" applyBorder="1" applyAlignment="1" applyProtection="1">
      <alignment horizontal="center" vertical="center"/>
      <protection locked="0"/>
    </xf>
    <xf numFmtId="0" fontId="16" fillId="4" borderId="4" xfId="0" applyFont="1" applyFill="1" applyBorder="1" applyAlignment="1" applyProtection="1">
      <alignment horizontal="center" vertical="center"/>
      <protection locked="0"/>
    </xf>
    <xf numFmtId="0" fontId="16" fillId="4" borderId="30" xfId="0" applyFont="1" applyFill="1" applyBorder="1" applyAlignment="1" applyProtection="1">
      <alignment horizontal="center" vertical="center"/>
      <protection locked="0"/>
    </xf>
    <xf numFmtId="0" fontId="16" fillId="4" borderId="22" xfId="0" applyFont="1" applyFill="1" applyBorder="1" applyAlignment="1" applyProtection="1">
      <alignment horizontal="center" vertical="center"/>
      <protection locked="0"/>
    </xf>
    <xf numFmtId="0" fontId="1" fillId="4" borderId="63" xfId="0" applyFont="1" applyFill="1" applyBorder="1" applyAlignment="1" applyProtection="1">
      <alignment horizontal="center" vertical="center" shrinkToFit="1"/>
      <protection locked="0"/>
    </xf>
    <xf numFmtId="0" fontId="1" fillId="4" borderId="67" xfId="0" applyFont="1" applyFill="1" applyBorder="1" applyAlignment="1" applyProtection="1">
      <alignment horizontal="center" vertical="center" shrinkToFit="1"/>
      <protection locked="0"/>
    </xf>
    <xf numFmtId="0" fontId="1" fillId="0" borderId="63" xfId="0" applyFont="1" applyBorder="1" applyAlignment="1">
      <alignment horizontal="center" vertical="center" textRotation="255"/>
    </xf>
    <xf numFmtId="0" fontId="1" fillId="0" borderId="67" xfId="0" applyFont="1" applyBorder="1" applyAlignment="1">
      <alignment horizontal="center" vertical="center" textRotation="255"/>
    </xf>
    <xf numFmtId="0" fontId="1" fillId="0" borderId="68" xfId="0" applyFont="1" applyBorder="1" applyAlignment="1">
      <alignment horizontal="center" vertical="center" textRotation="255"/>
    </xf>
    <xf numFmtId="0" fontId="1" fillId="0" borderId="103" xfId="0" applyFont="1" applyBorder="1" applyAlignment="1">
      <alignment horizontal="center" vertical="center"/>
    </xf>
    <xf numFmtId="0" fontId="1" fillId="0" borderId="106" xfId="0" applyFont="1" applyBorder="1" applyAlignment="1">
      <alignment horizontal="center" vertical="center"/>
    </xf>
    <xf numFmtId="0" fontId="1" fillId="0" borderId="119" xfId="0" applyFont="1" applyBorder="1" applyAlignment="1">
      <alignment horizontal="center" vertical="center"/>
    </xf>
    <xf numFmtId="0" fontId="1" fillId="0" borderId="30" xfId="0" applyFont="1" applyBorder="1" applyAlignment="1">
      <alignment horizontal="center" vertical="center"/>
    </xf>
    <xf numFmtId="0" fontId="1" fillId="0" borderId="22" xfId="0" applyFont="1" applyBorder="1" applyAlignment="1">
      <alignment horizontal="center" vertical="center"/>
    </xf>
    <xf numFmtId="0" fontId="1" fillId="0" borderId="25" xfId="0" applyFont="1" applyBorder="1" applyAlignment="1">
      <alignment horizontal="center" vertical="center"/>
    </xf>
    <xf numFmtId="0" fontId="1" fillId="0" borderId="63"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0" fontId="1" fillId="0" borderId="63" xfId="0" applyFont="1" applyBorder="1" applyAlignment="1">
      <alignment horizontal="center" vertical="center"/>
    </xf>
    <xf numFmtId="0" fontId="1" fillId="0" borderId="67" xfId="0" applyFont="1" applyBorder="1" applyAlignment="1">
      <alignment horizontal="center" vertical="center"/>
    </xf>
    <xf numFmtId="0" fontId="1" fillId="0" borderId="68" xfId="0" applyFont="1" applyBorder="1" applyAlignment="1">
      <alignment horizontal="center" vertical="center"/>
    </xf>
    <xf numFmtId="0" fontId="15" fillId="0" borderId="112" xfId="0" applyFont="1" applyBorder="1" applyAlignment="1">
      <alignment horizontal="center" vertical="center" wrapText="1"/>
    </xf>
    <xf numFmtId="0" fontId="15" fillId="0" borderId="119" xfId="0" applyFont="1" applyBorder="1" applyAlignment="1">
      <alignment horizontal="center" vertical="center" wrapText="1"/>
    </xf>
    <xf numFmtId="0" fontId="1" fillId="0" borderId="49" xfId="0" applyFont="1" applyBorder="1" applyAlignment="1">
      <alignment horizontal="center" vertical="center"/>
    </xf>
    <xf numFmtId="0" fontId="0" fillId="0" borderId="49" xfId="0" applyBorder="1" applyAlignment="1">
      <alignment horizontal="center" vertical="center"/>
    </xf>
    <xf numFmtId="0" fontId="0" fillId="0" borderId="96" xfId="0" applyBorder="1" applyAlignment="1">
      <alignment horizontal="center" vertical="center"/>
    </xf>
    <xf numFmtId="0" fontId="0" fillId="0" borderId="0" xfId="0" applyAlignment="1">
      <alignment horizontal="center" vertical="center"/>
    </xf>
    <xf numFmtId="0" fontId="0" fillId="0" borderId="130" xfId="0" applyBorder="1" applyAlignment="1">
      <alignment horizontal="center" vertical="center"/>
    </xf>
    <xf numFmtId="0" fontId="0" fillId="0" borderId="99" xfId="0" applyBorder="1" applyAlignment="1">
      <alignment horizontal="center" vertical="center"/>
    </xf>
    <xf numFmtId="0" fontId="0" fillId="0" borderId="98" xfId="0" applyBorder="1" applyAlignment="1">
      <alignment horizontal="center" vertical="center"/>
    </xf>
    <xf numFmtId="0" fontId="1" fillId="4" borderId="116" xfId="0" applyFont="1" applyFill="1" applyBorder="1" applyAlignment="1" applyProtection="1">
      <alignment horizontal="center" vertical="center" shrinkToFit="1"/>
      <protection locked="0"/>
    </xf>
    <xf numFmtId="0" fontId="1" fillId="4" borderId="117" xfId="0" applyFont="1" applyFill="1" applyBorder="1" applyAlignment="1" applyProtection="1">
      <alignment horizontal="center" vertical="center" shrinkToFit="1"/>
      <protection locked="0"/>
    </xf>
    <xf numFmtId="0" fontId="1" fillId="4" borderId="118" xfId="0" applyFont="1" applyFill="1" applyBorder="1" applyAlignment="1" applyProtection="1">
      <alignment horizontal="center" vertical="center" shrinkToFit="1"/>
      <protection locked="0"/>
    </xf>
    <xf numFmtId="0" fontId="1" fillId="4" borderId="65" xfId="0" applyFont="1" applyFill="1" applyBorder="1" applyProtection="1">
      <alignment vertical="center"/>
      <protection locked="0"/>
    </xf>
    <xf numFmtId="0" fontId="1" fillId="4" borderId="64" xfId="0" applyFont="1" applyFill="1" applyBorder="1" applyProtection="1">
      <alignment vertical="center"/>
      <protection locked="0"/>
    </xf>
    <xf numFmtId="0" fontId="15" fillId="0" borderId="2"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10" xfId="0" applyFont="1" applyBorder="1" applyAlignment="1">
      <alignment horizontal="center" vertical="center" wrapText="1"/>
    </xf>
    <xf numFmtId="0" fontId="1" fillId="0" borderId="47" xfId="0" applyFont="1" applyBorder="1" applyAlignment="1">
      <alignment horizontal="center" vertical="center"/>
    </xf>
    <xf numFmtId="0" fontId="1" fillId="0" borderId="54" xfId="0" applyFont="1" applyBorder="1" applyAlignment="1">
      <alignment horizontal="center" vertical="center"/>
    </xf>
    <xf numFmtId="0" fontId="1" fillId="0" borderId="97" xfId="0" applyFont="1" applyBorder="1" applyAlignment="1">
      <alignment horizontal="center" vertical="center"/>
    </xf>
    <xf numFmtId="0" fontId="0" fillId="0" borderId="48" xfId="0" applyBorder="1" applyAlignment="1">
      <alignment horizontal="center" vertical="center"/>
    </xf>
    <xf numFmtId="0" fontId="0" fillId="0" borderId="50" xfId="0" applyBorder="1" applyAlignment="1">
      <alignment horizontal="center" vertical="center"/>
    </xf>
    <xf numFmtId="0" fontId="0" fillId="0" borderId="75" xfId="0" applyBorder="1" applyAlignment="1">
      <alignment horizontal="center" vertical="center"/>
    </xf>
    <xf numFmtId="0" fontId="15" fillId="0" borderId="9" xfId="0" applyFont="1" applyBorder="1" applyAlignment="1">
      <alignment horizontal="center" vertical="center"/>
    </xf>
    <xf numFmtId="0" fontId="0" fillId="0" borderId="1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0" fillId="0" borderId="24" xfId="0" applyBorder="1" applyAlignment="1">
      <alignment horizontal="center" vertical="center"/>
    </xf>
    <xf numFmtId="0" fontId="15" fillId="0" borderId="4" xfId="0" applyFont="1" applyBorder="1" applyAlignment="1">
      <alignment horizontal="center" vertical="center"/>
    </xf>
    <xf numFmtId="0" fontId="15" fillId="0" borderId="24" xfId="0" applyFont="1" applyBorder="1" applyAlignment="1">
      <alignment horizontal="center" vertical="center"/>
    </xf>
    <xf numFmtId="0" fontId="1" fillId="0" borderId="40" xfId="0" applyFont="1" applyBorder="1" applyAlignment="1">
      <alignment horizontal="center" vertical="center"/>
    </xf>
    <xf numFmtId="0" fontId="1" fillId="0" borderId="37" xfId="0" applyFont="1" applyBorder="1" applyAlignment="1">
      <alignment horizontal="center" vertical="center"/>
    </xf>
    <xf numFmtId="0" fontId="1" fillId="0" borderId="8" xfId="0" applyFont="1" applyBorder="1" applyAlignment="1">
      <alignment horizontal="center" vertical="center"/>
    </xf>
    <xf numFmtId="177" fontId="1" fillId="0" borderId="68" xfId="0" applyNumberFormat="1" applyFont="1" applyBorder="1">
      <alignment vertical="center"/>
    </xf>
    <xf numFmtId="0" fontId="1" fillId="4" borderId="119" xfId="0" applyFont="1" applyFill="1" applyBorder="1" applyAlignment="1" applyProtection="1">
      <alignment horizontal="center" vertical="center" wrapText="1"/>
      <protection locked="0"/>
    </xf>
    <xf numFmtId="0" fontId="1" fillId="4" borderId="25" xfId="0" applyFont="1" applyFill="1" applyBorder="1" applyAlignment="1" applyProtection="1">
      <alignment horizontal="center" vertical="center"/>
      <protection locked="0"/>
    </xf>
    <xf numFmtId="0" fontId="16" fillId="4" borderId="119" xfId="0" applyFont="1" applyFill="1" applyBorder="1" applyAlignment="1" applyProtection="1">
      <alignment horizontal="center" vertical="center"/>
      <protection locked="0"/>
    </xf>
    <xf numFmtId="0" fontId="16" fillId="4" borderId="24" xfId="0" applyFont="1" applyFill="1" applyBorder="1" applyAlignment="1" applyProtection="1">
      <alignment horizontal="center" vertical="center"/>
      <protection locked="0"/>
    </xf>
    <xf numFmtId="0" fontId="16" fillId="4" borderId="25" xfId="0" applyFont="1" applyFill="1" applyBorder="1" applyAlignment="1" applyProtection="1">
      <alignment horizontal="center" vertical="center"/>
      <protection locked="0"/>
    </xf>
    <xf numFmtId="0" fontId="1" fillId="4" borderId="68" xfId="0" applyFont="1" applyFill="1" applyBorder="1" applyAlignment="1" applyProtection="1">
      <alignment horizontal="center" vertical="center" shrinkToFit="1"/>
      <protection locked="0"/>
    </xf>
    <xf numFmtId="0" fontId="1" fillId="4" borderId="68" xfId="0" applyFont="1" applyFill="1" applyBorder="1" applyProtection="1">
      <alignment vertical="center"/>
      <protection locked="0"/>
    </xf>
    <xf numFmtId="0" fontId="1" fillId="4" borderId="122" xfId="0" applyFont="1" applyFill="1" applyBorder="1" applyAlignment="1" applyProtection="1">
      <alignment horizontal="center" vertical="center" shrinkToFit="1"/>
      <protection locked="0"/>
    </xf>
    <xf numFmtId="0" fontId="1" fillId="4" borderId="123" xfId="0" applyFont="1" applyFill="1" applyBorder="1" applyAlignment="1" applyProtection="1">
      <alignment horizontal="center" vertical="center" shrinkToFit="1"/>
      <protection locked="0"/>
    </xf>
    <xf numFmtId="0" fontId="1" fillId="4" borderId="124" xfId="0" applyFont="1" applyFill="1" applyBorder="1" applyAlignment="1" applyProtection="1">
      <alignment horizontal="center" vertical="center" shrinkToFit="1"/>
      <protection locked="0"/>
    </xf>
    <xf numFmtId="0" fontId="12" fillId="2" borderId="49" xfId="3" applyFont="1" applyFill="1" applyBorder="1" applyAlignment="1" applyProtection="1">
      <alignment horizontal="left" vertical="center"/>
      <protection locked="0"/>
    </xf>
    <xf numFmtId="0" fontId="12" fillId="2" borderId="96" xfId="3" applyFont="1" applyFill="1" applyBorder="1" applyAlignment="1" applyProtection="1">
      <alignment horizontal="left" vertical="center"/>
      <protection locked="0"/>
    </xf>
    <xf numFmtId="0" fontId="12" fillId="2" borderId="0" xfId="3" applyFont="1" applyFill="1" applyAlignment="1" applyProtection="1">
      <alignment horizontal="left" vertical="center"/>
      <protection locked="0"/>
    </xf>
    <xf numFmtId="0" fontId="12" fillId="2" borderId="130" xfId="3" applyFont="1" applyFill="1" applyBorder="1" applyAlignment="1" applyProtection="1">
      <alignment horizontal="left" vertical="center"/>
      <protection locked="0"/>
    </xf>
    <xf numFmtId="0" fontId="12" fillId="2" borderId="50" xfId="3" applyFont="1" applyFill="1" applyBorder="1" applyAlignment="1" applyProtection="1">
      <alignment horizontal="left" vertical="center"/>
      <protection locked="0"/>
    </xf>
    <xf numFmtId="0" fontId="12" fillId="2" borderId="75" xfId="3" applyFont="1" applyFill="1" applyBorder="1" applyAlignment="1" applyProtection="1">
      <alignment horizontal="left" vertical="center"/>
      <protection locked="0"/>
    </xf>
    <xf numFmtId="0" fontId="12" fillId="0" borderId="0" xfId="3" applyFont="1" applyAlignment="1">
      <alignment vertical="distributed" wrapText="1"/>
    </xf>
    <xf numFmtId="0" fontId="12" fillId="0" borderId="0" xfId="3" applyFont="1" applyAlignment="1">
      <alignment horizontal="center" vertical="distributed" wrapText="1"/>
    </xf>
    <xf numFmtId="0" fontId="12" fillId="0" borderId="160" xfId="3" applyFont="1" applyBorder="1" applyAlignment="1">
      <alignment horizontal="center" vertical="center"/>
    </xf>
    <xf numFmtId="0" fontId="12" fillId="0" borderId="151" xfId="3" applyFont="1" applyBorder="1" applyAlignment="1">
      <alignment horizontal="center" vertical="center"/>
    </xf>
    <xf numFmtId="0" fontId="12" fillId="0" borderId="155" xfId="3" applyFont="1" applyBorder="1" applyAlignment="1">
      <alignment horizontal="center" vertical="center"/>
    </xf>
    <xf numFmtId="0" fontId="12" fillId="2" borderId="26" xfId="3" applyFont="1" applyFill="1" applyBorder="1" applyAlignment="1" applyProtection="1">
      <alignment horizontal="left" vertical="center" indent="1"/>
      <protection locked="0"/>
    </xf>
    <xf numFmtId="0" fontId="12" fillId="2" borderId="54" xfId="3" applyFont="1" applyFill="1" applyBorder="1" applyAlignment="1" applyProtection="1">
      <alignment horizontal="left" vertical="center" indent="1"/>
      <protection locked="0"/>
    </xf>
    <xf numFmtId="0" fontId="12" fillId="2" borderId="27" xfId="3" applyFont="1" applyFill="1" applyBorder="1" applyAlignment="1" applyProtection="1">
      <alignment horizontal="left" vertical="center" indent="1"/>
      <protection locked="0"/>
    </xf>
    <xf numFmtId="0" fontId="12" fillId="0" borderId="26" xfId="3" applyFont="1" applyBorder="1" applyAlignment="1">
      <alignment horizontal="center" vertical="center"/>
    </xf>
    <xf numFmtId="0" fontId="12" fillId="0" borderId="54" xfId="3" applyFont="1" applyBorder="1" applyAlignment="1">
      <alignment horizontal="center" vertical="center"/>
    </xf>
    <xf numFmtId="0" fontId="12" fillId="0" borderId="27" xfId="3" applyFont="1" applyBorder="1" applyAlignment="1">
      <alignment horizontal="center" vertical="center"/>
    </xf>
    <xf numFmtId="0" fontId="12" fillId="0" borderId="13" xfId="3" applyFont="1" applyBorder="1" applyAlignment="1">
      <alignment horizontal="center" vertical="center"/>
    </xf>
    <xf numFmtId="0" fontId="12" fillId="0" borderId="0" xfId="3" applyFont="1" applyAlignment="1">
      <alignment horizontal="center" vertical="center"/>
    </xf>
    <xf numFmtId="0" fontId="12" fillId="0" borderId="14" xfId="3" applyFont="1" applyBorder="1" applyAlignment="1">
      <alignment horizontal="center" vertical="center"/>
    </xf>
    <xf numFmtId="0" fontId="12" fillId="0" borderId="29" xfId="3" applyFont="1" applyBorder="1" applyAlignment="1">
      <alignment horizontal="center" vertical="center"/>
    </xf>
    <xf numFmtId="0" fontId="12" fillId="0" borderId="99" xfId="3" applyFont="1" applyBorder="1" applyAlignment="1">
      <alignment horizontal="center" vertical="center"/>
    </xf>
    <xf numFmtId="0" fontId="12" fillId="0" borderId="38" xfId="3" applyFont="1" applyBorder="1" applyAlignment="1">
      <alignment horizontal="center" vertical="center"/>
    </xf>
    <xf numFmtId="0" fontId="12" fillId="0" borderId="161" xfId="3" applyFont="1" applyBorder="1" applyAlignment="1">
      <alignment horizontal="center" vertical="center"/>
    </xf>
    <xf numFmtId="0" fontId="12" fillId="0" borderId="110" xfId="3" applyFont="1" applyBorder="1" applyAlignment="1">
      <alignment horizontal="center" vertical="center"/>
    </xf>
    <xf numFmtId="0" fontId="12" fillId="0" borderId="127" xfId="3" applyFont="1" applyBorder="1" applyAlignment="1">
      <alignment horizontal="center" vertical="center"/>
    </xf>
    <xf numFmtId="0" fontId="12" fillId="0" borderId="43" xfId="3" applyFont="1" applyBorder="1" applyAlignment="1">
      <alignment horizontal="center" vertical="center"/>
    </xf>
    <xf numFmtId="0" fontId="12" fillId="2" borderId="109" xfId="3" applyFont="1" applyFill="1" applyBorder="1" applyAlignment="1" applyProtection="1">
      <alignment horizontal="left" vertical="center" indent="1"/>
      <protection locked="0"/>
    </xf>
    <xf numFmtId="0" fontId="12" fillId="2" borderId="110" xfId="3" applyFont="1" applyFill="1" applyBorder="1" applyAlignment="1" applyProtection="1">
      <alignment horizontal="left" vertical="center" indent="1"/>
      <protection locked="0"/>
    </xf>
    <xf numFmtId="0" fontId="12" fillId="2" borderId="127" xfId="3" applyFont="1" applyFill="1" applyBorder="1" applyAlignment="1" applyProtection="1">
      <alignment horizontal="left" vertical="center" indent="1"/>
      <protection locked="0"/>
    </xf>
    <xf numFmtId="0" fontId="12" fillId="2" borderId="29" xfId="3" applyFont="1" applyFill="1" applyBorder="1" applyAlignment="1" applyProtection="1">
      <alignment horizontal="left" vertical="center" indent="1"/>
      <protection locked="0"/>
    </xf>
    <xf numFmtId="0" fontId="12" fillId="2" borderId="99" xfId="3" applyFont="1" applyFill="1" applyBorder="1" applyAlignment="1" applyProtection="1">
      <alignment horizontal="left" vertical="center" indent="1"/>
      <protection locked="0"/>
    </xf>
    <xf numFmtId="0" fontId="12" fillId="2" borderId="38" xfId="3" applyFont="1" applyFill="1" applyBorder="1" applyAlignment="1" applyProtection="1">
      <alignment horizontal="left" vertical="center" indent="1"/>
      <protection locked="0"/>
    </xf>
    <xf numFmtId="0" fontId="12" fillId="0" borderId="0" xfId="3" applyFont="1" applyAlignment="1">
      <alignment vertical="center" wrapText="1"/>
    </xf>
    <xf numFmtId="0" fontId="12" fillId="2" borderId="164" xfId="3" applyFont="1" applyFill="1" applyBorder="1" applyAlignment="1" applyProtection="1">
      <alignment vertical="center" wrapText="1"/>
      <protection locked="0"/>
    </xf>
    <xf numFmtId="0" fontId="12" fillId="2" borderId="72" xfId="3" applyFont="1" applyFill="1" applyBorder="1" applyAlignment="1" applyProtection="1">
      <alignment vertical="center" wrapText="1"/>
      <protection locked="0"/>
    </xf>
    <xf numFmtId="0" fontId="12" fillId="0" borderId="162" xfId="3" applyFont="1" applyBorder="1" applyAlignment="1">
      <alignment vertical="center" wrapText="1"/>
    </xf>
    <xf numFmtId="0" fontId="12" fillId="0" borderId="166" xfId="3" applyFont="1" applyBorder="1" applyAlignment="1">
      <alignment vertical="center" wrapText="1"/>
    </xf>
    <xf numFmtId="0" fontId="12" fillId="0" borderId="164" xfId="3" applyFont="1" applyBorder="1" applyAlignment="1">
      <alignment vertical="center" wrapText="1"/>
    </xf>
    <xf numFmtId="0" fontId="12" fillId="0" borderId="0" xfId="3" applyFont="1" applyAlignment="1">
      <alignment vertical="distributed"/>
    </xf>
    <xf numFmtId="0" fontId="12" fillId="0" borderId="2" xfId="3" applyFont="1" applyBorder="1" applyAlignment="1">
      <alignment horizontal="center" vertical="center"/>
    </xf>
    <xf numFmtId="0" fontId="12" fillId="0" borderId="108" xfId="3" applyFont="1" applyBorder="1" applyAlignment="1">
      <alignment horizontal="center" vertical="center"/>
    </xf>
    <xf numFmtId="0" fontId="12" fillId="0" borderId="3" xfId="3" applyFont="1" applyBorder="1" applyAlignment="1">
      <alignment horizontal="center" vertical="center"/>
    </xf>
    <xf numFmtId="0" fontId="12" fillId="2" borderId="2" xfId="3" applyFont="1" applyFill="1" applyBorder="1" applyAlignment="1" applyProtection="1">
      <alignment horizontal="center" vertical="center" shrinkToFit="1"/>
      <protection locked="0"/>
    </xf>
    <xf numFmtId="0" fontId="12" fillId="2" borderId="108" xfId="3" applyFont="1" applyFill="1" applyBorder="1" applyAlignment="1" applyProtection="1">
      <alignment horizontal="center" vertical="center" shrinkToFit="1"/>
      <protection locked="0"/>
    </xf>
    <xf numFmtId="0" fontId="12" fillId="2" borderId="3" xfId="3" applyFont="1" applyFill="1" applyBorder="1" applyAlignment="1" applyProtection="1">
      <alignment horizontal="center" vertical="center" shrinkToFit="1"/>
      <protection locked="0"/>
    </xf>
    <xf numFmtId="0" fontId="12" fillId="0" borderId="2" xfId="3" applyFont="1" applyBorder="1" applyAlignment="1">
      <alignment horizontal="center" vertical="center" wrapText="1"/>
    </xf>
    <xf numFmtId="0" fontId="12" fillId="0" borderId="4" xfId="3" applyFont="1" applyBorder="1" applyAlignment="1">
      <alignment horizontal="center" vertical="center"/>
    </xf>
    <xf numFmtId="0" fontId="12" fillId="2" borderId="2" xfId="3" applyFont="1" applyFill="1" applyBorder="1" applyAlignment="1" applyProtection="1">
      <alignment horizontal="center" vertical="distributed" shrinkToFit="1"/>
      <protection locked="0"/>
    </xf>
    <xf numFmtId="0" fontId="12" fillId="2" borderId="4" xfId="3" applyFont="1" applyFill="1" applyBorder="1" applyAlignment="1" applyProtection="1">
      <alignment horizontal="center" vertical="distributed" shrinkToFit="1"/>
      <protection locked="0"/>
    </xf>
    <xf numFmtId="0" fontId="12" fillId="2" borderId="3" xfId="3" applyFont="1" applyFill="1" applyBorder="1" applyAlignment="1" applyProtection="1">
      <alignment horizontal="center" vertical="distributed" shrinkToFit="1"/>
      <protection locked="0"/>
    </xf>
    <xf numFmtId="0" fontId="12" fillId="2" borderId="54" xfId="3" applyFont="1" applyFill="1" applyBorder="1" applyAlignment="1" applyProtection="1">
      <alignment horizontal="center" vertical="center"/>
      <protection locked="0"/>
    </xf>
    <xf numFmtId="0" fontId="12" fillId="2" borderId="97" xfId="3" applyFont="1" applyFill="1" applyBorder="1" applyAlignment="1" applyProtection="1">
      <alignment horizontal="center" vertical="center"/>
      <protection locked="0"/>
    </xf>
    <xf numFmtId="0" fontId="12" fillId="2" borderId="0" xfId="3" applyFont="1" applyFill="1" applyAlignment="1" applyProtection="1">
      <alignment horizontal="center" vertical="center"/>
      <protection locked="0"/>
    </xf>
    <xf numFmtId="0" fontId="12" fillId="2" borderId="130" xfId="3" applyFont="1" applyFill="1" applyBorder="1" applyAlignment="1" applyProtection="1">
      <alignment horizontal="center" vertical="center"/>
      <protection locked="0"/>
    </xf>
    <xf numFmtId="0" fontId="12" fillId="2" borderId="99" xfId="3" applyFont="1" applyFill="1" applyBorder="1" applyAlignment="1" applyProtection="1">
      <alignment horizontal="center" vertical="center"/>
      <protection locked="0"/>
    </xf>
    <xf numFmtId="0" fontId="12" fillId="2" borderId="98" xfId="3" applyFont="1" applyFill="1" applyBorder="1" applyAlignment="1" applyProtection="1">
      <alignment horizontal="center" vertical="center"/>
      <protection locked="0"/>
    </xf>
    <xf numFmtId="0" fontId="12" fillId="0" borderId="78" xfId="3" applyFont="1" applyBorder="1" applyAlignment="1">
      <alignment horizontal="center" vertical="center"/>
    </xf>
    <xf numFmtId="0" fontId="12" fillId="0" borderId="79" xfId="3" applyFont="1" applyBorder="1" applyAlignment="1">
      <alignment horizontal="center" vertical="center"/>
    </xf>
    <xf numFmtId="0" fontId="12" fillId="0" borderId="80" xfId="3" applyFont="1" applyBorder="1" applyAlignment="1">
      <alignment horizontal="center" vertical="center"/>
    </xf>
    <xf numFmtId="0" fontId="12" fillId="0" borderId="40" xfId="3" applyFont="1" applyBorder="1" applyAlignment="1">
      <alignment horizontal="center" vertical="center"/>
    </xf>
    <xf numFmtId="0" fontId="12" fillId="0" borderId="37" xfId="3" applyFont="1" applyBorder="1" applyAlignment="1">
      <alignment horizontal="center" vertical="center"/>
    </xf>
    <xf numFmtId="0" fontId="12" fillId="0" borderId="8" xfId="3" applyFont="1" applyBorder="1" applyAlignment="1">
      <alignment horizontal="center" vertical="center"/>
    </xf>
    <xf numFmtId="0" fontId="12" fillId="0" borderId="7" xfId="3" applyFont="1" applyBorder="1" applyAlignment="1">
      <alignment horizontal="center" vertical="center"/>
    </xf>
    <xf numFmtId="0" fontId="12" fillId="0" borderId="73" xfId="3" applyFont="1" applyBorder="1" applyAlignment="1">
      <alignment horizontal="center" vertical="center"/>
    </xf>
    <xf numFmtId="0" fontId="12" fillId="0" borderId="46" xfId="3" applyFont="1" applyBorder="1" applyAlignment="1">
      <alignment vertical="center"/>
    </xf>
    <xf numFmtId="0" fontId="26" fillId="0" borderId="71" xfId="0" applyFont="1" applyBorder="1">
      <alignment vertical="center"/>
    </xf>
    <xf numFmtId="0" fontId="0" fillId="4" borderId="46" xfId="0" applyFill="1" applyBorder="1" applyProtection="1">
      <alignment vertical="center"/>
      <protection locked="0"/>
    </xf>
    <xf numFmtId="0" fontId="0" fillId="4" borderId="71" xfId="0" applyFill="1" applyBorder="1" applyProtection="1">
      <alignment vertical="center"/>
      <protection locked="0"/>
    </xf>
    <xf numFmtId="0" fontId="0" fillId="4" borderId="81" xfId="0" applyFill="1" applyBorder="1" applyProtection="1">
      <alignment vertical="center"/>
      <protection locked="0"/>
    </xf>
    <xf numFmtId="0" fontId="27" fillId="4" borderId="71" xfId="0" applyFont="1" applyFill="1" applyBorder="1" applyProtection="1">
      <alignment vertical="center"/>
      <protection locked="0"/>
    </xf>
    <xf numFmtId="0" fontId="27" fillId="4" borderId="81" xfId="0" applyFont="1" applyFill="1" applyBorder="1" applyProtection="1">
      <alignment vertical="center"/>
      <protection locked="0"/>
    </xf>
    <xf numFmtId="0" fontId="12" fillId="4" borderId="164" xfId="3" applyFont="1" applyFill="1" applyBorder="1" applyAlignment="1" applyProtection="1">
      <alignment horizontal="center" vertical="center"/>
      <protection locked="0"/>
    </xf>
    <xf numFmtId="0" fontId="12" fillId="4" borderId="153" xfId="3" applyFont="1" applyFill="1" applyBorder="1" applyAlignment="1" applyProtection="1">
      <alignment horizontal="center" vertical="center" shrinkToFit="1"/>
      <protection locked="0"/>
    </xf>
    <xf numFmtId="0" fontId="12" fillId="4" borderId="126" xfId="3" applyFont="1" applyFill="1" applyBorder="1" applyAlignment="1" applyProtection="1">
      <alignment horizontal="center" vertical="center" shrinkToFit="1"/>
      <protection locked="0"/>
    </xf>
    <xf numFmtId="0" fontId="12" fillId="4" borderId="164" xfId="3" applyFont="1" applyFill="1" applyBorder="1" applyAlignment="1" applyProtection="1">
      <alignment horizontal="center" vertical="center" shrinkToFit="1"/>
      <protection locked="0"/>
    </xf>
    <xf numFmtId="0" fontId="12" fillId="0" borderId="41" xfId="3" applyFont="1" applyBorder="1" applyAlignment="1">
      <alignment horizontal="center" vertical="center"/>
    </xf>
    <xf numFmtId="0" fontId="12" fillId="0" borderId="49" xfId="3" applyFont="1" applyBorder="1" applyAlignment="1">
      <alignment horizontal="center" vertical="center"/>
    </xf>
    <xf numFmtId="0" fontId="12" fillId="0" borderId="10" xfId="3" applyFont="1" applyBorder="1" applyAlignment="1">
      <alignment horizontal="center" vertical="center"/>
    </xf>
    <xf numFmtId="0" fontId="12" fillId="0" borderId="42" xfId="3" applyFont="1" applyBorder="1" applyAlignment="1">
      <alignment horizontal="center" vertical="center"/>
    </xf>
    <xf numFmtId="0" fontId="12" fillId="0" borderId="156" xfId="3" applyFont="1" applyBorder="1" applyAlignment="1">
      <alignment horizontal="center" vertical="center"/>
    </xf>
    <xf numFmtId="0" fontId="12" fillId="0" borderId="157" xfId="3" applyFont="1" applyBorder="1" applyAlignment="1">
      <alignment horizontal="center" vertical="center"/>
    </xf>
    <xf numFmtId="0" fontId="12" fillId="0" borderId="158" xfId="3" applyFont="1" applyBorder="1" applyAlignment="1">
      <alignment horizontal="center" vertical="center"/>
    </xf>
    <xf numFmtId="0" fontId="12" fillId="4" borderId="41" xfId="3" applyFont="1" applyFill="1" applyBorder="1" applyAlignment="1" applyProtection="1">
      <alignment horizontal="center" vertical="center"/>
      <protection locked="0"/>
    </xf>
    <xf numFmtId="0" fontId="12" fillId="4" borderId="49" xfId="3" applyFont="1" applyFill="1" applyBorder="1" applyAlignment="1" applyProtection="1">
      <alignment horizontal="center" vertical="center"/>
      <protection locked="0"/>
    </xf>
    <xf numFmtId="0" fontId="12" fillId="4" borderId="10" xfId="3" applyFont="1" applyFill="1" applyBorder="1" applyAlignment="1" applyProtection="1">
      <alignment horizontal="center" vertical="center"/>
      <protection locked="0"/>
    </xf>
    <xf numFmtId="0" fontId="12" fillId="4" borderId="42" xfId="3" applyFont="1" applyFill="1" applyBorder="1" applyAlignment="1" applyProtection="1">
      <alignment horizontal="center" vertical="center"/>
      <protection locked="0"/>
    </xf>
    <xf numFmtId="0" fontId="12" fillId="4" borderId="0" xfId="3" applyFont="1" applyFill="1" applyAlignment="1" applyProtection="1">
      <alignment horizontal="center" vertical="center"/>
      <protection locked="0"/>
    </xf>
    <xf numFmtId="0" fontId="12" fillId="4" borderId="14" xfId="3" applyFont="1" applyFill="1" applyBorder="1" applyAlignment="1" applyProtection="1">
      <alignment horizontal="center" vertical="center"/>
      <protection locked="0"/>
    </xf>
    <xf numFmtId="0" fontId="12" fillId="4" borderId="156" xfId="3" applyFont="1" applyFill="1" applyBorder="1" applyAlignment="1" applyProtection="1">
      <alignment horizontal="center" vertical="center"/>
      <protection locked="0"/>
    </xf>
    <xf numFmtId="0" fontId="12" fillId="4" borderId="157" xfId="3" applyFont="1" applyFill="1" applyBorder="1" applyAlignment="1" applyProtection="1">
      <alignment horizontal="center" vertical="center"/>
      <protection locked="0"/>
    </xf>
    <xf numFmtId="0" fontId="12" fillId="4" borderId="158" xfId="3" applyFont="1" applyFill="1" applyBorder="1" applyAlignment="1" applyProtection="1">
      <alignment horizontal="center" vertical="center"/>
      <protection locked="0"/>
    </xf>
    <xf numFmtId="0" fontId="12" fillId="0" borderId="40" xfId="3" applyFont="1" applyBorder="1" applyAlignment="1">
      <alignment horizontal="center" vertical="center" shrinkToFit="1"/>
    </xf>
    <xf numFmtId="0" fontId="12" fillId="0" borderId="37" xfId="3" applyFont="1" applyBorder="1" applyAlignment="1">
      <alignment horizontal="center" vertical="center" shrinkToFit="1"/>
    </xf>
    <xf numFmtId="0" fontId="12" fillId="0" borderId="1" xfId="3" applyFont="1" applyBorder="1" applyAlignment="1">
      <alignment horizontal="center" vertical="center" shrinkToFit="1"/>
    </xf>
    <xf numFmtId="0" fontId="12" fillId="2" borderId="153" xfId="3" applyFont="1" applyFill="1" applyBorder="1" applyAlignment="1" applyProtection="1">
      <alignment horizontal="center" vertical="center" shrinkToFit="1"/>
      <protection locked="0"/>
    </xf>
    <xf numFmtId="0" fontId="12" fillId="2" borderId="126" xfId="3" applyFont="1" applyFill="1" applyBorder="1" applyAlignment="1" applyProtection="1">
      <alignment horizontal="center" vertical="center" shrinkToFit="1"/>
      <protection locked="0"/>
    </xf>
    <xf numFmtId="0" fontId="12" fillId="4" borderId="152" xfId="3" applyFont="1" applyFill="1" applyBorder="1" applyAlignment="1" applyProtection="1">
      <alignment horizontal="center" vertical="center" shrinkToFit="1"/>
      <protection locked="0"/>
    </xf>
    <xf numFmtId="0" fontId="12" fillId="4" borderId="129" xfId="3" applyFont="1" applyFill="1" applyBorder="1" applyAlignment="1" applyProtection="1">
      <alignment horizontal="center" vertical="center" shrinkToFit="1"/>
      <protection locked="0"/>
    </xf>
    <xf numFmtId="0" fontId="12" fillId="4" borderId="162" xfId="3" applyFont="1" applyFill="1" applyBorder="1" applyAlignment="1" applyProtection="1">
      <alignment horizontal="center" vertical="center" shrinkToFit="1"/>
      <protection locked="0"/>
    </xf>
    <xf numFmtId="0" fontId="12" fillId="4" borderId="162" xfId="3" applyFont="1" applyFill="1" applyBorder="1" applyAlignment="1" applyProtection="1">
      <alignment horizontal="center" vertical="center"/>
      <protection locked="0"/>
    </xf>
    <xf numFmtId="0" fontId="12" fillId="2" borderId="162" xfId="3" applyFont="1" applyFill="1" applyBorder="1" applyAlignment="1" applyProtection="1">
      <alignment horizontal="center" vertical="center"/>
      <protection locked="0"/>
    </xf>
    <xf numFmtId="0" fontId="12" fillId="4" borderId="154" xfId="3" applyFont="1" applyFill="1" applyBorder="1" applyAlignment="1" applyProtection="1">
      <alignment horizontal="center" vertical="center" shrinkToFit="1"/>
      <protection locked="0"/>
    </xf>
    <xf numFmtId="0" fontId="12" fillId="4" borderId="123" xfId="3" applyFont="1" applyFill="1" applyBorder="1" applyAlignment="1" applyProtection="1">
      <alignment horizontal="center" vertical="center" shrinkToFit="1"/>
      <protection locked="0"/>
    </xf>
    <xf numFmtId="0" fontId="12" fillId="4" borderId="121" xfId="3" applyFont="1" applyFill="1" applyBorder="1" applyAlignment="1" applyProtection="1">
      <alignment horizontal="center" vertical="center" shrinkToFit="1"/>
      <protection locked="0"/>
    </xf>
    <xf numFmtId="0" fontId="12" fillId="4" borderId="121" xfId="3" applyFont="1" applyFill="1" applyBorder="1" applyAlignment="1" applyProtection="1">
      <alignment horizontal="center" vertical="center"/>
      <protection locked="0"/>
    </xf>
    <xf numFmtId="0" fontId="12" fillId="2" borderId="41" xfId="3" applyFont="1" applyFill="1" applyBorder="1" applyAlignment="1" applyProtection="1">
      <alignment horizontal="center" vertical="center"/>
      <protection locked="0"/>
    </xf>
    <xf numFmtId="0" fontId="12" fillId="2" borderId="49" xfId="3" applyFont="1" applyFill="1" applyBorder="1" applyAlignment="1" applyProtection="1">
      <alignment horizontal="center" vertical="center"/>
      <protection locked="0"/>
    </xf>
    <xf numFmtId="0" fontId="12" fillId="2" borderId="10" xfId="3" applyFont="1" applyFill="1" applyBorder="1" applyAlignment="1" applyProtection="1">
      <alignment horizontal="center" vertical="center"/>
      <protection locked="0"/>
    </xf>
    <xf numFmtId="0" fontId="12" fillId="2" borderId="42" xfId="3"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protection locked="0"/>
    </xf>
    <xf numFmtId="0" fontId="12" fillId="2" borderId="156" xfId="3" applyFont="1" applyFill="1" applyBorder="1" applyAlignment="1" applyProtection="1">
      <alignment horizontal="center" vertical="center"/>
      <protection locked="0"/>
    </xf>
    <xf numFmtId="0" fontId="12" fillId="2" borderId="157" xfId="3" applyFont="1" applyFill="1" applyBorder="1" applyAlignment="1" applyProtection="1">
      <alignment horizontal="center" vertical="center"/>
      <protection locked="0"/>
    </xf>
    <xf numFmtId="0" fontId="12" fillId="2" borderId="158" xfId="3" applyFont="1" applyFill="1" applyBorder="1" applyAlignment="1" applyProtection="1">
      <alignment horizontal="center" vertical="center"/>
      <protection locked="0"/>
    </xf>
    <xf numFmtId="0" fontId="12" fillId="0" borderId="96" xfId="3" applyFont="1" applyBorder="1" applyAlignment="1">
      <alignment horizontal="center" vertical="center"/>
    </xf>
    <xf numFmtId="0" fontId="12" fillId="0" borderId="9" xfId="3" applyFont="1" applyBorder="1" applyAlignment="1">
      <alignment vertical="center" wrapText="1"/>
    </xf>
    <xf numFmtId="0" fontId="12" fillId="0" borderId="49" xfId="3" applyFont="1" applyBorder="1" applyAlignment="1">
      <alignment vertical="center"/>
    </xf>
    <xf numFmtId="0" fontId="12" fillId="0" borderId="96" xfId="3" applyFont="1" applyBorder="1" applyAlignment="1">
      <alignment vertical="center"/>
    </xf>
    <xf numFmtId="0" fontId="12" fillId="0" borderId="13" xfId="3" applyFont="1" applyBorder="1" applyAlignment="1">
      <alignment vertical="center"/>
    </xf>
    <xf numFmtId="0" fontId="12" fillId="0" borderId="0" xfId="3" applyFont="1" applyAlignment="1">
      <alignment vertical="center"/>
    </xf>
    <xf numFmtId="0" fontId="12" fillId="0" borderId="130" xfId="3" applyFont="1" applyBorder="1" applyAlignment="1">
      <alignment vertical="center"/>
    </xf>
    <xf numFmtId="0" fontId="12" fillId="0" borderId="29" xfId="3" applyFont="1" applyBorder="1" applyAlignment="1">
      <alignment vertical="center"/>
    </xf>
    <xf numFmtId="0" fontId="12" fillId="0" borderId="99" xfId="3" applyFont="1" applyBorder="1" applyAlignment="1">
      <alignment vertical="center"/>
    </xf>
    <xf numFmtId="0" fontId="12" fillId="0" borderId="98" xfId="3" applyFont="1" applyBorder="1" applyAlignment="1">
      <alignment vertical="center"/>
    </xf>
    <xf numFmtId="0" fontId="12" fillId="0" borderId="1" xfId="3" applyFont="1" applyBorder="1" applyAlignment="1">
      <alignment horizontal="center" vertical="center"/>
    </xf>
    <xf numFmtId="0" fontId="12" fillId="2" borderId="164" xfId="3" applyFont="1" applyFill="1" applyBorder="1" applyAlignment="1" applyProtection="1">
      <alignment horizontal="center" vertical="center"/>
      <protection locked="0"/>
    </xf>
    <xf numFmtId="0" fontId="12" fillId="0" borderId="11" xfId="3" applyFont="1" applyBorder="1" applyAlignment="1">
      <alignment vertical="center"/>
    </xf>
    <xf numFmtId="0" fontId="12" fillId="0" borderId="50" xfId="3" applyFont="1" applyBorder="1" applyAlignment="1">
      <alignment vertical="center"/>
    </xf>
    <xf numFmtId="0" fontId="12" fillId="0" borderId="75" xfId="3" applyFont="1" applyBorder="1" applyAlignment="1">
      <alignment vertical="center"/>
    </xf>
    <xf numFmtId="0" fontId="12" fillId="2" borderId="121" xfId="3" applyFont="1" applyFill="1" applyBorder="1" applyAlignment="1" applyProtection="1">
      <alignment horizontal="center" vertical="center"/>
      <protection locked="0"/>
    </xf>
    <xf numFmtId="0" fontId="12" fillId="5" borderId="1" xfId="3" applyFont="1" applyFill="1" applyBorder="1" applyAlignment="1" applyProtection="1">
      <alignment horizontal="center" vertical="center" shrinkToFit="1"/>
      <protection locked="0"/>
    </xf>
    <xf numFmtId="0" fontId="12" fillId="0" borderId="150" xfId="3" applyFont="1" applyBorder="1" applyAlignment="1" applyProtection="1">
      <alignment horizontal="center" vertical="center"/>
      <protection locked="0"/>
    </xf>
    <xf numFmtId="0" fontId="12" fillId="0" borderId="34" xfId="3" applyFont="1" applyBorder="1" applyAlignment="1" applyProtection="1">
      <alignment horizontal="center" vertical="center"/>
      <protection locked="0"/>
    </xf>
    <xf numFmtId="0" fontId="12" fillId="4" borderId="34" xfId="3" applyFont="1" applyFill="1" applyBorder="1" applyAlignment="1" applyProtection="1">
      <alignment horizontal="center" vertical="center"/>
      <protection locked="0"/>
    </xf>
    <xf numFmtId="0" fontId="12" fillId="4" borderId="35" xfId="3" applyFont="1" applyFill="1" applyBorder="1" applyAlignment="1" applyProtection="1">
      <alignment horizontal="center" vertical="center"/>
      <protection locked="0"/>
    </xf>
    <xf numFmtId="0" fontId="12" fillId="2" borderId="152" xfId="3" applyFont="1" applyFill="1" applyBorder="1" applyAlignment="1" applyProtection="1">
      <alignment horizontal="center" vertical="center" shrinkToFit="1"/>
      <protection locked="0"/>
    </xf>
    <xf numFmtId="0" fontId="12" fillId="2" borderId="129" xfId="3" applyFont="1" applyFill="1" applyBorder="1" applyAlignment="1" applyProtection="1">
      <alignment horizontal="center" vertical="center" shrinkToFit="1"/>
      <protection locked="0"/>
    </xf>
    <xf numFmtId="0" fontId="1" fillId="0" borderId="104" xfId="0" applyFont="1" applyBorder="1" applyAlignment="1">
      <alignment horizontal="center" vertical="center"/>
    </xf>
    <xf numFmtId="0" fontId="1" fillId="0" borderId="3" xfId="0" applyFont="1" applyBorder="1" applyAlignment="1">
      <alignment horizontal="center" vertical="center"/>
    </xf>
    <xf numFmtId="0" fontId="8" fillId="0" borderId="104" xfId="0" applyFont="1" applyBorder="1" applyAlignment="1">
      <alignment horizontal="center" vertical="center" wrapText="1"/>
    </xf>
    <xf numFmtId="0" fontId="8" fillId="0" borderId="3" xfId="0" applyFont="1" applyBorder="1" applyAlignment="1">
      <alignment horizontal="center" vertical="center" wrapText="1"/>
    </xf>
    <xf numFmtId="0" fontId="1" fillId="0" borderId="52" xfId="0" applyFont="1" applyBorder="1" applyAlignment="1">
      <alignment horizontal="center" vertical="center"/>
    </xf>
    <xf numFmtId="0" fontId="1" fillId="0" borderId="53" xfId="0" applyFont="1" applyBorder="1" applyAlignment="1">
      <alignment horizontal="center" vertical="center"/>
    </xf>
    <xf numFmtId="0" fontId="1" fillId="0" borderId="78" xfId="0" applyFont="1" applyBorder="1">
      <alignment vertical="center"/>
    </xf>
    <xf numFmtId="0" fontId="1" fillId="0" borderId="79" xfId="0" applyFont="1" applyBorder="1">
      <alignment vertical="center"/>
    </xf>
    <xf numFmtId="0" fontId="1" fillId="0" borderId="80" xfId="0" applyFont="1" applyBorder="1">
      <alignment vertical="center"/>
    </xf>
    <xf numFmtId="0" fontId="1" fillId="0" borderId="1" xfId="0" applyFont="1" applyBorder="1" applyAlignment="1">
      <alignment horizontal="center" vertical="center"/>
    </xf>
    <xf numFmtId="0" fontId="1" fillId="0" borderId="20" xfId="0" applyFont="1" applyBorder="1" applyAlignment="1">
      <alignment horizontal="center" vertical="center"/>
    </xf>
    <xf numFmtId="0" fontId="1" fillId="0" borderId="20" xfId="0" applyFont="1" applyBorder="1" applyAlignment="1">
      <alignment horizontal="center" vertical="center" wrapText="1"/>
    </xf>
    <xf numFmtId="0" fontId="1" fillId="4" borderId="1" xfId="0" applyFont="1" applyFill="1" applyBorder="1" applyProtection="1">
      <alignment vertical="center"/>
      <protection locked="0"/>
    </xf>
    <xf numFmtId="0" fontId="1" fillId="0" borderId="27" xfId="0" applyFont="1" applyBorder="1" applyAlignment="1">
      <alignment horizontal="center" vertical="center"/>
    </xf>
    <xf numFmtId="0" fontId="1" fillId="0" borderId="48" xfId="0" applyFont="1" applyBorder="1" applyAlignment="1">
      <alignment horizontal="center" vertical="center"/>
    </xf>
    <xf numFmtId="0" fontId="1" fillId="0" borderId="50" xfId="0" applyFont="1" applyBorder="1" applyAlignment="1">
      <alignment horizontal="center" vertical="center"/>
    </xf>
    <xf numFmtId="0" fontId="1" fillId="0" borderId="12" xfId="0" applyFont="1" applyBorder="1" applyAlignment="1">
      <alignment horizontal="center" vertical="center"/>
    </xf>
    <xf numFmtId="0" fontId="12" fillId="0" borderId="183" xfId="0" applyFont="1" applyBorder="1" applyAlignment="1">
      <alignment horizontal="center" vertical="center"/>
    </xf>
    <xf numFmtId="0" fontId="12" fillId="0" borderId="52" xfId="0" applyFont="1" applyBorder="1" applyAlignment="1">
      <alignment horizontal="center" vertical="center"/>
    </xf>
    <xf numFmtId="0" fontId="12" fillId="0" borderId="53" xfId="0" applyFont="1" applyBorder="1" applyAlignment="1">
      <alignment horizontal="center" vertical="center"/>
    </xf>
    <xf numFmtId="0" fontId="1" fillId="4" borderId="40" xfId="0" applyFont="1" applyFill="1" applyBorder="1" applyAlignment="1" applyProtection="1">
      <alignment horizontal="left" vertical="center"/>
      <protection locked="0"/>
    </xf>
    <xf numFmtId="0" fontId="1" fillId="4" borderId="37" xfId="0" applyFont="1" applyFill="1" applyBorder="1" applyAlignment="1" applyProtection="1">
      <alignment horizontal="left" vertical="center"/>
      <protection locked="0"/>
    </xf>
    <xf numFmtId="0" fontId="1" fillId="4" borderId="73" xfId="0" applyFont="1" applyFill="1" applyBorder="1" applyAlignment="1" applyProtection="1">
      <alignment horizontal="left" vertical="center"/>
      <protection locked="0"/>
    </xf>
    <xf numFmtId="0" fontId="1" fillId="4" borderId="183" xfId="0" applyFont="1" applyFill="1" applyBorder="1" applyAlignment="1" applyProtection="1">
      <alignment horizontal="left" vertical="center"/>
      <protection locked="0"/>
    </xf>
    <xf numFmtId="0" fontId="1" fillId="4" borderId="52" xfId="0" applyFont="1" applyFill="1" applyBorder="1" applyAlignment="1" applyProtection="1">
      <alignment horizontal="left" vertical="center"/>
      <protection locked="0"/>
    </xf>
    <xf numFmtId="0" fontId="1" fillId="4" borderId="74" xfId="0" applyFont="1" applyFill="1" applyBorder="1" applyAlignment="1" applyProtection="1">
      <alignment horizontal="left" vertical="center"/>
      <protection locked="0"/>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20" xfId="0" applyFont="1" applyBorder="1" applyAlignment="1">
      <alignment vertical="center" wrapText="1"/>
    </xf>
    <xf numFmtId="0" fontId="1" fillId="0" borderId="1" xfId="0" applyFont="1" applyBorder="1" applyAlignment="1">
      <alignment vertical="center" wrapText="1"/>
    </xf>
    <xf numFmtId="0" fontId="12" fillId="0" borderId="18" xfId="1" applyFont="1" applyBorder="1" applyAlignment="1">
      <alignment horizontal="center" vertical="center"/>
    </xf>
    <xf numFmtId="0" fontId="1" fillId="0" borderId="196" xfId="0" applyFont="1" applyBorder="1" applyAlignment="1">
      <alignment horizontal="center" vertical="center"/>
    </xf>
    <xf numFmtId="0" fontId="1" fillId="0" borderId="36"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2" fillId="0" borderId="28" xfId="1" applyFont="1" applyBorder="1" applyAlignment="1">
      <alignment horizontal="center" vertical="center" shrinkToFit="1"/>
    </xf>
    <xf numFmtId="0" fontId="12" fillId="0" borderId="76" xfId="1" applyFont="1" applyBorder="1" applyAlignment="1">
      <alignment horizontal="center" vertical="center" shrinkToFit="1"/>
    </xf>
    <xf numFmtId="0" fontId="12" fillId="0" borderId="17" xfId="1" applyFont="1" applyBorder="1" applyAlignment="1">
      <alignment horizontal="center" vertical="center"/>
    </xf>
    <xf numFmtId="0" fontId="1" fillId="4" borderId="72" xfId="0" applyFont="1" applyFill="1" applyBorder="1" applyAlignment="1" applyProtection="1">
      <alignment horizontal="center" vertical="center"/>
      <protection locked="0"/>
    </xf>
    <xf numFmtId="0" fontId="1" fillId="4" borderId="131" xfId="0" applyFont="1" applyFill="1" applyBorder="1" applyAlignment="1" applyProtection="1">
      <alignment horizontal="center" vertical="center"/>
      <protection locked="0"/>
    </xf>
    <xf numFmtId="0" fontId="1" fillId="4" borderId="164" xfId="0" applyFont="1" applyFill="1" applyBorder="1" applyAlignment="1" applyProtection="1">
      <alignment horizontal="center" vertical="center"/>
      <protection locked="0"/>
    </xf>
    <xf numFmtId="0" fontId="1" fillId="4" borderId="137" xfId="0" applyFont="1" applyFill="1" applyBorder="1" applyAlignment="1" applyProtection="1">
      <alignment horizontal="center" vertical="center"/>
      <protection locked="0"/>
    </xf>
    <xf numFmtId="0" fontId="1" fillId="4" borderId="138" xfId="0" applyFont="1" applyFill="1" applyBorder="1" applyAlignment="1" applyProtection="1">
      <alignment horizontal="center" vertical="center"/>
      <protection locked="0"/>
    </xf>
    <xf numFmtId="0" fontId="1" fillId="4" borderId="189" xfId="0" applyFont="1" applyFill="1" applyBorder="1" applyAlignment="1" applyProtection="1">
      <alignment horizontal="center" vertical="center"/>
      <protection locked="0"/>
    </xf>
    <xf numFmtId="0" fontId="1" fillId="4" borderId="162" xfId="0" applyFont="1" applyFill="1" applyBorder="1" applyAlignment="1" applyProtection="1">
      <alignment horizontal="center" vertical="center"/>
      <protection locked="0"/>
    </xf>
    <xf numFmtId="0" fontId="1" fillId="4" borderId="115" xfId="0" applyFont="1" applyFill="1" applyBorder="1" applyAlignment="1" applyProtection="1">
      <alignment horizontal="center" vertical="center"/>
      <protection locked="0"/>
    </xf>
    <xf numFmtId="0" fontId="12" fillId="0" borderId="191" xfId="1" applyFont="1" applyBorder="1" applyAlignment="1">
      <alignment horizontal="center" vertical="center"/>
    </xf>
    <xf numFmtId="0" fontId="12" fillId="0" borderId="54" xfId="1" applyFont="1" applyBorder="1" applyAlignment="1">
      <alignment horizontal="center" vertical="center"/>
    </xf>
    <xf numFmtId="0" fontId="12" fillId="0" borderId="97" xfId="1" applyFont="1" applyBorder="1" applyAlignment="1">
      <alignment horizontal="center" vertical="center"/>
    </xf>
    <xf numFmtId="0" fontId="12" fillId="0" borderId="36" xfId="1" applyFont="1" applyBorder="1" applyAlignment="1">
      <alignment horizontal="center" vertical="center" wrapText="1"/>
    </xf>
    <xf numFmtId="0" fontId="12" fillId="0" borderId="196" xfId="1" applyFont="1" applyBorder="1" applyAlignment="1">
      <alignment horizontal="center" vertical="center" wrapText="1"/>
    </xf>
    <xf numFmtId="0" fontId="12" fillId="0" borderId="8" xfId="1" applyFont="1" applyBorder="1" applyAlignment="1">
      <alignment horizontal="center" vertical="center" wrapText="1"/>
    </xf>
    <xf numFmtId="0" fontId="12" fillId="0" borderId="197" xfId="1" applyFont="1" applyBorder="1" applyAlignment="1">
      <alignment horizontal="center" vertical="center" wrapText="1"/>
    </xf>
    <xf numFmtId="0" fontId="12" fillId="0" borderId="193" xfId="1" applyFont="1" applyBorder="1" applyAlignment="1">
      <alignment horizontal="center" vertical="center" wrapText="1"/>
    </xf>
    <xf numFmtId="0" fontId="12" fillId="0" borderId="194" xfId="1" applyFont="1" applyBorder="1" applyAlignment="1">
      <alignment horizontal="center" vertical="center"/>
    </xf>
    <xf numFmtId="0" fontId="12" fillId="0" borderId="20" xfId="0" applyFont="1" applyBorder="1" applyAlignment="1">
      <alignment horizontal="center" vertical="center"/>
    </xf>
    <xf numFmtId="0" fontId="12" fillId="0" borderId="1"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1" xfId="0" applyFont="1" applyBorder="1" applyAlignment="1">
      <alignment horizontal="center" vertical="center" wrapText="1"/>
    </xf>
    <xf numFmtId="0" fontId="1" fillId="0" borderId="21" xfId="0" applyFont="1" applyBorder="1" applyAlignment="1">
      <alignment horizontal="center" vertical="center"/>
    </xf>
    <xf numFmtId="0" fontId="12" fillId="0" borderId="18" xfId="0" applyFont="1" applyBorder="1" applyAlignment="1">
      <alignment horizontal="center" vertical="center" shrinkToFit="1"/>
    </xf>
    <xf numFmtId="0" fontId="12" fillId="0" borderId="19" xfId="0" applyFont="1" applyBorder="1" applyAlignment="1">
      <alignment horizontal="center" vertical="center" shrinkToFit="1"/>
    </xf>
    <xf numFmtId="0" fontId="1" fillId="4" borderId="163" xfId="0" applyFont="1" applyFill="1" applyBorder="1" applyAlignment="1" applyProtection="1">
      <alignment horizontal="center" vertical="center"/>
      <protection locked="0"/>
    </xf>
    <xf numFmtId="0" fontId="1" fillId="0" borderId="190" xfId="0" applyFont="1" applyBorder="1" applyAlignment="1">
      <alignment horizontal="center" vertical="center"/>
    </xf>
    <xf numFmtId="0" fontId="1" fillId="0" borderId="136" xfId="0" applyFont="1" applyBorder="1" applyAlignment="1">
      <alignment horizontal="center" vertical="center"/>
    </xf>
    <xf numFmtId="0" fontId="1" fillId="0" borderId="43" xfId="0" applyFont="1" applyBorder="1" applyAlignment="1">
      <alignment horizontal="center" vertical="center"/>
    </xf>
    <xf numFmtId="0" fontId="1" fillId="0" borderId="99" xfId="0" applyFont="1" applyBorder="1" applyAlignment="1">
      <alignment horizontal="center" vertical="center"/>
    </xf>
    <xf numFmtId="0" fontId="1" fillId="0" borderId="78" xfId="0" applyFont="1" applyBorder="1" applyAlignment="1">
      <alignment horizontal="center" vertical="center" wrapText="1"/>
    </xf>
    <xf numFmtId="0" fontId="1" fillId="0" borderId="79" xfId="0" applyFont="1" applyBorder="1" applyAlignment="1">
      <alignment horizontal="center" vertical="center" wrapText="1"/>
    </xf>
    <xf numFmtId="0" fontId="1" fillId="0" borderId="80" xfId="0" applyFont="1" applyBorder="1" applyAlignment="1">
      <alignment horizontal="center" vertical="center" wrapText="1"/>
    </xf>
    <xf numFmtId="183" fontId="1" fillId="0" borderId="40" xfId="0" applyNumberFormat="1" applyFont="1" applyBorder="1">
      <alignment vertical="center"/>
    </xf>
    <xf numFmtId="183" fontId="1" fillId="0" borderId="37" xfId="0" applyNumberFormat="1" applyFont="1" applyBorder="1">
      <alignment vertical="center"/>
    </xf>
    <xf numFmtId="183" fontId="1" fillId="0" borderId="73" xfId="0" applyNumberFormat="1" applyFont="1" applyBorder="1">
      <alignment vertical="center"/>
    </xf>
    <xf numFmtId="183" fontId="1" fillId="0" borderId="183" xfId="0" applyNumberFormat="1" applyFont="1" applyBorder="1">
      <alignment vertical="center"/>
    </xf>
    <xf numFmtId="183" fontId="1" fillId="0" borderId="52" xfId="0" applyNumberFormat="1" applyFont="1" applyBorder="1">
      <alignment vertical="center"/>
    </xf>
    <xf numFmtId="183" fontId="1" fillId="0" borderId="74" xfId="0" applyNumberFormat="1" applyFont="1" applyBorder="1">
      <alignment vertical="center"/>
    </xf>
    <xf numFmtId="178" fontId="3" fillId="0" borderId="46" xfId="0" applyNumberFormat="1" applyFont="1" applyBorder="1">
      <alignment vertical="center"/>
    </xf>
    <xf numFmtId="178" fontId="3" fillId="0" borderId="39" xfId="0" applyNumberFormat="1" applyFont="1" applyBorder="1">
      <alignment vertical="center"/>
    </xf>
    <xf numFmtId="177" fontId="3" fillId="0" borderId="63" xfId="0" applyNumberFormat="1" applyFont="1" applyBorder="1">
      <alignment vertical="center"/>
    </xf>
    <xf numFmtId="177" fontId="3" fillId="0" borderId="68" xfId="0" applyNumberFormat="1" applyFont="1" applyBorder="1">
      <alignment vertical="center"/>
    </xf>
    <xf numFmtId="0" fontId="1" fillId="0" borderId="65" xfId="0" applyFont="1" applyBorder="1" applyAlignment="1">
      <alignment horizontal="center" vertical="center"/>
    </xf>
    <xf numFmtId="0" fontId="1" fillId="0" borderId="64" xfId="0" applyFont="1" applyBorder="1" applyAlignment="1">
      <alignment horizontal="center" vertical="center"/>
    </xf>
    <xf numFmtId="0" fontId="1" fillId="0" borderId="7" xfId="0" applyFont="1" applyBorder="1" applyAlignment="1">
      <alignment horizontal="center" vertical="center"/>
    </xf>
    <xf numFmtId="0" fontId="1" fillId="0" borderId="41" xfId="0" applyFont="1" applyBorder="1">
      <alignment vertical="center"/>
    </xf>
    <xf numFmtId="0" fontId="1" fillId="0" borderId="10" xfId="0" applyFont="1" applyBorder="1">
      <alignment vertical="center"/>
    </xf>
    <xf numFmtId="178" fontId="3" fillId="0" borderId="42" xfId="0" applyNumberFormat="1" applyFont="1" applyBorder="1">
      <alignment vertical="center"/>
    </xf>
    <xf numFmtId="178" fontId="6" fillId="0" borderId="14" xfId="0" applyNumberFormat="1" applyFont="1" applyBorder="1">
      <alignment vertical="center"/>
    </xf>
    <xf numFmtId="178" fontId="6" fillId="0" borderId="42" xfId="0" applyNumberFormat="1" applyFont="1" applyBorder="1">
      <alignment vertical="center"/>
    </xf>
    <xf numFmtId="178" fontId="6" fillId="0" borderId="43" xfId="0" applyNumberFormat="1" applyFont="1" applyBorder="1">
      <alignment vertical="center"/>
    </xf>
    <xf numFmtId="178" fontId="6" fillId="0" borderId="38" xfId="0" applyNumberFormat="1" applyFont="1" applyBorder="1">
      <alignment vertical="center"/>
    </xf>
    <xf numFmtId="178" fontId="3" fillId="0" borderId="70" xfId="0" applyNumberFormat="1" applyFont="1" applyBorder="1">
      <alignment vertical="center"/>
    </xf>
    <xf numFmtId="178" fontId="3" fillId="0" borderId="71" xfId="0" applyNumberFormat="1" applyFont="1" applyBorder="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0" fillId="0" borderId="12" xfId="0" applyBorder="1" applyAlignment="1">
      <alignment horizontal="center" vertical="center"/>
    </xf>
    <xf numFmtId="0" fontId="1" fillId="0" borderId="51" xfId="0" applyFont="1" applyBorder="1" applyAlignment="1">
      <alignment horizontal="center" vertical="center" wrapText="1"/>
    </xf>
    <xf numFmtId="0" fontId="0" fillId="0" borderId="52" xfId="0" applyBorder="1" applyAlignment="1">
      <alignment horizontal="center" vertical="center" wrapText="1"/>
    </xf>
    <xf numFmtId="0" fontId="0" fillId="0" borderId="53" xfId="0" applyBorder="1" applyAlignment="1">
      <alignment horizontal="center" vertical="center" wrapText="1"/>
    </xf>
    <xf numFmtId="0" fontId="1" fillId="0" borderId="26" xfId="0" applyFont="1" applyBorder="1">
      <alignment vertical="center"/>
    </xf>
    <xf numFmtId="0" fontId="1" fillId="0" borderId="54" xfId="0" applyFont="1" applyBorder="1">
      <alignment vertical="center"/>
    </xf>
    <xf numFmtId="0" fontId="1" fillId="0" borderId="27" xfId="0" applyFont="1" applyBorder="1">
      <alignment vertical="center"/>
    </xf>
    <xf numFmtId="178" fontId="3" fillId="0" borderId="11" xfId="0" applyNumberFormat="1" applyFont="1" applyBorder="1">
      <alignment vertical="center"/>
    </xf>
    <xf numFmtId="178" fontId="6" fillId="0" borderId="50" xfId="0" applyNumberFormat="1" applyFont="1" applyBorder="1">
      <alignment vertical="center"/>
    </xf>
    <xf numFmtId="178" fontId="6" fillId="0" borderId="12" xfId="0" applyNumberFormat="1" applyFont="1" applyBorder="1">
      <alignment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16" xfId="0" applyFont="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lignment horizontal="center" vertical="center"/>
    </xf>
    <xf numFmtId="0" fontId="1" fillId="0" borderId="62" xfId="0" applyFont="1" applyBorder="1" applyAlignment="1">
      <alignment horizontal="center" vertical="center"/>
    </xf>
    <xf numFmtId="178" fontId="6" fillId="0" borderId="71" xfId="0" applyNumberFormat="1" applyFont="1" applyBorder="1">
      <alignment vertical="center"/>
    </xf>
    <xf numFmtId="178" fontId="6" fillId="0" borderId="39" xfId="0" applyNumberFormat="1" applyFont="1" applyBorder="1">
      <alignment vertical="center"/>
    </xf>
    <xf numFmtId="177" fontId="3" fillId="0" borderId="67" xfId="0" applyNumberFormat="1" applyFont="1" applyBorder="1">
      <alignment vertical="center"/>
    </xf>
    <xf numFmtId="0" fontId="1" fillId="0" borderId="42" xfId="0" applyFont="1" applyBorder="1" applyAlignment="1">
      <alignment horizontal="center" vertical="center"/>
    </xf>
    <xf numFmtId="177" fontId="3" fillId="0" borderId="15" xfId="0" applyNumberFormat="1" applyFont="1" applyBorder="1">
      <alignment vertical="center"/>
    </xf>
    <xf numFmtId="0" fontId="1" fillId="0" borderId="32" xfId="0" applyFont="1" applyBorder="1">
      <alignment vertical="center"/>
    </xf>
    <xf numFmtId="0" fontId="1" fillId="0" borderId="41" xfId="0" applyFont="1" applyBorder="1" applyAlignment="1">
      <alignment horizontal="center" vertical="center"/>
    </xf>
    <xf numFmtId="177" fontId="3" fillId="0" borderId="0" xfId="0" applyNumberFormat="1" applyFont="1">
      <alignment vertical="center"/>
    </xf>
    <xf numFmtId="177" fontId="3" fillId="0" borderId="14" xfId="0" applyNumberFormat="1" applyFont="1" applyBorder="1">
      <alignment vertical="center"/>
    </xf>
    <xf numFmtId="177" fontId="3" fillId="0" borderId="12" xfId="0" applyNumberFormat="1" applyFont="1" applyBorder="1">
      <alignment vertical="center"/>
    </xf>
    <xf numFmtId="0" fontId="1" fillId="0" borderId="4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5" xfId="0" applyFont="1" applyBorder="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1" fillId="0" borderId="47" xfId="0" applyFont="1" applyBorder="1">
      <alignment vertical="center"/>
    </xf>
    <xf numFmtId="178" fontId="3" fillId="0" borderId="14" xfId="0" applyNumberFormat="1" applyFont="1" applyBorder="1">
      <alignment vertical="center"/>
    </xf>
    <xf numFmtId="178" fontId="3" fillId="0" borderId="48" xfId="0" applyNumberFormat="1" applyFont="1" applyBorder="1">
      <alignment vertical="center"/>
    </xf>
    <xf numFmtId="178" fontId="3" fillId="0" borderId="12" xfId="0" applyNumberFormat="1" applyFont="1" applyBorder="1">
      <alignment vertical="center"/>
    </xf>
    <xf numFmtId="0" fontId="1" fillId="0" borderId="22" xfId="0" applyFont="1" applyBorder="1">
      <alignment vertical="center"/>
    </xf>
    <xf numFmtId="0" fontId="1" fillId="0" borderId="25" xfId="0" applyFont="1" applyBorder="1">
      <alignment vertical="center"/>
    </xf>
    <xf numFmtId="0" fontId="5" fillId="0" borderId="0" xfId="0" applyFont="1" applyAlignment="1">
      <alignment horizontal="center" vertical="center"/>
    </xf>
    <xf numFmtId="0" fontId="1" fillId="0" borderId="42" xfId="0" applyFont="1" applyBorder="1">
      <alignment vertical="center"/>
    </xf>
    <xf numFmtId="0" fontId="1" fillId="0" borderId="14" xfId="0" applyFont="1" applyBorder="1">
      <alignment vertical="center"/>
    </xf>
    <xf numFmtId="0" fontId="1" fillId="0" borderId="43" xfId="0" applyFont="1" applyBorder="1">
      <alignment vertical="center"/>
    </xf>
    <xf numFmtId="0" fontId="1" fillId="0" borderId="38" xfId="0" applyFont="1" applyBorder="1">
      <alignment vertical="center"/>
    </xf>
    <xf numFmtId="0" fontId="0" fillId="0" borderId="10" xfId="0" applyBorder="1" applyAlignment="1">
      <alignment horizontal="center" vertical="center"/>
    </xf>
    <xf numFmtId="0" fontId="1" fillId="0" borderId="23" xfId="0" applyFont="1" applyBorder="1" applyAlignment="1">
      <alignment horizontal="center" vertical="center"/>
    </xf>
    <xf numFmtId="0" fontId="1" fillId="0" borderId="36" xfId="0" applyFont="1" applyBorder="1" applyAlignment="1">
      <alignment horizontal="center" vertical="center"/>
    </xf>
    <xf numFmtId="0" fontId="1" fillId="0" borderId="19" xfId="0" applyFont="1" applyBorder="1" applyAlignment="1">
      <alignment horizontal="center" vertical="center"/>
    </xf>
    <xf numFmtId="0" fontId="1" fillId="0" borderId="9" xfId="0" applyFont="1" applyBorder="1" applyAlignment="1">
      <alignment horizontal="center" vertical="center" textRotation="255"/>
    </xf>
    <xf numFmtId="0" fontId="1" fillId="0" borderId="13" xfId="0" applyFont="1" applyBorder="1" applyAlignment="1">
      <alignment horizontal="center" vertical="center" textRotation="255"/>
    </xf>
    <xf numFmtId="0" fontId="1" fillId="0" borderId="29" xfId="0" applyFont="1" applyBorder="1" applyAlignment="1">
      <alignment horizontal="center" vertical="center" textRotation="255"/>
    </xf>
    <xf numFmtId="0" fontId="1" fillId="0" borderId="31" xfId="0" applyFont="1" applyBorder="1" applyAlignment="1">
      <alignment horizontal="center" vertical="center" textRotation="255"/>
    </xf>
    <xf numFmtId="0" fontId="1" fillId="0" borderId="22" xfId="0" applyFont="1" applyBorder="1" applyAlignment="1">
      <alignment horizontal="center" vertical="center" textRotation="255"/>
    </xf>
    <xf numFmtId="0" fontId="1" fillId="0" borderId="25" xfId="0" applyFont="1" applyBorder="1" applyAlignment="1">
      <alignment horizontal="center" vertical="center" textRotation="255"/>
    </xf>
    <xf numFmtId="0" fontId="1" fillId="0" borderId="17" xfId="0" applyFont="1" applyBorder="1" applyAlignment="1">
      <alignment horizontal="center" vertical="center" wrapText="1"/>
    </xf>
    <xf numFmtId="0" fontId="1" fillId="0" borderId="28" xfId="0" applyFont="1" applyBorder="1" applyAlignment="1">
      <alignment horizontal="center" vertical="center"/>
    </xf>
    <xf numFmtId="0" fontId="1" fillId="0" borderId="2" xfId="0" applyFont="1" applyBorder="1" applyAlignment="1">
      <alignment horizontal="center" vertical="center" textRotation="255"/>
    </xf>
    <xf numFmtId="0" fontId="1" fillId="0" borderId="4" xfId="0" applyFont="1" applyBorder="1" applyAlignment="1">
      <alignment horizontal="center" vertical="center" textRotation="255"/>
    </xf>
    <xf numFmtId="0" fontId="1" fillId="0" borderId="24" xfId="0" applyFont="1" applyBorder="1" applyAlignment="1">
      <alignment horizontal="center" vertical="center" textRotation="255"/>
    </xf>
    <xf numFmtId="0" fontId="1" fillId="0" borderId="26" xfId="0" applyFont="1" applyBorder="1" applyAlignment="1">
      <alignment horizontal="center" vertical="center"/>
    </xf>
    <xf numFmtId="178" fontId="3" fillId="0" borderId="4" xfId="0" applyNumberFormat="1" applyFont="1" applyBorder="1">
      <alignment vertical="center"/>
    </xf>
    <xf numFmtId="178" fontId="3" fillId="0" borderId="24" xfId="0" applyNumberFormat="1" applyFont="1" applyBorder="1">
      <alignment vertical="center"/>
    </xf>
    <xf numFmtId="0" fontId="1" fillId="0" borderId="48" xfId="0" applyFont="1" applyBorder="1">
      <alignment vertical="center"/>
    </xf>
    <xf numFmtId="0" fontId="1" fillId="0" borderId="50" xfId="0" applyFont="1" applyBorder="1">
      <alignment vertical="center"/>
    </xf>
    <xf numFmtId="0" fontId="1" fillId="0" borderId="40" xfId="0" applyFont="1" applyBorder="1">
      <alignment vertical="center"/>
    </xf>
    <xf numFmtId="0" fontId="1" fillId="0" borderId="37" xfId="0" applyFont="1" applyBorder="1">
      <alignment vertical="center"/>
    </xf>
    <xf numFmtId="179" fontId="3" fillId="0" borderId="46" xfId="0" applyNumberFormat="1" applyFont="1" applyBorder="1">
      <alignment vertical="center"/>
    </xf>
    <xf numFmtId="179" fontId="3" fillId="0" borderId="81" xfId="0" applyNumberFormat="1" applyFont="1" applyBorder="1">
      <alignment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0" fillId="0" borderId="76" xfId="0" applyBorder="1" applyAlignment="1">
      <alignment horizontal="center" vertical="center"/>
    </xf>
    <xf numFmtId="0" fontId="0" fillId="0" borderId="51" xfId="0" applyBorder="1" applyAlignment="1">
      <alignment horizontal="center" vertical="center"/>
    </xf>
    <xf numFmtId="0" fontId="1" fillId="0" borderId="73" xfId="0" applyFont="1" applyBorder="1">
      <alignment vertical="center"/>
    </xf>
    <xf numFmtId="0" fontId="1" fillId="0" borderId="49" xfId="0" applyFont="1" applyBorder="1">
      <alignment vertical="center"/>
    </xf>
    <xf numFmtId="0" fontId="1" fillId="0" borderId="96" xfId="0" applyFont="1" applyBorder="1">
      <alignment vertical="center"/>
    </xf>
    <xf numFmtId="0" fontId="1" fillId="0" borderId="46" xfId="0" applyFont="1" applyBorder="1" applyAlignment="1">
      <alignment horizontal="center" vertical="center"/>
    </xf>
    <xf numFmtId="0" fontId="1" fillId="0" borderId="71" xfId="0" applyFont="1" applyBorder="1" applyAlignment="1">
      <alignment horizontal="center" vertical="center"/>
    </xf>
    <xf numFmtId="0" fontId="1" fillId="0" borderId="81" xfId="0" applyFont="1" applyBorder="1" applyAlignment="1">
      <alignment horizontal="center" vertical="center"/>
    </xf>
    <xf numFmtId="0" fontId="1" fillId="0" borderId="40" xfId="0" applyFont="1" applyBorder="1" applyAlignment="1">
      <alignment vertical="center" wrapText="1"/>
    </xf>
    <xf numFmtId="0" fontId="1" fillId="0" borderId="37" xfId="0" applyFont="1" applyBorder="1" applyAlignment="1">
      <alignment vertical="center" wrapText="1"/>
    </xf>
    <xf numFmtId="0" fontId="1" fillId="0" borderId="73" xfId="0" applyFont="1" applyBorder="1" applyAlignment="1">
      <alignment vertical="center" wrapText="1"/>
    </xf>
    <xf numFmtId="179" fontId="3" fillId="0" borderId="41" xfId="0" applyNumberFormat="1" applyFont="1" applyBorder="1">
      <alignment vertical="center"/>
    </xf>
    <xf numFmtId="179" fontId="3" fillId="0" borderId="10" xfId="0" applyNumberFormat="1" applyFont="1" applyBorder="1">
      <alignment vertical="center"/>
    </xf>
    <xf numFmtId="0" fontId="1" fillId="0" borderId="39" xfId="0" applyFont="1" applyBorder="1" applyAlignment="1">
      <alignment horizontal="center" vertical="center"/>
    </xf>
    <xf numFmtId="0" fontId="1" fillId="0" borderId="46" xfId="0" applyFont="1" applyBorder="1" applyAlignment="1">
      <alignment horizontal="center" vertical="center" wrapText="1"/>
    </xf>
    <xf numFmtId="0" fontId="1" fillId="4" borderId="46" xfId="0" applyFont="1" applyFill="1" applyBorder="1" applyProtection="1">
      <alignment vertical="center"/>
      <protection locked="0"/>
    </xf>
    <xf numFmtId="0" fontId="1" fillId="4" borderId="71" xfId="0" applyFont="1" applyFill="1" applyBorder="1" applyProtection="1">
      <alignment vertical="center"/>
      <protection locked="0"/>
    </xf>
    <xf numFmtId="0" fontId="1" fillId="4" borderId="81" xfId="0" applyFont="1" applyFill="1" applyBorder="1" applyProtection="1">
      <alignment vertical="center"/>
      <protection locked="0"/>
    </xf>
    <xf numFmtId="0" fontId="1" fillId="0" borderId="93" xfId="0" applyFont="1" applyBorder="1" applyAlignment="1">
      <alignment horizontal="center" vertical="center"/>
    </xf>
    <xf numFmtId="0" fontId="1" fillId="0" borderId="94" xfId="0" applyFont="1" applyBorder="1" applyAlignment="1">
      <alignment horizontal="center" vertical="center"/>
    </xf>
    <xf numFmtId="0" fontId="1" fillId="0" borderId="95" xfId="0" applyFont="1" applyBorder="1" applyAlignment="1">
      <alignment horizontal="center" vertical="center"/>
    </xf>
    <xf numFmtId="179" fontId="3" fillId="0" borderId="89" xfId="0" applyNumberFormat="1" applyFont="1" applyBorder="1">
      <alignment vertical="center"/>
    </xf>
    <xf numFmtId="179" fontId="3" fillId="0" borderId="79" xfId="0" applyNumberFormat="1" applyFont="1" applyBorder="1">
      <alignment vertical="center"/>
    </xf>
    <xf numFmtId="179" fontId="3" fillId="0" borderId="36" xfId="0" applyNumberFormat="1" applyFont="1" applyBorder="1">
      <alignment vertical="center"/>
    </xf>
    <xf numFmtId="179" fontId="3" fillId="0" borderId="7" xfId="0" applyNumberFormat="1" applyFont="1" applyBorder="1">
      <alignment vertical="center"/>
    </xf>
    <xf numFmtId="179" fontId="3" fillId="0" borderId="37" xfId="0" applyNumberFormat="1" applyFont="1" applyBorder="1">
      <alignment vertical="center"/>
    </xf>
    <xf numFmtId="179" fontId="3" fillId="0" borderId="8" xfId="0" applyNumberFormat="1" applyFont="1" applyBorder="1">
      <alignment vertical="center"/>
    </xf>
    <xf numFmtId="179" fontId="3" fillId="0" borderId="9" xfId="0" applyNumberFormat="1" applyFont="1" applyBorder="1">
      <alignment vertical="center"/>
    </xf>
    <xf numFmtId="179" fontId="3" fillId="0" borderId="49" xfId="0" applyNumberFormat="1" applyFont="1" applyBorder="1">
      <alignment vertical="center"/>
    </xf>
    <xf numFmtId="0" fontId="1" fillId="0" borderId="70" xfId="0" applyFont="1" applyBorder="1" applyAlignment="1">
      <alignment horizontal="center" vertical="center"/>
    </xf>
    <xf numFmtId="179" fontId="3" fillId="0" borderId="71" xfId="0" applyNumberFormat="1" applyFont="1" applyBorder="1">
      <alignment vertical="center"/>
    </xf>
    <xf numFmtId="0" fontId="1" fillId="0" borderId="90" xfId="0" applyFont="1" applyBorder="1" applyAlignment="1">
      <alignment horizontal="center" vertical="center"/>
    </xf>
    <xf numFmtId="0" fontId="1" fillId="0" borderId="82" xfId="0" applyFont="1" applyBorder="1" applyAlignment="1">
      <alignment horizontal="center" vertical="center"/>
    </xf>
    <xf numFmtId="0" fontId="1" fillId="0" borderId="91" xfId="0" applyFont="1" applyBorder="1" applyAlignment="1">
      <alignment horizontal="center" vertical="center"/>
    </xf>
    <xf numFmtId="0" fontId="1" fillId="0" borderId="92" xfId="0" applyFont="1" applyBorder="1" applyAlignment="1">
      <alignment horizontal="center" vertical="center"/>
    </xf>
    <xf numFmtId="0" fontId="1" fillId="0" borderId="87" xfId="0" applyFont="1" applyBorder="1" applyAlignment="1">
      <alignment horizontal="center" vertical="center"/>
    </xf>
    <xf numFmtId="0" fontId="1" fillId="0" borderId="84" xfId="0" applyFont="1" applyBorder="1" applyAlignment="1">
      <alignment horizontal="center" vertical="center"/>
    </xf>
    <xf numFmtId="0" fontId="1" fillId="0" borderId="83" xfId="0" applyFont="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8" xfId="0" applyFont="1" applyBorder="1" applyAlignment="1">
      <alignment horizontal="center" vertical="center"/>
    </xf>
    <xf numFmtId="179" fontId="3" fillId="0" borderId="78" xfId="0" applyNumberFormat="1" applyFont="1" applyBorder="1">
      <alignment vertical="center"/>
    </xf>
    <xf numFmtId="179" fontId="3" fillId="0" borderId="40" xfId="0" applyNumberFormat="1" applyFont="1" applyBorder="1">
      <alignment vertical="center"/>
    </xf>
    <xf numFmtId="0" fontId="1" fillId="0" borderId="63" xfId="0" applyFont="1" applyBorder="1" applyAlignment="1">
      <alignment horizontal="center" vertical="center" wrapText="1" shrinkToFit="1"/>
    </xf>
    <xf numFmtId="0" fontId="1" fillId="0" borderId="67" xfId="0" applyFont="1" applyBorder="1" applyAlignment="1">
      <alignment horizontal="center" vertical="center" wrapText="1" shrinkToFit="1"/>
    </xf>
    <xf numFmtId="0" fontId="1" fillId="0" borderId="68" xfId="0" applyFont="1" applyBorder="1" applyAlignment="1">
      <alignment horizontal="center" vertical="center" wrapText="1" shrinkToFit="1"/>
    </xf>
    <xf numFmtId="0" fontId="1" fillId="5" borderId="7" xfId="0" applyFont="1" applyFill="1" applyBorder="1" applyAlignment="1" applyProtection="1">
      <alignment vertical="center" shrinkToFit="1"/>
      <protection locked="0"/>
    </xf>
    <xf numFmtId="0" fontId="1" fillId="5" borderId="37" xfId="0" applyFont="1" applyFill="1" applyBorder="1" applyAlignment="1" applyProtection="1">
      <alignment vertical="center" shrinkToFit="1"/>
      <protection locked="0"/>
    </xf>
    <xf numFmtId="0" fontId="1" fillId="5" borderId="8" xfId="0" applyFont="1" applyFill="1" applyBorder="1" applyAlignment="1" applyProtection="1">
      <alignment vertical="center" shrinkToFit="1"/>
      <protection locked="0"/>
    </xf>
    <xf numFmtId="0" fontId="1" fillId="0" borderId="130" xfId="0" applyFont="1" applyBorder="1" applyAlignment="1">
      <alignment horizontal="center" vertical="center" wrapText="1"/>
    </xf>
    <xf numFmtId="0" fontId="1" fillId="0" borderId="74" xfId="0" applyFont="1" applyBorder="1" applyAlignment="1">
      <alignment horizontal="center" vertical="center"/>
    </xf>
    <xf numFmtId="0" fontId="1" fillId="0" borderId="22" xfId="0" applyFont="1" applyBorder="1" applyAlignment="1">
      <alignment horizontal="center" vertical="center" wrapText="1"/>
    </xf>
    <xf numFmtId="0" fontId="1" fillId="0" borderId="89" xfId="0" applyFont="1" applyBorder="1" applyAlignment="1">
      <alignment horizontal="center" vertical="center" wrapText="1"/>
    </xf>
    <xf numFmtId="0" fontId="1" fillId="0" borderId="75" xfId="0" applyFont="1" applyBorder="1" applyAlignment="1">
      <alignment horizontal="center" vertical="center"/>
    </xf>
    <xf numFmtId="0" fontId="1" fillId="0" borderId="112" xfId="0" applyFont="1" applyBorder="1" applyAlignment="1">
      <alignment horizontal="center" vertical="center" wrapText="1"/>
    </xf>
    <xf numFmtId="0" fontId="1" fillId="0" borderId="119"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25" xfId="0" applyFont="1" applyBorder="1" applyAlignment="1">
      <alignment horizontal="center" vertical="center" wrapText="1"/>
    </xf>
    <xf numFmtId="0" fontId="15" fillId="0" borderId="67" xfId="0" applyFont="1" applyBorder="1" applyAlignment="1">
      <alignment horizontal="center" vertical="center" wrapText="1" shrinkToFit="1"/>
    </xf>
    <xf numFmtId="0" fontId="15" fillId="0" borderId="68" xfId="0" applyFont="1" applyBorder="1" applyAlignment="1">
      <alignment horizontal="center" vertical="center" wrapText="1" shrinkToFit="1"/>
    </xf>
    <xf numFmtId="0" fontId="1" fillId="0" borderId="69" xfId="0" applyFont="1" applyBorder="1" applyAlignment="1">
      <alignment horizontal="center" vertical="center" shrinkToFit="1"/>
    </xf>
    <xf numFmtId="0" fontId="1" fillId="0" borderId="67" xfId="0" applyFont="1" applyBorder="1" applyAlignment="1">
      <alignment horizontal="center" vertical="center" shrinkToFit="1"/>
    </xf>
    <xf numFmtId="0" fontId="1" fillId="0" borderId="66" xfId="0" applyFont="1" applyBorder="1" applyAlignment="1">
      <alignment horizontal="center" vertical="center" shrinkToFit="1"/>
    </xf>
    <xf numFmtId="0" fontId="1" fillId="0" borderId="114" xfId="0" applyFont="1" applyBorder="1" applyAlignment="1">
      <alignment horizontal="center" vertical="center"/>
    </xf>
    <xf numFmtId="0" fontId="15" fillId="0" borderId="40" xfId="0" applyFont="1" applyBorder="1" applyAlignment="1">
      <alignment horizontal="center" vertical="center" wrapText="1"/>
    </xf>
    <xf numFmtId="0" fontId="15" fillId="0" borderId="73" xfId="0" applyFont="1" applyBorder="1" applyAlignment="1">
      <alignment horizontal="center" vertical="center"/>
    </xf>
    <xf numFmtId="0" fontId="1" fillId="0" borderId="40" xfId="0" applyFont="1" applyBorder="1" applyAlignment="1">
      <alignment horizontal="center" vertical="center" shrinkToFit="1"/>
    </xf>
    <xf numFmtId="0" fontId="1" fillId="0" borderId="73" xfId="0" applyFont="1" applyBorder="1" applyAlignment="1">
      <alignment horizontal="center" vertical="center" shrinkToFit="1"/>
    </xf>
    <xf numFmtId="0" fontId="1" fillId="4" borderId="47" xfId="0" applyFont="1" applyFill="1" applyBorder="1" applyProtection="1">
      <alignment vertical="center"/>
      <protection locked="0"/>
    </xf>
    <xf numFmtId="0" fontId="1" fillId="4" borderId="54" xfId="0" applyFont="1" applyFill="1" applyBorder="1" applyProtection="1">
      <alignment vertical="center"/>
      <protection locked="0"/>
    </xf>
    <xf numFmtId="0" fontId="1" fillId="4" borderId="97" xfId="0" applyFont="1" applyFill="1" applyBorder="1" applyProtection="1">
      <alignment vertical="center"/>
      <protection locked="0"/>
    </xf>
    <xf numFmtId="0" fontId="1" fillId="4" borderId="42" xfId="0" applyFont="1" applyFill="1" applyBorder="1" applyProtection="1">
      <alignment vertical="center"/>
      <protection locked="0"/>
    </xf>
    <xf numFmtId="0" fontId="1" fillId="4" borderId="0" xfId="0" applyFont="1" applyFill="1" applyProtection="1">
      <alignment vertical="center"/>
      <protection locked="0"/>
    </xf>
    <xf numFmtId="0" fontId="1" fillId="4" borderId="130" xfId="0" applyFont="1" applyFill="1" applyBorder="1" applyProtection="1">
      <alignment vertical="center"/>
      <protection locked="0"/>
    </xf>
    <xf numFmtId="0" fontId="1" fillId="4" borderId="43" xfId="0" applyFont="1" applyFill="1" applyBorder="1" applyProtection="1">
      <alignment vertical="center"/>
      <protection locked="0"/>
    </xf>
    <xf numFmtId="0" fontId="1" fillId="4" borderId="99" xfId="0" applyFont="1" applyFill="1" applyBorder="1" applyProtection="1">
      <alignment vertical="center"/>
      <protection locked="0"/>
    </xf>
    <xf numFmtId="0" fontId="1" fillId="4" borderId="98" xfId="0" applyFont="1" applyFill="1" applyBorder="1" applyProtection="1">
      <alignment vertical="center"/>
      <protection locked="0"/>
    </xf>
    <xf numFmtId="0" fontId="1" fillId="0" borderId="150" xfId="0" applyFont="1" applyBorder="1" applyAlignment="1">
      <alignment horizontal="center" vertical="center"/>
    </xf>
    <xf numFmtId="0" fontId="1" fillId="0" borderId="35" xfId="0" applyFont="1" applyBorder="1" applyAlignment="1">
      <alignment horizontal="center" vertical="center"/>
    </xf>
    <xf numFmtId="0" fontId="1" fillId="0" borderId="114" xfId="0" applyFont="1" applyBorder="1" applyAlignment="1">
      <alignment horizontal="distributed" vertical="center" indent="1"/>
    </xf>
    <xf numFmtId="0" fontId="1" fillId="0" borderId="23" xfId="0" applyFont="1" applyBorder="1" applyAlignment="1">
      <alignment horizontal="distributed" vertical="center" indent="1"/>
    </xf>
    <xf numFmtId="0" fontId="1" fillId="0" borderId="28" xfId="0" applyFont="1" applyBorder="1" applyAlignment="1">
      <alignment horizontal="distributed" vertical="center" indent="1"/>
    </xf>
    <xf numFmtId="0" fontId="1" fillId="0" borderId="77" xfId="0" applyFont="1" applyBorder="1" applyAlignment="1">
      <alignment horizontal="distributed" vertical="center" indent="1"/>
    </xf>
    <xf numFmtId="0" fontId="1" fillId="0" borderId="96" xfId="0" applyFont="1" applyBorder="1" applyAlignment="1">
      <alignment horizontal="center" vertical="center"/>
    </xf>
    <xf numFmtId="0" fontId="1" fillId="0" borderId="144" xfId="0" applyFont="1" applyBorder="1" applyAlignment="1">
      <alignment horizontal="center" vertical="center"/>
    </xf>
    <xf numFmtId="0" fontId="1" fillId="0" borderId="145" xfId="0" applyFont="1" applyBorder="1" applyAlignment="1">
      <alignment horizontal="center" vertical="center"/>
    </xf>
    <xf numFmtId="0" fontId="1" fillId="0" borderId="1" xfId="0" applyFont="1" applyBorder="1" applyAlignment="1">
      <alignment horizontal="center" vertical="center" textRotation="255" shrinkToFit="1"/>
    </xf>
    <xf numFmtId="0" fontId="1" fillId="0" borderId="4" xfId="0" applyFont="1" applyBorder="1" applyAlignment="1">
      <alignment horizontal="center" vertical="center" textRotation="255" shrinkToFit="1"/>
    </xf>
    <xf numFmtId="0" fontId="1" fillId="0" borderId="3" xfId="0" applyFont="1" applyBorder="1" applyAlignment="1">
      <alignment horizontal="center" vertical="center" textRotation="255" shrinkToFit="1"/>
    </xf>
    <xf numFmtId="0" fontId="1" fillId="0" borderId="0" xfId="0" applyFont="1">
      <alignment vertical="center"/>
    </xf>
    <xf numFmtId="0" fontId="0" fillId="0" borderId="0" xfId="0">
      <alignment vertical="center"/>
    </xf>
    <xf numFmtId="0" fontId="0" fillId="0" borderId="14" xfId="0" applyBorder="1">
      <alignment vertical="center"/>
    </xf>
    <xf numFmtId="0" fontId="1" fillId="0" borderId="28" xfId="0" applyFont="1" applyBorder="1" applyAlignment="1">
      <alignment vertical="center" wrapText="1"/>
    </xf>
    <xf numFmtId="0" fontId="1" fillId="0" borderId="76" xfId="0" applyFont="1" applyBorder="1" applyAlignment="1">
      <alignment vertical="center" wrapText="1"/>
    </xf>
    <xf numFmtId="0" fontId="8" fillId="0" borderId="40"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8" xfId="0" applyFont="1" applyBorder="1" applyAlignment="1">
      <alignment horizontal="center" vertical="center" wrapText="1"/>
    </xf>
    <xf numFmtId="0" fontId="1" fillId="0" borderId="34" xfId="0" applyFont="1" applyBorder="1" applyAlignment="1">
      <alignment horizontal="center" vertical="center"/>
    </xf>
    <xf numFmtId="180" fontId="1" fillId="4" borderId="34" xfId="0" applyNumberFormat="1" applyFont="1" applyFill="1" applyBorder="1" applyAlignment="1" applyProtection="1">
      <alignment horizontal="center" vertical="center"/>
      <protection locked="0"/>
    </xf>
    <xf numFmtId="180" fontId="1" fillId="4" borderId="35" xfId="0" applyNumberFormat="1" applyFont="1" applyFill="1" applyBorder="1" applyAlignment="1" applyProtection="1">
      <alignment horizontal="center" vertical="center"/>
      <protection locked="0"/>
    </xf>
    <xf numFmtId="0" fontId="1" fillId="0" borderId="183" xfId="0" applyFont="1" applyBorder="1" applyAlignment="1">
      <alignment horizontal="center" vertical="center"/>
    </xf>
    <xf numFmtId="0" fontId="1" fillId="4" borderId="1" xfId="0" applyFont="1" applyFill="1" applyBorder="1" applyAlignment="1" applyProtection="1">
      <alignment vertical="top" wrapText="1"/>
      <protection locked="0"/>
    </xf>
    <xf numFmtId="0" fontId="1" fillId="4" borderId="21" xfId="0" applyFont="1" applyFill="1" applyBorder="1" applyAlignment="1" applyProtection="1">
      <alignment vertical="top" wrapText="1"/>
      <protection locked="0"/>
    </xf>
    <xf numFmtId="0" fontId="1" fillId="4" borderId="76" xfId="0" applyFont="1" applyFill="1" applyBorder="1" applyAlignment="1" applyProtection="1">
      <alignment vertical="top" wrapText="1"/>
      <protection locked="0"/>
    </xf>
    <xf numFmtId="0" fontId="1" fillId="4" borderId="77" xfId="0" applyFont="1" applyFill="1" applyBorder="1" applyAlignment="1" applyProtection="1">
      <alignment vertical="top" wrapText="1"/>
      <protection locked="0"/>
    </xf>
    <xf numFmtId="180" fontId="1" fillId="0" borderId="34" xfId="0" applyNumberFormat="1" applyFont="1" applyBorder="1" applyAlignment="1">
      <alignment horizontal="center" vertical="center" shrinkToFit="1"/>
    </xf>
    <xf numFmtId="180" fontId="1" fillId="0" borderId="35" xfId="0" applyNumberFormat="1" applyFont="1" applyBorder="1" applyAlignment="1">
      <alignment horizontal="center" vertical="center" shrinkToFit="1"/>
    </xf>
    <xf numFmtId="0" fontId="1" fillId="0" borderId="89" xfId="0" applyFont="1" applyBorder="1" applyAlignment="1">
      <alignment horizontal="center" vertical="center"/>
    </xf>
    <xf numFmtId="0" fontId="1" fillId="0" borderId="80" xfId="0" applyFont="1" applyBorder="1" applyAlignment="1">
      <alignment horizontal="center" vertical="center"/>
    </xf>
    <xf numFmtId="0" fontId="1" fillId="4" borderId="41" xfId="0" applyFont="1" applyFill="1" applyBorder="1" applyAlignment="1" applyProtection="1">
      <alignment vertical="top" wrapText="1"/>
      <protection locked="0"/>
    </xf>
    <xf numFmtId="0" fontId="1" fillId="4" borderId="49" xfId="0" applyFont="1" applyFill="1" applyBorder="1" applyAlignment="1" applyProtection="1">
      <alignment vertical="top" wrapText="1"/>
      <protection locked="0"/>
    </xf>
    <xf numFmtId="0" fontId="1" fillId="4" borderId="96" xfId="0" applyFont="1" applyFill="1" applyBorder="1" applyAlignment="1" applyProtection="1">
      <alignment vertical="top" wrapText="1"/>
      <protection locked="0"/>
    </xf>
    <xf numFmtId="0" fontId="1" fillId="4" borderId="42" xfId="0" applyFont="1" applyFill="1" applyBorder="1" applyAlignment="1" applyProtection="1">
      <alignment vertical="top" wrapText="1"/>
      <protection locked="0"/>
    </xf>
    <xf numFmtId="0" fontId="1" fillId="4" borderId="0" xfId="0" applyFont="1" applyFill="1" applyAlignment="1" applyProtection="1">
      <alignment vertical="top" wrapText="1"/>
      <protection locked="0"/>
    </xf>
    <xf numFmtId="0" fontId="1" fillId="4" borderId="130" xfId="0" applyFont="1" applyFill="1" applyBorder="1" applyAlignment="1" applyProtection="1">
      <alignment vertical="top" wrapText="1"/>
      <protection locked="0"/>
    </xf>
    <xf numFmtId="0" fontId="1" fillId="4" borderId="43" xfId="0" applyFont="1" applyFill="1" applyBorder="1" applyAlignment="1" applyProtection="1">
      <alignment vertical="top" wrapText="1"/>
      <protection locked="0"/>
    </xf>
    <xf numFmtId="0" fontId="1" fillId="4" borderId="99" xfId="0" applyFont="1" applyFill="1" applyBorder="1" applyAlignment="1" applyProtection="1">
      <alignment vertical="top" wrapText="1"/>
      <protection locked="0"/>
    </xf>
    <xf numFmtId="0" fontId="1" fillId="4" borderId="98" xfId="0" applyFont="1" applyFill="1" applyBorder="1" applyAlignment="1" applyProtection="1">
      <alignment vertical="top" wrapText="1"/>
      <protection locked="0"/>
    </xf>
    <xf numFmtId="0" fontId="1" fillId="4" borderId="47" xfId="0" applyFont="1" applyFill="1" applyBorder="1" applyAlignment="1" applyProtection="1">
      <alignment vertical="top"/>
      <protection locked="0"/>
    </xf>
    <xf numFmtId="0" fontId="1" fillId="4" borderId="54" xfId="0" applyFont="1" applyFill="1" applyBorder="1" applyAlignment="1" applyProtection="1">
      <alignment vertical="top"/>
      <protection locked="0"/>
    </xf>
    <xf numFmtId="0" fontId="1" fillId="4" borderId="97" xfId="0" applyFont="1" applyFill="1" applyBorder="1" applyAlignment="1" applyProtection="1">
      <alignment vertical="top"/>
      <protection locked="0"/>
    </xf>
    <xf numFmtId="0" fontId="1" fillId="4" borderId="42" xfId="0" applyFont="1" applyFill="1" applyBorder="1" applyAlignment="1" applyProtection="1">
      <alignment vertical="top"/>
      <protection locked="0"/>
    </xf>
    <xf numFmtId="0" fontId="1" fillId="4" borderId="0" xfId="0" applyFont="1" applyFill="1" applyAlignment="1" applyProtection="1">
      <alignment vertical="top"/>
      <protection locked="0"/>
    </xf>
    <xf numFmtId="0" fontId="1" fillId="4" borderId="130" xfId="0" applyFont="1" applyFill="1" applyBorder="1" applyAlignment="1" applyProtection="1">
      <alignment vertical="top"/>
      <protection locked="0"/>
    </xf>
    <xf numFmtId="0" fontId="1" fillId="4" borderId="43" xfId="0" applyFont="1" applyFill="1" applyBorder="1" applyAlignment="1" applyProtection="1">
      <alignment vertical="top"/>
      <protection locked="0"/>
    </xf>
    <xf numFmtId="0" fontId="1" fillId="4" borderId="99" xfId="0" applyFont="1" applyFill="1" applyBorder="1" applyAlignment="1" applyProtection="1">
      <alignment vertical="top"/>
      <protection locked="0"/>
    </xf>
    <xf numFmtId="0" fontId="1" fillId="4" borderId="98" xfId="0" applyFont="1" applyFill="1" applyBorder="1" applyAlignment="1" applyProtection="1">
      <alignment vertical="top"/>
      <protection locked="0"/>
    </xf>
    <xf numFmtId="0" fontId="1" fillId="0" borderId="183" xfId="0" applyFont="1" applyBorder="1" applyAlignment="1">
      <alignment horizontal="center" vertical="center" shrinkToFit="1"/>
    </xf>
    <xf numFmtId="0" fontId="1" fillId="0" borderId="52" xfId="0" applyFont="1" applyBorder="1" applyAlignment="1">
      <alignment horizontal="center" vertical="center" shrinkToFit="1"/>
    </xf>
    <xf numFmtId="0" fontId="1" fillId="0" borderId="53" xfId="0" applyFont="1" applyBorder="1" applyAlignment="1">
      <alignment horizontal="center" vertical="center" shrinkToFit="1"/>
    </xf>
    <xf numFmtId="180" fontId="1" fillId="4" borderId="18" xfId="0" applyNumberFormat="1" applyFont="1" applyFill="1" applyBorder="1" applyAlignment="1" applyProtection="1">
      <alignment horizontal="center" vertical="center"/>
      <protection locked="0"/>
    </xf>
    <xf numFmtId="180" fontId="1" fillId="4" borderId="19" xfId="0" applyNumberFormat="1" applyFont="1" applyFill="1" applyBorder="1" applyAlignment="1" applyProtection="1">
      <alignment horizontal="center" vertical="center"/>
      <protection locked="0"/>
    </xf>
    <xf numFmtId="180" fontId="1" fillId="4" borderId="76" xfId="0" applyNumberFormat="1" applyFont="1" applyFill="1" applyBorder="1" applyAlignment="1" applyProtection="1">
      <alignment horizontal="center" vertical="center"/>
      <protection locked="0"/>
    </xf>
    <xf numFmtId="180" fontId="1" fillId="4" borderId="77" xfId="0" applyNumberFormat="1" applyFont="1" applyFill="1" applyBorder="1" applyAlignment="1" applyProtection="1">
      <alignment horizontal="center" vertical="center"/>
      <protection locked="0"/>
    </xf>
    <xf numFmtId="180" fontId="19" fillId="0" borderId="183" xfId="0" applyNumberFormat="1" applyFont="1" applyBorder="1" applyAlignment="1">
      <alignment vertical="center" shrinkToFit="1"/>
    </xf>
    <xf numFmtId="180" fontId="19" fillId="0" borderId="74" xfId="0" applyNumberFormat="1" applyFont="1" applyBorder="1" applyAlignment="1">
      <alignment vertical="center" shrinkToFit="1"/>
    </xf>
    <xf numFmtId="0" fontId="1" fillId="0" borderId="78" xfId="0" applyFont="1" applyBorder="1" applyAlignment="1">
      <alignment horizontal="center" vertical="center" shrinkToFit="1"/>
    </xf>
    <xf numFmtId="0" fontId="1" fillId="0" borderId="80" xfId="0" applyFont="1" applyBorder="1" applyAlignment="1">
      <alignment horizontal="center" vertical="center" shrinkToFit="1"/>
    </xf>
    <xf numFmtId="0" fontId="0" fillId="4" borderId="76" xfId="0" applyFill="1" applyBorder="1" applyAlignment="1" applyProtection="1">
      <alignment horizontal="center" vertical="center"/>
      <protection locked="0"/>
    </xf>
    <xf numFmtId="0" fontId="0" fillId="4" borderId="77" xfId="0" applyFill="1" applyBorder="1" applyAlignment="1" applyProtection="1">
      <alignment horizontal="center" vertical="center"/>
      <protection locked="0"/>
    </xf>
    <xf numFmtId="0" fontId="0" fillId="4" borderId="46" xfId="0" applyFill="1" applyBorder="1" applyAlignment="1" applyProtection="1">
      <alignment vertical="center" wrapText="1"/>
      <protection locked="0"/>
    </xf>
    <xf numFmtId="0" fontId="0" fillId="4" borderId="71" xfId="0" applyFill="1" applyBorder="1" applyAlignment="1" applyProtection="1">
      <alignment vertical="center" wrapText="1"/>
      <protection locked="0"/>
    </xf>
    <xf numFmtId="0" fontId="0" fillId="4" borderId="81" xfId="0" applyFill="1" applyBorder="1" applyAlignment="1" applyProtection="1">
      <alignment vertical="center" wrapText="1"/>
      <protection locked="0"/>
    </xf>
    <xf numFmtId="0" fontId="0" fillId="0" borderId="1" xfId="0" applyBorder="1" applyAlignment="1">
      <alignment horizontal="center" vertical="center"/>
    </xf>
    <xf numFmtId="0" fontId="0" fillId="0" borderId="21" xfId="0" applyBorder="1" applyAlignment="1">
      <alignment horizontal="center" vertical="center"/>
    </xf>
    <xf numFmtId="0" fontId="0" fillId="4" borderId="1" xfId="0" applyFill="1" applyBorder="1" applyAlignment="1" applyProtection="1">
      <alignment horizontal="center" vertical="center"/>
      <protection locked="0"/>
    </xf>
    <xf numFmtId="0" fontId="0" fillId="4" borderId="21" xfId="0" applyFill="1" applyBorder="1" applyAlignment="1" applyProtection="1">
      <alignment horizontal="center" vertical="center"/>
      <protection locked="0"/>
    </xf>
    <xf numFmtId="0" fontId="0" fillId="4" borderId="63" xfId="0" applyFill="1" applyBorder="1" applyAlignment="1" applyProtection="1">
      <alignment horizontal="center" vertical="center"/>
      <protection locked="0"/>
    </xf>
    <xf numFmtId="0" fontId="0" fillId="4" borderId="68" xfId="0" applyFill="1" applyBorder="1" applyAlignment="1" applyProtection="1">
      <alignment horizontal="center" vertical="center"/>
      <protection locked="0"/>
    </xf>
    <xf numFmtId="0" fontId="0" fillId="0" borderId="28" xfId="0" applyBorder="1" applyAlignment="1">
      <alignment horizontal="center" vertical="center" wrapText="1"/>
    </xf>
    <xf numFmtId="0" fontId="0" fillId="0" borderId="76" xfId="0" applyBorder="1" applyAlignment="1">
      <alignment horizontal="center" vertical="center" wrapText="1"/>
    </xf>
    <xf numFmtId="0" fontId="0" fillId="4" borderId="76" xfId="0" applyFill="1" applyBorder="1" applyProtection="1">
      <alignment vertical="center"/>
      <protection locked="0"/>
    </xf>
    <xf numFmtId="0" fontId="0" fillId="4" borderId="77" xfId="0" applyFill="1" applyBorder="1" applyProtection="1">
      <alignment vertical="center"/>
      <protection locked="0"/>
    </xf>
    <xf numFmtId="0" fontId="0" fillId="0" borderId="183" xfId="0" applyBorder="1" applyAlignment="1">
      <alignment horizontal="center" vertical="center"/>
    </xf>
    <xf numFmtId="0" fontId="0" fillId="0" borderId="52" xfId="0" applyBorder="1" applyAlignment="1">
      <alignment horizontal="center" vertical="center"/>
    </xf>
    <xf numFmtId="0" fontId="0" fillId="4" borderId="1" xfId="0" applyFill="1" applyBorder="1" applyProtection="1">
      <alignment vertical="center"/>
      <protection locked="0"/>
    </xf>
    <xf numFmtId="0" fontId="0" fillId="4" borderId="21" xfId="0" applyFill="1" applyBorder="1" applyProtection="1">
      <alignment vertical="center"/>
      <protection locked="0"/>
    </xf>
    <xf numFmtId="0" fontId="0" fillId="4" borderId="18" xfId="0" applyFill="1" applyBorder="1" applyProtection="1">
      <alignment vertical="center"/>
      <protection locked="0"/>
    </xf>
    <xf numFmtId="0" fontId="0" fillId="4" borderId="19" xfId="0" applyFill="1" applyBorder="1" applyProtection="1">
      <alignment vertical="center"/>
      <protection locked="0"/>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40" xfId="0" applyBorder="1" applyAlignment="1">
      <alignment horizontal="center" vertical="center"/>
    </xf>
    <xf numFmtId="0" fontId="0" fillId="0" borderId="37" xfId="0" applyBorder="1" applyAlignment="1">
      <alignment horizontal="center" vertical="center"/>
    </xf>
    <xf numFmtId="0" fontId="0" fillId="0" borderId="20" xfId="0" applyBorder="1" applyAlignment="1">
      <alignment vertical="center" wrapText="1"/>
    </xf>
    <xf numFmtId="0" fontId="0" fillId="0" borderId="1" xfId="0" applyBorder="1" applyAlignment="1">
      <alignment vertical="center" wrapText="1"/>
    </xf>
    <xf numFmtId="0" fontId="0" fillId="0" borderId="20" xfId="0" applyBorder="1">
      <alignment vertical="center"/>
    </xf>
    <xf numFmtId="0" fontId="0" fillId="0" borderId="1" xfId="0" applyBorder="1">
      <alignment vertical="center"/>
    </xf>
    <xf numFmtId="0" fontId="0" fillId="0" borderId="20" xfId="0" applyBorder="1" applyAlignment="1">
      <alignment horizontal="center" vertical="center"/>
    </xf>
    <xf numFmtId="0" fontId="0" fillId="0" borderId="28" xfId="0" applyBorder="1" applyAlignment="1">
      <alignment horizontal="center" vertical="center"/>
    </xf>
    <xf numFmtId="0" fontId="0" fillId="0" borderId="18" xfId="0" applyBorder="1" applyAlignment="1">
      <alignment horizontal="center" vertical="top"/>
    </xf>
    <xf numFmtId="0" fontId="0" fillId="0" borderId="19" xfId="0" applyBorder="1" applyAlignment="1">
      <alignment horizontal="center" vertical="top"/>
    </xf>
    <xf numFmtId="0" fontId="0" fillId="0" borderId="17" xfId="0" applyBorder="1" applyAlignment="1">
      <alignment horizontal="center" vertical="center"/>
    </xf>
    <xf numFmtId="0" fontId="0" fillId="0" borderId="18" xfId="0" applyBorder="1" applyAlignment="1">
      <alignment horizontal="center" vertical="center"/>
    </xf>
    <xf numFmtId="0" fontId="0" fillId="4" borderId="53" xfId="0" applyFill="1" applyBorder="1" applyAlignment="1" applyProtection="1">
      <alignment horizontal="left" vertical="center"/>
      <protection locked="0"/>
    </xf>
    <xf numFmtId="0" fontId="0" fillId="4" borderId="76" xfId="0" applyFill="1" applyBorder="1" applyAlignment="1" applyProtection="1">
      <alignment horizontal="left" vertical="center"/>
      <protection locked="0"/>
    </xf>
    <xf numFmtId="0" fontId="0" fillId="4" borderId="77" xfId="0" applyFill="1" applyBorder="1" applyAlignment="1" applyProtection="1">
      <alignment horizontal="left" vertical="center"/>
      <protection locked="0"/>
    </xf>
    <xf numFmtId="0" fontId="0" fillId="4" borderId="37" xfId="0" applyFill="1" applyBorder="1" applyAlignment="1" applyProtection="1">
      <alignment horizontal="left" vertical="center"/>
      <protection locked="0"/>
    </xf>
    <xf numFmtId="0" fontId="0" fillId="4" borderId="73" xfId="0" applyFill="1" applyBorder="1" applyAlignment="1" applyProtection="1">
      <alignment horizontal="left" vertical="center"/>
      <protection locked="0"/>
    </xf>
    <xf numFmtId="0" fontId="0" fillId="4" borderId="79" xfId="0" applyFill="1" applyBorder="1" applyAlignment="1" applyProtection="1">
      <alignment horizontal="left" vertical="center"/>
      <protection locked="0"/>
    </xf>
    <xf numFmtId="0" fontId="0" fillId="4" borderId="80" xfId="0" applyFill="1" applyBorder="1" applyAlignment="1" applyProtection="1">
      <alignment horizontal="left" vertical="center"/>
      <protection locked="0"/>
    </xf>
    <xf numFmtId="0" fontId="0" fillId="0" borderId="28" xfId="0" applyBorder="1">
      <alignment vertical="center"/>
    </xf>
    <xf numFmtId="0" fontId="0" fillId="0" borderId="76" xfId="0" applyBorder="1">
      <alignment vertical="center"/>
    </xf>
    <xf numFmtId="0" fontId="0" fillId="4" borderId="1" xfId="0" applyFill="1" applyBorder="1" applyAlignment="1" applyProtection="1">
      <alignment horizontal="center" vertical="top"/>
      <protection locked="0"/>
    </xf>
    <xf numFmtId="0" fontId="0" fillId="4" borderId="21" xfId="0" applyFill="1" applyBorder="1" applyAlignment="1" applyProtection="1">
      <alignment horizontal="center" vertical="top"/>
      <protection locked="0"/>
    </xf>
    <xf numFmtId="0" fontId="0" fillId="4" borderId="76" xfId="0" applyFill="1" applyBorder="1" applyAlignment="1" applyProtection="1">
      <alignment horizontal="center" vertical="top"/>
      <protection locked="0"/>
    </xf>
    <xf numFmtId="0" fontId="0" fillId="4" borderId="77" xfId="0" applyFill="1" applyBorder="1" applyAlignment="1" applyProtection="1">
      <alignment horizontal="center" vertical="top"/>
      <protection locked="0"/>
    </xf>
    <xf numFmtId="0" fontId="0" fillId="4" borderId="18" xfId="0" applyFill="1" applyBorder="1" applyAlignment="1" applyProtection="1">
      <alignment horizontal="center" vertical="center"/>
      <protection locked="0"/>
    </xf>
    <xf numFmtId="0" fontId="0" fillId="0" borderId="20" xfId="0" applyBorder="1" applyAlignment="1">
      <alignment horizontal="center" vertical="center" textRotation="255"/>
    </xf>
    <xf numFmtId="0" fontId="0" fillId="0" borderId="28" xfId="0" applyBorder="1" applyAlignment="1">
      <alignment horizontal="center" vertical="center" textRotation="255"/>
    </xf>
    <xf numFmtId="0" fontId="0" fillId="4" borderId="37" xfId="0" applyFill="1" applyBorder="1" applyAlignment="1" applyProtection="1">
      <alignment vertical="top"/>
      <protection locked="0"/>
    </xf>
    <xf numFmtId="0" fontId="0" fillId="4" borderId="73" xfId="0" applyFill="1" applyBorder="1" applyAlignment="1" applyProtection="1">
      <alignment vertical="top"/>
      <protection locked="0"/>
    </xf>
    <xf numFmtId="0" fontId="1" fillId="0" borderId="7" xfId="0" applyFont="1" applyBorder="1" applyAlignment="1">
      <alignment vertical="center" wrapText="1"/>
    </xf>
    <xf numFmtId="0" fontId="1" fillId="0" borderId="52" xfId="0" applyFont="1" applyBorder="1" applyAlignment="1">
      <alignment horizontal="center" vertical="center" wrapText="1"/>
    </xf>
    <xf numFmtId="0" fontId="1" fillId="0" borderId="7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73" xfId="0" applyFont="1" applyBorder="1" applyAlignment="1">
      <alignment horizontal="center" vertical="center" wrapText="1"/>
    </xf>
    <xf numFmtId="0" fontId="1" fillId="0" borderId="51" xfId="0" applyFont="1" applyBorder="1" applyAlignment="1">
      <alignment vertical="center" wrapText="1"/>
    </xf>
    <xf numFmtId="0" fontId="1" fillId="0" borderId="52" xfId="0" applyFont="1" applyBorder="1" applyAlignment="1">
      <alignment vertical="center" wrapText="1"/>
    </xf>
    <xf numFmtId="0" fontId="1" fillId="0" borderId="74" xfId="0" applyFont="1" applyBorder="1" applyAlignment="1">
      <alignment vertical="center" wrapText="1"/>
    </xf>
    <xf numFmtId="0" fontId="0" fillId="0" borderId="18" xfId="0" applyBorder="1" applyAlignment="1">
      <alignment horizontal="center" vertical="center" wrapText="1"/>
    </xf>
    <xf numFmtId="0" fontId="0" fillId="0" borderId="1" xfId="0" applyBorder="1" applyAlignment="1">
      <alignment horizontal="center" vertical="center" wrapText="1"/>
    </xf>
    <xf numFmtId="0" fontId="0" fillId="4" borderId="7" xfId="0" applyFill="1" applyBorder="1" applyAlignment="1" applyProtection="1">
      <alignment horizontal="center" vertical="center"/>
      <protection locked="0"/>
    </xf>
    <xf numFmtId="0" fontId="0" fillId="4" borderId="73" xfId="0" applyFill="1" applyBorder="1" applyAlignment="1" applyProtection="1">
      <alignment horizontal="center" vertical="center"/>
      <protection locked="0"/>
    </xf>
    <xf numFmtId="0" fontId="0" fillId="0" borderId="17" xfId="0" applyBorder="1" applyAlignment="1">
      <alignment horizontal="center" vertical="center" wrapText="1"/>
    </xf>
    <xf numFmtId="0" fontId="0" fillId="0" borderId="20" xfId="0" applyBorder="1" applyAlignment="1">
      <alignment horizontal="center" vertical="center" wrapText="1"/>
    </xf>
    <xf numFmtId="0" fontId="0" fillId="4" borderId="76" xfId="0" applyFill="1" applyBorder="1" applyAlignment="1" applyProtection="1">
      <alignment vertical="top"/>
      <protection locked="0"/>
    </xf>
    <xf numFmtId="0" fontId="0" fillId="4" borderId="77" xfId="0" applyFill="1" applyBorder="1" applyAlignment="1" applyProtection="1">
      <alignment vertical="top"/>
      <protection locked="0"/>
    </xf>
    <xf numFmtId="0" fontId="0" fillId="0" borderId="7" xfId="0" applyBorder="1" applyAlignment="1">
      <alignment vertical="top" wrapText="1"/>
    </xf>
    <xf numFmtId="0" fontId="0" fillId="0" borderId="37" xfId="0" applyBorder="1" applyAlignment="1">
      <alignment vertical="top" wrapText="1"/>
    </xf>
    <xf numFmtId="0" fontId="0" fillId="0" borderId="8" xfId="0" applyBorder="1" applyAlignment="1">
      <alignment vertical="top" wrapText="1"/>
    </xf>
    <xf numFmtId="0" fontId="0" fillId="0" borderId="19" xfId="0" applyBorder="1" applyAlignment="1">
      <alignment horizontal="center" vertical="center"/>
    </xf>
    <xf numFmtId="0" fontId="0" fillId="0" borderId="36" xfId="0" applyBorder="1" applyAlignment="1">
      <alignment horizontal="center" vertical="center"/>
    </xf>
    <xf numFmtId="0" fontId="0" fillId="0" borderId="8" xfId="0" applyBorder="1" applyAlignment="1">
      <alignment horizontal="center" vertical="center"/>
    </xf>
    <xf numFmtId="0" fontId="1" fillId="0" borderId="98" xfId="0" applyFont="1" applyBorder="1" applyAlignment="1">
      <alignment horizontal="center" vertical="center"/>
    </xf>
    <xf numFmtId="0" fontId="1" fillId="0" borderId="47" xfId="0" applyFont="1" applyBorder="1" applyAlignment="1">
      <alignment horizontal="center" vertical="center" wrapText="1"/>
    </xf>
    <xf numFmtId="0" fontId="1" fillId="0" borderId="54" xfId="0" applyFont="1" applyBorder="1" applyAlignment="1">
      <alignment horizontal="center" vertical="center" wrapText="1"/>
    </xf>
    <xf numFmtId="0" fontId="1" fillId="0" borderId="97"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99" xfId="0" applyFont="1" applyBorder="1" applyAlignment="1">
      <alignment horizontal="center" vertical="center" wrapText="1"/>
    </xf>
    <xf numFmtId="0" fontId="1" fillId="0" borderId="98" xfId="0" applyFont="1" applyBorder="1" applyAlignment="1">
      <alignment horizontal="center" vertical="center" wrapText="1"/>
    </xf>
    <xf numFmtId="0" fontId="1" fillId="0" borderId="78" xfId="0" applyFont="1" applyBorder="1" applyAlignment="1">
      <alignment horizontal="center" vertical="center"/>
    </xf>
    <xf numFmtId="0" fontId="1" fillId="0" borderId="89" xfId="0" applyFont="1" applyBorder="1" applyAlignment="1">
      <alignment vertical="center" wrapText="1"/>
    </xf>
    <xf numFmtId="0" fontId="1" fillId="0" borderId="79" xfId="0" applyFont="1" applyBorder="1" applyAlignment="1">
      <alignment vertical="center" wrapText="1"/>
    </xf>
    <xf numFmtId="0" fontId="1" fillId="0" borderId="80" xfId="0" applyFont="1" applyBorder="1" applyAlignment="1">
      <alignment vertical="center" wrapText="1"/>
    </xf>
    <xf numFmtId="0" fontId="0" fillId="4" borderId="52" xfId="0" applyFill="1" applyBorder="1" applyAlignment="1" applyProtection="1">
      <alignment vertical="top"/>
      <protection locked="0"/>
    </xf>
    <xf numFmtId="0" fontId="0" fillId="4" borderId="74" xfId="0" applyFill="1" applyBorder="1" applyAlignment="1" applyProtection="1">
      <alignment vertical="top"/>
      <protection locked="0"/>
    </xf>
    <xf numFmtId="0" fontId="1" fillId="5" borderId="1" xfId="0" applyFont="1" applyFill="1" applyBorder="1" applyAlignment="1" applyProtection="1">
      <alignment horizontal="center" vertical="center" shrinkToFit="1"/>
      <protection locked="0"/>
    </xf>
    <xf numFmtId="0" fontId="1" fillId="0" borderId="1" xfId="0" applyFont="1" applyBorder="1" applyAlignment="1">
      <alignment horizontal="center" vertical="center" shrinkToFit="1"/>
    </xf>
    <xf numFmtId="0" fontId="1" fillId="0" borderId="0" xfId="0" applyFont="1" applyAlignment="1">
      <alignment vertical="center" wrapText="1"/>
    </xf>
    <xf numFmtId="0" fontId="0" fillId="0" borderId="53" xfId="0" applyBorder="1" applyAlignment="1">
      <alignment horizontal="center" vertical="center"/>
    </xf>
    <xf numFmtId="0" fontId="0" fillId="0" borderId="40" xfId="0" applyBorder="1" applyAlignment="1">
      <alignment horizontal="center" vertical="center" wrapText="1"/>
    </xf>
    <xf numFmtId="0" fontId="0" fillId="0" borderId="37" xfId="0" applyBorder="1" applyAlignment="1">
      <alignment horizontal="center" vertical="center" wrapText="1"/>
    </xf>
    <xf numFmtId="0" fontId="0" fillId="0" borderId="8" xfId="0" applyBorder="1" applyAlignment="1">
      <alignment horizontal="center" vertical="center" wrapText="1"/>
    </xf>
    <xf numFmtId="0" fontId="0" fillId="0" borderId="183" xfId="0"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0" fillId="0" borderId="14" xfId="0" applyBorder="1" applyAlignment="1">
      <alignment horizontal="center" vertical="center"/>
    </xf>
    <xf numFmtId="0" fontId="27" fillId="0" borderId="3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0" xfId="0" applyFont="1" applyBorder="1" applyAlignment="1">
      <alignment horizontal="center" vertical="center" wrapText="1"/>
    </xf>
  </cellXfs>
  <cellStyles count="4">
    <cellStyle name="標準" xfId="0" builtinId="0"/>
    <cellStyle name="標準 2" xfId="1" xr:uid="{00000000-0005-0000-0000-000001000000}"/>
    <cellStyle name="標準 3" xfId="3" xr:uid="{00000000-0005-0000-0000-000002000000}"/>
    <cellStyle name="標準_事業者指定様式（多機能用総括表）作業ファイル" xfId="2" xr:uid="{00000000-0005-0000-0000-000003000000}"/>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B7DE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5</xdr:col>
      <xdr:colOff>76200</xdr:colOff>
      <xdr:row>5</xdr:row>
      <xdr:rowOff>19049</xdr:rowOff>
    </xdr:from>
    <xdr:to>
      <xdr:col>5</xdr:col>
      <xdr:colOff>400050</xdr:colOff>
      <xdr:row>5</xdr:row>
      <xdr:rowOff>271049</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3143250" y="895349"/>
          <a:ext cx="323850" cy="252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123826</xdr:colOff>
          <xdr:row>10</xdr:row>
          <xdr:rowOff>104776</xdr:rowOff>
        </xdr:from>
        <xdr:to>
          <xdr:col>6</xdr:col>
          <xdr:colOff>2124076</xdr:colOff>
          <xdr:row>12</xdr:row>
          <xdr:rowOff>1010860</xdr:rowOff>
        </xdr:to>
        <xdr:pic>
          <xdr:nvPicPr>
            <xdr:cNvPr id="5" name="図 4">
              <a:extLst>
                <a:ext uri="{FF2B5EF4-FFF2-40B4-BE49-F238E27FC236}">
                  <a16:creationId xmlns:a16="http://schemas.microsoft.com/office/drawing/2014/main" id="{00000000-0008-0000-0500-000005000000}"/>
                </a:ext>
              </a:extLst>
            </xdr:cNvPr>
            <xdr:cNvPicPr>
              <a:picLocks noChangeAspect="1" noChangeArrowheads="1"/>
              <a:extLst>
                <a:ext uri="{84589F7E-364E-4C9E-8A38-B11213B215E9}">
                  <a14:cameraTool cellRange="Sheet2!$B$3:$D$5" spid="_x0000_s2033"/>
                </a:ext>
              </a:extLst>
            </xdr:cNvPicPr>
          </xdr:nvPicPr>
          <xdr:blipFill>
            <a:blip xmlns:r="http://schemas.openxmlformats.org/officeDocument/2006/relationships" r:embed="rId1"/>
            <a:srcRect/>
            <a:stretch>
              <a:fillRect/>
            </a:stretch>
          </xdr:blipFill>
          <xdr:spPr bwMode="auto">
            <a:xfrm>
              <a:off x="2809876" y="1628776"/>
              <a:ext cx="2228850" cy="124898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10</xdr:row>
          <xdr:rowOff>104775</xdr:rowOff>
        </xdr:from>
        <xdr:to>
          <xdr:col>16</xdr:col>
          <xdr:colOff>2857500</xdr:colOff>
          <xdr:row>12</xdr:row>
          <xdr:rowOff>1020234</xdr:rowOff>
        </xdr:to>
        <xdr:pic>
          <xdr:nvPicPr>
            <xdr:cNvPr id="7" name="図 6">
              <a:extLst>
                <a:ext uri="{FF2B5EF4-FFF2-40B4-BE49-F238E27FC236}">
                  <a16:creationId xmlns:a16="http://schemas.microsoft.com/office/drawing/2014/main" id="{00000000-0008-0000-0500-000007000000}"/>
                </a:ext>
              </a:extLst>
            </xdr:cNvPr>
            <xdr:cNvPicPr>
              <a:picLocks noChangeAspect="1" noChangeArrowheads="1"/>
              <a:extLst>
                <a:ext uri="{84589F7E-364E-4C9E-8A38-B11213B215E9}">
                  <a14:cameraTool cellRange="Sheet2!$F$10:$K$16" spid="_x0000_s2034"/>
                </a:ext>
              </a:extLst>
            </xdr:cNvPicPr>
          </xdr:nvPicPr>
          <xdr:blipFill>
            <a:blip xmlns:r="http://schemas.openxmlformats.org/officeDocument/2006/relationships" r:embed="rId2"/>
            <a:srcRect/>
            <a:stretch>
              <a:fillRect/>
            </a:stretch>
          </xdr:blipFill>
          <xdr:spPr bwMode="auto">
            <a:xfrm>
              <a:off x="10144125" y="1628775"/>
              <a:ext cx="2733675" cy="125835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552450</xdr:colOff>
          <xdr:row>20</xdr:row>
          <xdr:rowOff>352425</xdr:rowOff>
        </xdr:from>
        <xdr:to>
          <xdr:col>16</xdr:col>
          <xdr:colOff>2476500</xdr:colOff>
          <xdr:row>22</xdr:row>
          <xdr:rowOff>190500</xdr:rowOff>
        </xdr:to>
        <xdr:pic>
          <xdr:nvPicPr>
            <xdr:cNvPr id="9" name="図 8">
              <a:extLst>
                <a:ext uri="{FF2B5EF4-FFF2-40B4-BE49-F238E27FC236}">
                  <a16:creationId xmlns:a16="http://schemas.microsoft.com/office/drawing/2014/main" id="{00000000-0008-0000-0500-000009000000}"/>
                </a:ext>
              </a:extLst>
            </xdr:cNvPr>
            <xdr:cNvPicPr>
              <a:picLocks noChangeAspect="1" noChangeArrowheads="1"/>
              <a:extLst>
                <a:ext uri="{84589F7E-364E-4C9E-8A38-B11213B215E9}">
                  <a14:cameraTool cellRange="Sheet2!$M$19:$N$21" spid="_x0000_s2035"/>
                </a:ext>
              </a:extLst>
            </xdr:cNvPicPr>
          </xdr:nvPicPr>
          <xdr:blipFill>
            <a:blip xmlns:r="http://schemas.openxmlformats.org/officeDocument/2006/relationships" r:embed="rId3"/>
            <a:srcRect/>
            <a:stretch>
              <a:fillRect/>
            </a:stretch>
          </xdr:blipFill>
          <xdr:spPr bwMode="auto">
            <a:xfrm>
              <a:off x="10572750" y="5753100"/>
              <a:ext cx="1924050" cy="10382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279400</xdr:colOff>
          <xdr:row>12</xdr:row>
          <xdr:rowOff>57150</xdr:rowOff>
        </xdr:from>
        <xdr:to>
          <xdr:col>0</xdr:col>
          <xdr:colOff>1746250</xdr:colOff>
          <xdr:row>14</xdr:row>
          <xdr:rowOff>38100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8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区分して設置している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12</xdr:row>
          <xdr:rowOff>50800</xdr:rowOff>
        </xdr:from>
        <xdr:to>
          <xdr:col>1</xdr:col>
          <xdr:colOff>1581150</xdr:colOff>
          <xdr:row>14</xdr:row>
          <xdr:rowOff>31750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8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区分して設置していない</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9.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R14"/>
  <sheetViews>
    <sheetView view="pageBreakPreview" topLeftCell="A14" zoomScaleNormal="100" zoomScaleSheetLayoutView="100" workbookViewId="0">
      <selection activeCell="F6" sqref="F6"/>
    </sheetView>
  </sheetViews>
  <sheetFormatPr defaultRowHeight="13" x14ac:dyDescent="0.2"/>
  <cols>
    <col min="1" max="1" width="2.26953125" style="167" customWidth="1"/>
    <col min="2" max="3" width="8.6328125" style="167" customWidth="1"/>
    <col min="4" max="4" width="3.90625" style="167" customWidth="1"/>
    <col min="5" max="5" width="3" style="167" bestFit="1" customWidth="1"/>
    <col min="6" max="6" width="8.6328125" style="167" customWidth="1"/>
    <col min="7" max="7" width="3.90625" style="167" customWidth="1"/>
    <col min="8" max="8" width="3" style="167" bestFit="1" customWidth="1"/>
    <col min="9" max="9" width="8.6328125" style="167" customWidth="1"/>
    <col min="10" max="10" width="3.90625" style="167" customWidth="1"/>
    <col min="11" max="12" width="6.26953125" style="167" customWidth="1"/>
    <col min="13" max="13" width="3.90625" style="167" customWidth="1"/>
    <col min="14" max="15" width="6.26953125" style="167" customWidth="1"/>
    <col min="16" max="16" width="3.90625" style="167" customWidth="1"/>
    <col min="17" max="17" width="3.453125" style="167" customWidth="1"/>
    <col min="18" max="259" width="9" style="167"/>
    <col min="260" max="260" width="2.26953125" style="167" customWidth="1"/>
    <col min="261" max="261" width="12.6328125" style="167" customWidth="1"/>
    <col min="262" max="262" width="8.6328125" style="167" customWidth="1"/>
    <col min="263" max="263" width="3.90625" style="167" customWidth="1"/>
    <col min="264" max="264" width="3" style="167" bestFit="1" customWidth="1"/>
    <col min="265" max="265" width="8.6328125" style="167" customWidth="1"/>
    <col min="266" max="266" width="3.90625" style="167" customWidth="1"/>
    <col min="267" max="267" width="3" style="167" bestFit="1" customWidth="1"/>
    <col min="268" max="268" width="8.6328125" style="167" customWidth="1"/>
    <col min="269" max="269" width="3.90625" style="167" customWidth="1"/>
    <col min="270" max="270" width="6.26953125" style="167" customWidth="1"/>
    <col min="271" max="271" width="10.08984375" style="167" customWidth="1"/>
    <col min="272" max="272" width="3.90625" style="167" customWidth="1"/>
    <col min="273" max="273" width="3.453125" style="167" customWidth="1"/>
    <col min="274" max="515" width="9" style="167"/>
    <col min="516" max="516" width="2.26953125" style="167" customWidth="1"/>
    <col min="517" max="517" width="12.6328125" style="167" customWidth="1"/>
    <col min="518" max="518" width="8.6328125" style="167" customWidth="1"/>
    <col min="519" max="519" width="3.90625" style="167" customWidth="1"/>
    <col min="520" max="520" width="3" style="167" bestFit="1" customWidth="1"/>
    <col min="521" max="521" width="8.6328125" style="167" customWidth="1"/>
    <col min="522" max="522" width="3.90625" style="167" customWidth="1"/>
    <col min="523" max="523" width="3" style="167" bestFit="1" customWidth="1"/>
    <col min="524" max="524" width="8.6328125" style="167" customWidth="1"/>
    <col min="525" max="525" width="3.90625" style="167" customWidth="1"/>
    <col min="526" max="526" width="6.26953125" style="167" customWidth="1"/>
    <col min="527" max="527" width="10.08984375" style="167" customWidth="1"/>
    <col min="528" max="528" width="3.90625" style="167" customWidth="1"/>
    <col min="529" max="529" width="3.453125" style="167" customWidth="1"/>
    <col min="530" max="771" width="9" style="167"/>
    <col min="772" max="772" width="2.26953125" style="167" customWidth="1"/>
    <col min="773" max="773" width="12.6328125" style="167" customWidth="1"/>
    <col min="774" max="774" width="8.6328125" style="167" customWidth="1"/>
    <col min="775" max="775" width="3.90625" style="167" customWidth="1"/>
    <col min="776" max="776" width="3" style="167" bestFit="1" customWidth="1"/>
    <col min="777" max="777" width="8.6328125" style="167" customWidth="1"/>
    <col min="778" max="778" width="3.90625" style="167" customWidth="1"/>
    <col min="779" max="779" width="3" style="167" bestFit="1" customWidth="1"/>
    <col min="780" max="780" width="8.6328125" style="167" customWidth="1"/>
    <col min="781" max="781" width="3.90625" style="167" customWidth="1"/>
    <col min="782" max="782" width="6.26953125" style="167" customWidth="1"/>
    <col min="783" max="783" width="10.08984375" style="167" customWidth="1"/>
    <col min="784" max="784" width="3.90625" style="167" customWidth="1"/>
    <col min="785" max="785" width="3.453125" style="167" customWidth="1"/>
    <col min="786" max="1027" width="9" style="167"/>
    <col min="1028" max="1028" width="2.26953125" style="167" customWidth="1"/>
    <col min="1029" max="1029" width="12.6328125" style="167" customWidth="1"/>
    <col min="1030" max="1030" width="8.6328125" style="167" customWidth="1"/>
    <col min="1031" max="1031" width="3.90625" style="167" customWidth="1"/>
    <col min="1032" max="1032" width="3" style="167" bestFit="1" customWidth="1"/>
    <col min="1033" max="1033" width="8.6328125" style="167" customWidth="1"/>
    <col min="1034" max="1034" width="3.90625" style="167" customWidth="1"/>
    <col min="1035" max="1035" width="3" style="167" bestFit="1" customWidth="1"/>
    <col min="1036" max="1036" width="8.6328125" style="167" customWidth="1"/>
    <col min="1037" max="1037" width="3.90625" style="167" customWidth="1"/>
    <col min="1038" max="1038" width="6.26953125" style="167" customWidth="1"/>
    <col min="1039" max="1039" width="10.08984375" style="167" customWidth="1"/>
    <col min="1040" max="1040" width="3.90625" style="167" customWidth="1"/>
    <col min="1041" max="1041" width="3.453125" style="167" customWidth="1"/>
    <col min="1042" max="1283" width="9" style="167"/>
    <col min="1284" max="1284" width="2.26953125" style="167" customWidth="1"/>
    <col min="1285" max="1285" width="12.6328125" style="167" customWidth="1"/>
    <col min="1286" max="1286" width="8.6328125" style="167" customWidth="1"/>
    <col min="1287" max="1287" width="3.90625" style="167" customWidth="1"/>
    <col min="1288" max="1288" width="3" style="167" bestFit="1" customWidth="1"/>
    <col min="1289" max="1289" width="8.6328125" style="167" customWidth="1"/>
    <col min="1290" max="1290" width="3.90625" style="167" customWidth="1"/>
    <col min="1291" max="1291" width="3" style="167" bestFit="1" customWidth="1"/>
    <col min="1292" max="1292" width="8.6328125" style="167" customWidth="1"/>
    <col min="1293" max="1293" width="3.90625" style="167" customWidth="1"/>
    <col min="1294" max="1294" width="6.26953125" style="167" customWidth="1"/>
    <col min="1295" max="1295" width="10.08984375" style="167" customWidth="1"/>
    <col min="1296" max="1296" width="3.90625" style="167" customWidth="1"/>
    <col min="1297" max="1297" width="3.453125" style="167" customWidth="1"/>
    <col min="1298" max="1539" width="9" style="167"/>
    <col min="1540" max="1540" width="2.26953125" style="167" customWidth="1"/>
    <col min="1541" max="1541" width="12.6328125" style="167" customWidth="1"/>
    <col min="1542" max="1542" width="8.6328125" style="167" customWidth="1"/>
    <col min="1543" max="1543" width="3.90625" style="167" customWidth="1"/>
    <col min="1544" max="1544" width="3" style="167" bestFit="1" customWidth="1"/>
    <col min="1545" max="1545" width="8.6328125" style="167" customWidth="1"/>
    <col min="1546" max="1546" width="3.90625" style="167" customWidth="1"/>
    <col min="1547" max="1547" width="3" style="167" bestFit="1" customWidth="1"/>
    <col min="1548" max="1548" width="8.6328125" style="167" customWidth="1"/>
    <col min="1549" max="1549" width="3.90625" style="167" customWidth="1"/>
    <col min="1550" max="1550" width="6.26953125" style="167" customWidth="1"/>
    <col min="1551" max="1551" width="10.08984375" style="167" customWidth="1"/>
    <col min="1552" max="1552" width="3.90625" style="167" customWidth="1"/>
    <col min="1553" max="1553" width="3.453125" style="167" customWidth="1"/>
    <col min="1554" max="1795" width="9" style="167"/>
    <col min="1796" max="1796" width="2.26953125" style="167" customWidth="1"/>
    <col min="1797" max="1797" width="12.6328125" style="167" customWidth="1"/>
    <col min="1798" max="1798" width="8.6328125" style="167" customWidth="1"/>
    <col min="1799" max="1799" width="3.90625" style="167" customWidth="1"/>
    <col min="1800" max="1800" width="3" style="167" bestFit="1" customWidth="1"/>
    <col min="1801" max="1801" width="8.6328125" style="167" customWidth="1"/>
    <col min="1802" max="1802" width="3.90625" style="167" customWidth="1"/>
    <col min="1803" max="1803" width="3" style="167" bestFit="1" customWidth="1"/>
    <col min="1804" max="1804" width="8.6328125" style="167" customWidth="1"/>
    <col min="1805" max="1805" width="3.90625" style="167" customWidth="1"/>
    <col min="1806" max="1806" width="6.26953125" style="167" customWidth="1"/>
    <col min="1807" max="1807" width="10.08984375" style="167" customWidth="1"/>
    <col min="1808" max="1808" width="3.90625" style="167" customWidth="1"/>
    <col min="1809" max="1809" width="3.453125" style="167" customWidth="1"/>
    <col min="1810" max="2051" width="9" style="167"/>
    <col min="2052" max="2052" width="2.26953125" style="167" customWidth="1"/>
    <col min="2053" max="2053" width="12.6328125" style="167" customWidth="1"/>
    <col min="2054" max="2054" width="8.6328125" style="167" customWidth="1"/>
    <col min="2055" max="2055" width="3.90625" style="167" customWidth="1"/>
    <col min="2056" max="2056" width="3" style="167" bestFit="1" customWidth="1"/>
    <col min="2057" max="2057" width="8.6328125" style="167" customWidth="1"/>
    <col min="2058" max="2058" width="3.90625" style="167" customWidth="1"/>
    <col min="2059" max="2059" width="3" style="167" bestFit="1" customWidth="1"/>
    <col min="2060" max="2060" width="8.6328125" style="167" customWidth="1"/>
    <col min="2061" max="2061" width="3.90625" style="167" customWidth="1"/>
    <col min="2062" max="2062" width="6.26953125" style="167" customWidth="1"/>
    <col min="2063" max="2063" width="10.08984375" style="167" customWidth="1"/>
    <col min="2064" max="2064" width="3.90625" style="167" customWidth="1"/>
    <col min="2065" max="2065" width="3.453125" style="167" customWidth="1"/>
    <col min="2066" max="2307" width="9" style="167"/>
    <col min="2308" max="2308" width="2.26953125" style="167" customWidth="1"/>
    <col min="2309" max="2309" width="12.6328125" style="167" customWidth="1"/>
    <col min="2310" max="2310" width="8.6328125" style="167" customWidth="1"/>
    <col min="2311" max="2311" width="3.90625" style="167" customWidth="1"/>
    <col min="2312" max="2312" width="3" style="167" bestFit="1" customWidth="1"/>
    <col min="2313" max="2313" width="8.6328125" style="167" customWidth="1"/>
    <col min="2314" max="2314" width="3.90625" style="167" customWidth="1"/>
    <col min="2315" max="2315" width="3" style="167" bestFit="1" customWidth="1"/>
    <col min="2316" max="2316" width="8.6328125" style="167" customWidth="1"/>
    <col min="2317" max="2317" width="3.90625" style="167" customWidth="1"/>
    <col min="2318" max="2318" width="6.26953125" style="167" customWidth="1"/>
    <col min="2319" max="2319" width="10.08984375" style="167" customWidth="1"/>
    <col min="2320" max="2320" width="3.90625" style="167" customWidth="1"/>
    <col min="2321" max="2321" width="3.453125" style="167" customWidth="1"/>
    <col min="2322" max="2563" width="9" style="167"/>
    <col min="2564" max="2564" width="2.26953125" style="167" customWidth="1"/>
    <col min="2565" max="2565" width="12.6328125" style="167" customWidth="1"/>
    <col min="2566" max="2566" width="8.6328125" style="167" customWidth="1"/>
    <col min="2567" max="2567" width="3.90625" style="167" customWidth="1"/>
    <col min="2568" max="2568" width="3" style="167" bestFit="1" customWidth="1"/>
    <col min="2569" max="2569" width="8.6328125" style="167" customWidth="1"/>
    <col min="2570" max="2570" width="3.90625" style="167" customWidth="1"/>
    <col min="2571" max="2571" width="3" style="167" bestFit="1" customWidth="1"/>
    <col min="2572" max="2572" width="8.6328125" style="167" customWidth="1"/>
    <col min="2573" max="2573" width="3.90625" style="167" customWidth="1"/>
    <col min="2574" max="2574" width="6.26953125" style="167" customWidth="1"/>
    <col min="2575" max="2575" width="10.08984375" style="167" customWidth="1"/>
    <col min="2576" max="2576" width="3.90625" style="167" customWidth="1"/>
    <col min="2577" max="2577" width="3.453125" style="167" customWidth="1"/>
    <col min="2578" max="2819" width="9" style="167"/>
    <col min="2820" max="2820" width="2.26953125" style="167" customWidth="1"/>
    <col min="2821" max="2821" width="12.6328125" style="167" customWidth="1"/>
    <col min="2822" max="2822" width="8.6328125" style="167" customWidth="1"/>
    <col min="2823" max="2823" width="3.90625" style="167" customWidth="1"/>
    <col min="2824" max="2824" width="3" style="167" bestFit="1" customWidth="1"/>
    <col min="2825" max="2825" width="8.6328125" style="167" customWidth="1"/>
    <col min="2826" max="2826" width="3.90625" style="167" customWidth="1"/>
    <col min="2827" max="2827" width="3" style="167" bestFit="1" customWidth="1"/>
    <col min="2828" max="2828" width="8.6328125" style="167" customWidth="1"/>
    <col min="2829" max="2829" width="3.90625" style="167" customWidth="1"/>
    <col min="2830" max="2830" width="6.26953125" style="167" customWidth="1"/>
    <col min="2831" max="2831" width="10.08984375" style="167" customWidth="1"/>
    <col min="2832" max="2832" width="3.90625" style="167" customWidth="1"/>
    <col min="2833" max="2833" width="3.453125" style="167" customWidth="1"/>
    <col min="2834" max="3075" width="9" style="167"/>
    <col min="3076" max="3076" width="2.26953125" style="167" customWidth="1"/>
    <col min="3077" max="3077" width="12.6328125" style="167" customWidth="1"/>
    <col min="3078" max="3078" width="8.6328125" style="167" customWidth="1"/>
    <col min="3079" max="3079" width="3.90625" style="167" customWidth="1"/>
    <col min="3080" max="3080" width="3" style="167" bestFit="1" customWidth="1"/>
    <col min="3081" max="3081" width="8.6328125" style="167" customWidth="1"/>
    <col min="3082" max="3082" width="3.90625" style="167" customWidth="1"/>
    <col min="3083" max="3083" width="3" style="167" bestFit="1" customWidth="1"/>
    <col min="3084" max="3084" width="8.6328125" style="167" customWidth="1"/>
    <col min="3085" max="3085" width="3.90625" style="167" customWidth="1"/>
    <col min="3086" max="3086" width="6.26953125" style="167" customWidth="1"/>
    <col min="3087" max="3087" width="10.08984375" style="167" customWidth="1"/>
    <col min="3088" max="3088" width="3.90625" style="167" customWidth="1"/>
    <col min="3089" max="3089" width="3.453125" style="167" customWidth="1"/>
    <col min="3090" max="3331" width="9" style="167"/>
    <col min="3332" max="3332" width="2.26953125" style="167" customWidth="1"/>
    <col min="3333" max="3333" width="12.6328125" style="167" customWidth="1"/>
    <col min="3334" max="3334" width="8.6328125" style="167" customWidth="1"/>
    <col min="3335" max="3335" width="3.90625" style="167" customWidth="1"/>
    <col min="3336" max="3336" width="3" style="167" bestFit="1" customWidth="1"/>
    <col min="3337" max="3337" width="8.6328125" style="167" customWidth="1"/>
    <col min="3338" max="3338" width="3.90625" style="167" customWidth="1"/>
    <col min="3339" max="3339" width="3" style="167" bestFit="1" customWidth="1"/>
    <col min="3340" max="3340" width="8.6328125" style="167" customWidth="1"/>
    <col min="3341" max="3341" width="3.90625" style="167" customWidth="1"/>
    <col min="3342" max="3342" width="6.26953125" style="167" customWidth="1"/>
    <col min="3343" max="3343" width="10.08984375" style="167" customWidth="1"/>
    <col min="3344" max="3344" width="3.90625" style="167" customWidth="1"/>
    <col min="3345" max="3345" width="3.453125" style="167" customWidth="1"/>
    <col min="3346" max="3587" width="9" style="167"/>
    <col min="3588" max="3588" width="2.26953125" style="167" customWidth="1"/>
    <col min="3589" max="3589" width="12.6328125" style="167" customWidth="1"/>
    <col min="3590" max="3590" width="8.6328125" style="167" customWidth="1"/>
    <col min="3591" max="3591" width="3.90625" style="167" customWidth="1"/>
    <col min="3592" max="3592" width="3" style="167" bestFit="1" customWidth="1"/>
    <col min="3593" max="3593" width="8.6328125" style="167" customWidth="1"/>
    <col min="3594" max="3594" width="3.90625" style="167" customWidth="1"/>
    <col min="3595" max="3595" width="3" style="167" bestFit="1" customWidth="1"/>
    <col min="3596" max="3596" width="8.6328125" style="167" customWidth="1"/>
    <col min="3597" max="3597" width="3.90625" style="167" customWidth="1"/>
    <col min="3598" max="3598" width="6.26953125" style="167" customWidth="1"/>
    <col min="3599" max="3599" width="10.08984375" style="167" customWidth="1"/>
    <col min="3600" max="3600" width="3.90625" style="167" customWidth="1"/>
    <col min="3601" max="3601" width="3.453125" style="167" customWidth="1"/>
    <col min="3602" max="3843" width="9" style="167"/>
    <col min="3844" max="3844" width="2.26953125" style="167" customWidth="1"/>
    <col min="3845" max="3845" width="12.6328125" style="167" customWidth="1"/>
    <col min="3846" max="3846" width="8.6328125" style="167" customWidth="1"/>
    <col min="3847" max="3847" width="3.90625" style="167" customWidth="1"/>
    <col min="3848" max="3848" width="3" style="167" bestFit="1" customWidth="1"/>
    <col min="3849" max="3849" width="8.6328125" style="167" customWidth="1"/>
    <col min="3850" max="3850" width="3.90625" style="167" customWidth="1"/>
    <col min="3851" max="3851" width="3" style="167" bestFit="1" customWidth="1"/>
    <col min="3852" max="3852" width="8.6328125" style="167" customWidth="1"/>
    <col min="3853" max="3853" width="3.90625" style="167" customWidth="1"/>
    <col min="3854" max="3854" width="6.26953125" style="167" customWidth="1"/>
    <col min="3855" max="3855" width="10.08984375" style="167" customWidth="1"/>
    <col min="3856" max="3856" width="3.90625" style="167" customWidth="1"/>
    <col min="3857" max="3857" width="3.453125" style="167" customWidth="1"/>
    <col min="3858" max="4099" width="9" style="167"/>
    <col min="4100" max="4100" width="2.26953125" style="167" customWidth="1"/>
    <col min="4101" max="4101" width="12.6328125" style="167" customWidth="1"/>
    <col min="4102" max="4102" width="8.6328125" style="167" customWidth="1"/>
    <col min="4103" max="4103" width="3.90625" style="167" customWidth="1"/>
    <col min="4104" max="4104" width="3" style="167" bestFit="1" customWidth="1"/>
    <col min="4105" max="4105" width="8.6328125" style="167" customWidth="1"/>
    <col min="4106" max="4106" width="3.90625" style="167" customWidth="1"/>
    <col min="4107" max="4107" width="3" style="167" bestFit="1" customWidth="1"/>
    <col min="4108" max="4108" width="8.6328125" style="167" customWidth="1"/>
    <col min="4109" max="4109" width="3.90625" style="167" customWidth="1"/>
    <col min="4110" max="4110" width="6.26953125" style="167" customWidth="1"/>
    <col min="4111" max="4111" width="10.08984375" style="167" customWidth="1"/>
    <col min="4112" max="4112" width="3.90625" style="167" customWidth="1"/>
    <col min="4113" max="4113" width="3.453125" style="167" customWidth="1"/>
    <col min="4114" max="4355" width="9" style="167"/>
    <col min="4356" max="4356" width="2.26953125" style="167" customWidth="1"/>
    <col min="4357" max="4357" width="12.6328125" style="167" customWidth="1"/>
    <col min="4358" max="4358" width="8.6328125" style="167" customWidth="1"/>
    <col min="4359" max="4359" width="3.90625" style="167" customWidth="1"/>
    <col min="4360" max="4360" width="3" style="167" bestFit="1" customWidth="1"/>
    <col min="4361" max="4361" width="8.6328125" style="167" customWidth="1"/>
    <col min="4362" max="4362" width="3.90625" style="167" customWidth="1"/>
    <col min="4363" max="4363" width="3" style="167" bestFit="1" customWidth="1"/>
    <col min="4364" max="4364" width="8.6328125" style="167" customWidth="1"/>
    <col min="4365" max="4365" width="3.90625" style="167" customWidth="1"/>
    <col min="4366" max="4366" width="6.26953125" style="167" customWidth="1"/>
    <col min="4367" max="4367" width="10.08984375" style="167" customWidth="1"/>
    <col min="4368" max="4368" width="3.90625" style="167" customWidth="1"/>
    <col min="4369" max="4369" width="3.453125" style="167" customWidth="1"/>
    <col min="4370" max="4611" width="9" style="167"/>
    <col min="4612" max="4612" width="2.26953125" style="167" customWidth="1"/>
    <col min="4613" max="4613" width="12.6328125" style="167" customWidth="1"/>
    <col min="4614" max="4614" width="8.6328125" style="167" customWidth="1"/>
    <col min="4615" max="4615" width="3.90625" style="167" customWidth="1"/>
    <col min="4616" max="4616" width="3" style="167" bestFit="1" customWidth="1"/>
    <col min="4617" max="4617" width="8.6328125" style="167" customWidth="1"/>
    <col min="4618" max="4618" width="3.90625" style="167" customWidth="1"/>
    <col min="4619" max="4619" width="3" style="167" bestFit="1" customWidth="1"/>
    <col min="4620" max="4620" width="8.6328125" style="167" customWidth="1"/>
    <col min="4621" max="4621" width="3.90625" style="167" customWidth="1"/>
    <col min="4622" max="4622" width="6.26953125" style="167" customWidth="1"/>
    <col min="4623" max="4623" width="10.08984375" style="167" customWidth="1"/>
    <col min="4624" max="4624" width="3.90625" style="167" customWidth="1"/>
    <col min="4625" max="4625" width="3.453125" style="167" customWidth="1"/>
    <col min="4626" max="4867" width="9" style="167"/>
    <col min="4868" max="4868" width="2.26953125" style="167" customWidth="1"/>
    <col min="4869" max="4869" width="12.6328125" style="167" customWidth="1"/>
    <col min="4870" max="4870" width="8.6328125" style="167" customWidth="1"/>
    <col min="4871" max="4871" width="3.90625" style="167" customWidth="1"/>
    <col min="4872" max="4872" width="3" style="167" bestFit="1" customWidth="1"/>
    <col min="4873" max="4873" width="8.6328125" style="167" customWidth="1"/>
    <col min="4874" max="4874" width="3.90625" style="167" customWidth="1"/>
    <col min="4875" max="4875" width="3" style="167" bestFit="1" customWidth="1"/>
    <col min="4876" max="4876" width="8.6328125" style="167" customWidth="1"/>
    <col min="4877" max="4877" width="3.90625" style="167" customWidth="1"/>
    <col min="4878" max="4878" width="6.26953125" style="167" customWidth="1"/>
    <col min="4879" max="4879" width="10.08984375" style="167" customWidth="1"/>
    <col min="4880" max="4880" width="3.90625" style="167" customWidth="1"/>
    <col min="4881" max="4881" width="3.453125" style="167" customWidth="1"/>
    <col min="4882" max="5123" width="9" style="167"/>
    <col min="5124" max="5124" width="2.26953125" style="167" customWidth="1"/>
    <col min="5125" max="5125" width="12.6328125" style="167" customWidth="1"/>
    <col min="5126" max="5126" width="8.6328125" style="167" customWidth="1"/>
    <col min="5127" max="5127" width="3.90625" style="167" customWidth="1"/>
    <col min="5128" max="5128" width="3" style="167" bestFit="1" customWidth="1"/>
    <col min="5129" max="5129" width="8.6328125" style="167" customWidth="1"/>
    <col min="5130" max="5130" width="3.90625" style="167" customWidth="1"/>
    <col min="5131" max="5131" width="3" style="167" bestFit="1" customWidth="1"/>
    <col min="5132" max="5132" width="8.6328125" style="167" customWidth="1"/>
    <col min="5133" max="5133" width="3.90625" style="167" customWidth="1"/>
    <col min="5134" max="5134" width="6.26953125" style="167" customWidth="1"/>
    <col min="5135" max="5135" width="10.08984375" style="167" customWidth="1"/>
    <col min="5136" max="5136" width="3.90625" style="167" customWidth="1"/>
    <col min="5137" max="5137" width="3.453125" style="167" customWidth="1"/>
    <col min="5138" max="5379" width="9" style="167"/>
    <col min="5380" max="5380" width="2.26953125" style="167" customWidth="1"/>
    <col min="5381" max="5381" width="12.6328125" style="167" customWidth="1"/>
    <col min="5382" max="5382" width="8.6328125" style="167" customWidth="1"/>
    <col min="5383" max="5383" width="3.90625" style="167" customWidth="1"/>
    <col min="5384" max="5384" width="3" style="167" bestFit="1" customWidth="1"/>
    <col min="5385" max="5385" width="8.6328125" style="167" customWidth="1"/>
    <col min="5386" max="5386" width="3.90625" style="167" customWidth="1"/>
    <col min="5387" max="5387" width="3" style="167" bestFit="1" customWidth="1"/>
    <col min="5388" max="5388" width="8.6328125" style="167" customWidth="1"/>
    <col min="5389" max="5389" width="3.90625" style="167" customWidth="1"/>
    <col min="5390" max="5390" width="6.26953125" style="167" customWidth="1"/>
    <col min="5391" max="5391" width="10.08984375" style="167" customWidth="1"/>
    <col min="5392" max="5392" width="3.90625" style="167" customWidth="1"/>
    <col min="5393" max="5393" width="3.453125" style="167" customWidth="1"/>
    <col min="5394" max="5635" width="9" style="167"/>
    <col min="5636" max="5636" width="2.26953125" style="167" customWidth="1"/>
    <col min="5637" max="5637" width="12.6328125" style="167" customWidth="1"/>
    <col min="5638" max="5638" width="8.6328125" style="167" customWidth="1"/>
    <col min="5639" max="5639" width="3.90625" style="167" customWidth="1"/>
    <col min="5640" max="5640" width="3" style="167" bestFit="1" customWidth="1"/>
    <col min="5641" max="5641" width="8.6328125" style="167" customWidth="1"/>
    <col min="5642" max="5642" width="3.90625" style="167" customWidth="1"/>
    <col min="5643" max="5643" width="3" style="167" bestFit="1" customWidth="1"/>
    <col min="5644" max="5644" width="8.6328125" style="167" customWidth="1"/>
    <col min="5645" max="5645" width="3.90625" style="167" customWidth="1"/>
    <col min="5646" max="5646" width="6.26953125" style="167" customWidth="1"/>
    <col min="5647" max="5647" width="10.08984375" style="167" customWidth="1"/>
    <col min="5648" max="5648" width="3.90625" style="167" customWidth="1"/>
    <col min="5649" max="5649" width="3.453125" style="167" customWidth="1"/>
    <col min="5650" max="5891" width="9" style="167"/>
    <col min="5892" max="5892" width="2.26953125" style="167" customWidth="1"/>
    <col min="5893" max="5893" width="12.6328125" style="167" customWidth="1"/>
    <col min="5894" max="5894" width="8.6328125" style="167" customWidth="1"/>
    <col min="5895" max="5895" width="3.90625" style="167" customWidth="1"/>
    <col min="5896" max="5896" width="3" style="167" bestFit="1" customWidth="1"/>
    <col min="5897" max="5897" width="8.6328125" style="167" customWidth="1"/>
    <col min="5898" max="5898" width="3.90625" style="167" customWidth="1"/>
    <col min="5899" max="5899" width="3" style="167" bestFit="1" customWidth="1"/>
    <col min="5900" max="5900" width="8.6328125" style="167" customWidth="1"/>
    <col min="5901" max="5901" width="3.90625" style="167" customWidth="1"/>
    <col min="5902" max="5902" width="6.26953125" style="167" customWidth="1"/>
    <col min="5903" max="5903" width="10.08984375" style="167" customWidth="1"/>
    <col min="5904" max="5904" width="3.90625" style="167" customWidth="1"/>
    <col min="5905" max="5905" width="3.453125" style="167" customWidth="1"/>
    <col min="5906" max="6147" width="9" style="167"/>
    <col min="6148" max="6148" width="2.26953125" style="167" customWidth="1"/>
    <col min="6149" max="6149" width="12.6328125" style="167" customWidth="1"/>
    <col min="6150" max="6150" width="8.6328125" style="167" customWidth="1"/>
    <col min="6151" max="6151" width="3.90625" style="167" customWidth="1"/>
    <col min="6152" max="6152" width="3" style="167" bestFit="1" customWidth="1"/>
    <col min="6153" max="6153" width="8.6328125" style="167" customWidth="1"/>
    <col min="6154" max="6154" width="3.90625" style="167" customWidth="1"/>
    <col min="6155" max="6155" width="3" style="167" bestFit="1" customWidth="1"/>
    <col min="6156" max="6156" width="8.6328125" style="167" customWidth="1"/>
    <col min="6157" max="6157" width="3.90625" style="167" customWidth="1"/>
    <col min="6158" max="6158" width="6.26953125" style="167" customWidth="1"/>
    <col min="6159" max="6159" width="10.08984375" style="167" customWidth="1"/>
    <col min="6160" max="6160" width="3.90625" style="167" customWidth="1"/>
    <col min="6161" max="6161" width="3.453125" style="167" customWidth="1"/>
    <col min="6162" max="6403" width="9" style="167"/>
    <col min="6404" max="6404" width="2.26953125" style="167" customWidth="1"/>
    <col min="6405" max="6405" width="12.6328125" style="167" customWidth="1"/>
    <col min="6406" max="6406" width="8.6328125" style="167" customWidth="1"/>
    <col min="6407" max="6407" width="3.90625" style="167" customWidth="1"/>
    <col min="6408" max="6408" width="3" style="167" bestFit="1" customWidth="1"/>
    <col min="6409" max="6409" width="8.6328125" style="167" customWidth="1"/>
    <col min="6410" max="6410" width="3.90625" style="167" customWidth="1"/>
    <col min="6411" max="6411" width="3" style="167" bestFit="1" customWidth="1"/>
    <col min="6412" max="6412" width="8.6328125" style="167" customWidth="1"/>
    <col min="6413" max="6413" width="3.90625" style="167" customWidth="1"/>
    <col min="6414" max="6414" width="6.26953125" style="167" customWidth="1"/>
    <col min="6415" max="6415" width="10.08984375" style="167" customWidth="1"/>
    <col min="6416" max="6416" width="3.90625" style="167" customWidth="1"/>
    <col min="6417" max="6417" width="3.453125" style="167" customWidth="1"/>
    <col min="6418" max="6659" width="9" style="167"/>
    <col min="6660" max="6660" width="2.26953125" style="167" customWidth="1"/>
    <col min="6661" max="6661" width="12.6328125" style="167" customWidth="1"/>
    <col min="6662" max="6662" width="8.6328125" style="167" customWidth="1"/>
    <col min="6663" max="6663" width="3.90625" style="167" customWidth="1"/>
    <col min="6664" max="6664" width="3" style="167" bestFit="1" customWidth="1"/>
    <col min="6665" max="6665" width="8.6328125" style="167" customWidth="1"/>
    <col min="6666" max="6666" width="3.90625" style="167" customWidth="1"/>
    <col min="6667" max="6667" width="3" style="167" bestFit="1" customWidth="1"/>
    <col min="6668" max="6668" width="8.6328125" style="167" customWidth="1"/>
    <col min="6669" max="6669" width="3.90625" style="167" customWidth="1"/>
    <col min="6670" max="6670" width="6.26953125" style="167" customWidth="1"/>
    <col min="6671" max="6671" width="10.08984375" style="167" customWidth="1"/>
    <col min="6672" max="6672" width="3.90625" style="167" customWidth="1"/>
    <col min="6673" max="6673" width="3.453125" style="167" customWidth="1"/>
    <col min="6674" max="6915" width="9" style="167"/>
    <col min="6916" max="6916" width="2.26953125" style="167" customWidth="1"/>
    <col min="6917" max="6917" width="12.6328125" style="167" customWidth="1"/>
    <col min="6918" max="6918" width="8.6328125" style="167" customWidth="1"/>
    <col min="6919" max="6919" width="3.90625" style="167" customWidth="1"/>
    <col min="6920" max="6920" width="3" style="167" bestFit="1" customWidth="1"/>
    <col min="6921" max="6921" width="8.6328125" style="167" customWidth="1"/>
    <col min="6922" max="6922" width="3.90625" style="167" customWidth="1"/>
    <col min="6923" max="6923" width="3" style="167" bestFit="1" customWidth="1"/>
    <col min="6924" max="6924" width="8.6328125" style="167" customWidth="1"/>
    <col min="6925" max="6925" width="3.90625" style="167" customWidth="1"/>
    <col min="6926" max="6926" width="6.26953125" style="167" customWidth="1"/>
    <col min="6927" max="6927" width="10.08984375" style="167" customWidth="1"/>
    <col min="6928" max="6928" width="3.90625" style="167" customWidth="1"/>
    <col min="6929" max="6929" width="3.453125" style="167" customWidth="1"/>
    <col min="6930" max="7171" width="9" style="167"/>
    <col min="7172" max="7172" width="2.26953125" style="167" customWidth="1"/>
    <col min="7173" max="7173" width="12.6328125" style="167" customWidth="1"/>
    <col min="7174" max="7174" width="8.6328125" style="167" customWidth="1"/>
    <col min="7175" max="7175" width="3.90625" style="167" customWidth="1"/>
    <col min="7176" max="7176" width="3" style="167" bestFit="1" customWidth="1"/>
    <col min="7177" max="7177" width="8.6328125" style="167" customWidth="1"/>
    <col min="7178" max="7178" width="3.90625" style="167" customWidth="1"/>
    <col min="7179" max="7179" width="3" style="167" bestFit="1" customWidth="1"/>
    <col min="7180" max="7180" width="8.6328125" style="167" customWidth="1"/>
    <col min="7181" max="7181" width="3.90625" style="167" customWidth="1"/>
    <col min="7182" max="7182" width="6.26953125" style="167" customWidth="1"/>
    <col min="7183" max="7183" width="10.08984375" style="167" customWidth="1"/>
    <col min="7184" max="7184" width="3.90625" style="167" customWidth="1"/>
    <col min="7185" max="7185" width="3.453125" style="167" customWidth="1"/>
    <col min="7186" max="7427" width="9" style="167"/>
    <col min="7428" max="7428" width="2.26953125" style="167" customWidth="1"/>
    <col min="7429" max="7429" width="12.6328125" style="167" customWidth="1"/>
    <col min="7430" max="7430" width="8.6328125" style="167" customWidth="1"/>
    <col min="7431" max="7431" width="3.90625" style="167" customWidth="1"/>
    <col min="7432" max="7432" width="3" style="167" bestFit="1" customWidth="1"/>
    <col min="7433" max="7433" width="8.6328125" style="167" customWidth="1"/>
    <col min="7434" max="7434" width="3.90625" style="167" customWidth="1"/>
    <col min="7435" max="7435" width="3" style="167" bestFit="1" customWidth="1"/>
    <col min="7436" max="7436" width="8.6328125" style="167" customWidth="1"/>
    <col min="7437" max="7437" width="3.90625" style="167" customWidth="1"/>
    <col min="7438" max="7438" width="6.26953125" style="167" customWidth="1"/>
    <col min="7439" max="7439" width="10.08984375" style="167" customWidth="1"/>
    <col min="7440" max="7440" width="3.90625" style="167" customWidth="1"/>
    <col min="7441" max="7441" width="3.453125" style="167" customWidth="1"/>
    <col min="7442" max="7683" width="9" style="167"/>
    <col min="7684" max="7684" width="2.26953125" style="167" customWidth="1"/>
    <col min="7685" max="7685" width="12.6328125" style="167" customWidth="1"/>
    <col min="7686" max="7686" width="8.6328125" style="167" customWidth="1"/>
    <col min="7687" max="7687" width="3.90625" style="167" customWidth="1"/>
    <col min="7688" max="7688" width="3" style="167" bestFit="1" customWidth="1"/>
    <col min="7689" max="7689" width="8.6328125" style="167" customWidth="1"/>
    <col min="7690" max="7690" width="3.90625" style="167" customWidth="1"/>
    <col min="7691" max="7691" width="3" style="167" bestFit="1" customWidth="1"/>
    <col min="7692" max="7692" width="8.6328125" style="167" customWidth="1"/>
    <col min="7693" max="7693" width="3.90625" style="167" customWidth="1"/>
    <col min="7694" max="7694" width="6.26953125" style="167" customWidth="1"/>
    <col min="7695" max="7695" width="10.08984375" style="167" customWidth="1"/>
    <col min="7696" max="7696" width="3.90625" style="167" customWidth="1"/>
    <col min="7697" max="7697" width="3.453125" style="167" customWidth="1"/>
    <col min="7698" max="7939" width="9" style="167"/>
    <col min="7940" max="7940" width="2.26953125" style="167" customWidth="1"/>
    <col min="7941" max="7941" width="12.6328125" style="167" customWidth="1"/>
    <col min="7942" max="7942" width="8.6328125" style="167" customWidth="1"/>
    <col min="7943" max="7943" width="3.90625" style="167" customWidth="1"/>
    <col min="7944" max="7944" width="3" style="167" bestFit="1" customWidth="1"/>
    <col min="7945" max="7945" width="8.6328125" style="167" customWidth="1"/>
    <col min="7946" max="7946" width="3.90625" style="167" customWidth="1"/>
    <col min="7947" max="7947" width="3" style="167" bestFit="1" customWidth="1"/>
    <col min="7948" max="7948" width="8.6328125" style="167" customWidth="1"/>
    <col min="7949" max="7949" width="3.90625" style="167" customWidth="1"/>
    <col min="7950" max="7950" width="6.26953125" style="167" customWidth="1"/>
    <col min="7951" max="7951" width="10.08984375" style="167" customWidth="1"/>
    <col min="7952" max="7952" width="3.90625" style="167" customWidth="1"/>
    <col min="7953" max="7953" width="3.453125" style="167" customWidth="1"/>
    <col min="7954" max="8195" width="9" style="167"/>
    <col min="8196" max="8196" width="2.26953125" style="167" customWidth="1"/>
    <col min="8197" max="8197" width="12.6328125" style="167" customWidth="1"/>
    <col min="8198" max="8198" width="8.6328125" style="167" customWidth="1"/>
    <col min="8199" max="8199" width="3.90625" style="167" customWidth="1"/>
    <col min="8200" max="8200" width="3" style="167" bestFit="1" customWidth="1"/>
    <col min="8201" max="8201" width="8.6328125" style="167" customWidth="1"/>
    <col min="8202" max="8202" width="3.90625" style="167" customWidth="1"/>
    <col min="8203" max="8203" width="3" style="167" bestFit="1" customWidth="1"/>
    <col min="8204" max="8204" width="8.6328125" style="167" customWidth="1"/>
    <col min="8205" max="8205" width="3.90625" style="167" customWidth="1"/>
    <col min="8206" max="8206" width="6.26953125" style="167" customWidth="1"/>
    <col min="8207" max="8207" width="10.08984375" style="167" customWidth="1"/>
    <col min="8208" max="8208" width="3.90625" style="167" customWidth="1"/>
    <col min="8209" max="8209" width="3.453125" style="167" customWidth="1"/>
    <col min="8210" max="8451" width="9" style="167"/>
    <col min="8452" max="8452" width="2.26953125" style="167" customWidth="1"/>
    <col min="8453" max="8453" width="12.6328125" style="167" customWidth="1"/>
    <col min="8454" max="8454" width="8.6328125" style="167" customWidth="1"/>
    <col min="8455" max="8455" width="3.90625" style="167" customWidth="1"/>
    <col min="8456" max="8456" width="3" style="167" bestFit="1" customWidth="1"/>
    <col min="8457" max="8457" width="8.6328125" style="167" customWidth="1"/>
    <col min="8458" max="8458" width="3.90625" style="167" customWidth="1"/>
    <col min="8459" max="8459" width="3" style="167" bestFit="1" customWidth="1"/>
    <col min="8460" max="8460" width="8.6328125" style="167" customWidth="1"/>
    <col min="8461" max="8461" width="3.90625" style="167" customWidth="1"/>
    <col min="8462" max="8462" width="6.26953125" style="167" customWidth="1"/>
    <col min="8463" max="8463" width="10.08984375" style="167" customWidth="1"/>
    <col min="8464" max="8464" width="3.90625" style="167" customWidth="1"/>
    <col min="8465" max="8465" width="3.453125" style="167" customWidth="1"/>
    <col min="8466" max="8707" width="9" style="167"/>
    <col min="8708" max="8708" width="2.26953125" style="167" customWidth="1"/>
    <col min="8709" max="8709" width="12.6328125" style="167" customWidth="1"/>
    <col min="8710" max="8710" width="8.6328125" style="167" customWidth="1"/>
    <col min="8711" max="8711" width="3.90625" style="167" customWidth="1"/>
    <col min="8712" max="8712" width="3" style="167" bestFit="1" customWidth="1"/>
    <col min="8713" max="8713" width="8.6328125" style="167" customWidth="1"/>
    <col min="8714" max="8714" width="3.90625" style="167" customWidth="1"/>
    <col min="8715" max="8715" width="3" style="167" bestFit="1" customWidth="1"/>
    <col min="8716" max="8716" width="8.6328125" style="167" customWidth="1"/>
    <col min="8717" max="8717" width="3.90625" style="167" customWidth="1"/>
    <col min="8718" max="8718" width="6.26953125" style="167" customWidth="1"/>
    <col min="8719" max="8719" width="10.08984375" style="167" customWidth="1"/>
    <col min="8720" max="8720" width="3.90625" style="167" customWidth="1"/>
    <col min="8721" max="8721" width="3.453125" style="167" customWidth="1"/>
    <col min="8722" max="8963" width="9" style="167"/>
    <col min="8964" max="8964" width="2.26953125" style="167" customWidth="1"/>
    <col min="8965" max="8965" width="12.6328125" style="167" customWidth="1"/>
    <col min="8966" max="8966" width="8.6328125" style="167" customWidth="1"/>
    <col min="8967" max="8967" width="3.90625" style="167" customWidth="1"/>
    <col min="8968" max="8968" width="3" style="167" bestFit="1" customWidth="1"/>
    <col min="8969" max="8969" width="8.6328125" style="167" customWidth="1"/>
    <col min="8970" max="8970" width="3.90625" style="167" customWidth="1"/>
    <col min="8971" max="8971" width="3" style="167" bestFit="1" customWidth="1"/>
    <col min="8972" max="8972" width="8.6328125" style="167" customWidth="1"/>
    <col min="8973" max="8973" width="3.90625" style="167" customWidth="1"/>
    <col min="8974" max="8974" width="6.26953125" style="167" customWidth="1"/>
    <col min="8975" max="8975" width="10.08984375" style="167" customWidth="1"/>
    <col min="8976" max="8976" width="3.90625" style="167" customWidth="1"/>
    <col min="8977" max="8977" width="3.453125" style="167" customWidth="1"/>
    <col min="8978" max="9219" width="9" style="167"/>
    <col min="9220" max="9220" width="2.26953125" style="167" customWidth="1"/>
    <col min="9221" max="9221" width="12.6328125" style="167" customWidth="1"/>
    <col min="9222" max="9222" width="8.6328125" style="167" customWidth="1"/>
    <col min="9223" max="9223" width="3.90625" style="167" customWidth="1"/>
    <col min="9224" max="9224" width="3" style="167" bestFit="1" customWidth="1"/>
    <col min="9225" max="9225" width="8.6328125" style="167" customWidth="1"/>
    <col min="9226" max="9226" width="3.90625" style="167" customWidth="1"/>
    <col min="9227" max="9227" width="3" style="167" bestFit="1" customWidth="1"/>
    <col min="9228" max="9228" width="8.6328125" style="167" customWidth="1"/>
    <col min="9229" max="9229" width="3.90625" style="167" customWidth="1"/>
    <col min="9230" max="9230" width="6.26953125" style="167" customWidth="1"/>
    <col min="9231" max="9231" width="10.08984375" style="167" customWidth="1"/>
    <col min="9232" max="9232" width="3.90625" style="167" customWidth="1"/>
    <col min="9233" max="9233" width="3.453125" style="167" customWidth="1"/>
    <col min="9234" max="9475" width="9" style="167"/>
    <col min="9476" max="9476" width="2.26953125" style="167" customWidth="1"/>
    <col min="9477" max="9477" width="12.6328125" style="167" customWidth="1"/>
    <col min="9478" max="9478" width="8.6328125" style="167" customWidth="1"/>
    <col min="9479" max="9479" width="3.90625" style="167" customWidth="1"/>
    <col min="9480" max="9480" width="3" style="167" bestFit="1" customWidth="1"/>
    <col min="9481" max="9481" width="8.6328125" style="167" customWidth="1"/>
    <col min="9482" max="9482" width="3.90625" style="167" customWidth="1"/>
    <col min="9483" max="9483" width="3" style="167" bestFit="1" customWidth="1"/>
    <col min="9484" max="9484" width="8.6328125" style="167" customWidth="1"/>
    <col min="9485" max="9485" width="3.90625" style="167" customWidth="1"/>
    <col min="9486" max="9486" width="6.26953125" style="167" customWidth="1"/>
    <col min="9487" max="9487" width="10.08984375" style="167" customWidth="1"/>
    <col min="9488" max="9488" width="3.90625" style="167" customWidth="1"/>
    <col min="9489" max="9489" width="3.453125" style="167" customWidth="1"/>
    <col min="9490" max="9731" width="9" style="167"/>
    <col min="9732" max="9732" width="2.26953125" style="167" customWidth="1"/>
    <col min="9733" max="9733" width="12.6328125" style="167" customWidth="1"/>
    <col min="9734" max="9734" width="8.6328125" style="167" customWidth="1"/>
    <col min="9735" max="9735" width="3.90625" style="167" customWidth="1"/>
    <col min="9736" max="9736" width="3" style="167" bestFit="1" customWidth="1"/>
    <col min="9737" max="9737" width="8.6328125" style="167" customWidth="1"/>
    <col min="9738" max="9738" width="3.90625" style="167" customWidth="1"/>
    <col min="9739" max="9739" width="3" style="167" bestFit="1" customWidth="1"/>
    <col min="9740" max="9740" width="8.6328125" style="167" customWidth="1"/>
    <col min="9741" max="9741" width="3.90625" style="167" customWidth="1"/>
    <col min="9742" max="9742" width="6.26953125" style="167" customWidth="1"/>
    <col min="9743" max="9743" width="10.08984375" style="167" customWidth="1"/>
    <col min="9744" max="9744" width="3.90625" style="167" customWidth="1"/>
    <col min="9745" max="9745" width="3.453125" style="167" customWidth="1"/>
    <col min="9746" max="9987" width="9" style="167"/>
    <col min="9988" max="9988" width="2.26953125" style="167" customWidth="1"/>
    <col min="9989" max="9989" width="12.6328125" style="167" customWidth="1"/>
    <col min="9990" max="9990" width="8.6328125" style="167" customWidth="1"/>
    <col min="9991" max="9991" width="3.90625" style="167" customWidth="1"/>
    <col min="9992" max="9992" width="3" style="167" bestFit="1" customWidth="1"/>
    <col min="9993" max="9993" width="8.6328125" style="167" customWidth="1"/>
    <col min="9994" max="9994" width="3.90625" style="167" customWidth="1"/>
    <col min="9995" max="9995" width="3" style="167" bestFit="1" customWidth="1"/>
    <col min="9996" max="9996" width="8.6328125" style="167" customWidth="1"/>
    <col min="9997" max="9997" width="3.90625" style="167" customWidth="1"/>
    <col min="9998" max="9998" width="6.26953125" style="167" customWidth="1"/>
    <col min="9999" max="9999" width="10.08984375" style="167" customWidth="1"/>
    <col min="10000" max="10000" width="3.90625" style="167" customWidth="1"/>
    <col min="10001" max="10001" width="3.453125" style="167" customWidth="1"/>
    <col min="10002" max="10243" width="9" style="167"/>
    <col min="10244" max="10244" width="2.26953125" style="167" customWidth="1"/>
    <col min="10245" max="10245" width="12.6328125" style="167" customWidth="1"/>
    <col min="10246" max="10246" width="8.6328125" style="167" customWidth="1"/>
    <col min="10247" max="10247" width="3.90625" style="167" customWidth="1"/>
    <col min="10248" max="10248" width="3" style="167" bestFit="1" customWidth="1"/>
    <col min="10249" max="10249" width="8.6328125" style="167" customWidth="1"/>
    <col min="10250" max="10250" width="3.90625" style="167" customWidth="1"/>
    <col min="10251" max="10251" width="3" style="167" bestFit="1" customWidth="1"/>
    <col min="10252" max="10252" width="8.6328125" style="167" customWidth="1"/>
    <col min="10253" max="10253" width="3.90625" style="167" customWidth="1"/>
    <col min="10254" max="10254" width="6.26953125" style="167" customWidth="1"/>
    <col min="10255" max="10255" width="10.08984375" style="167" customWidth="1"/>
    <col min="10256" max="10256" width="3.90625" style="167" customWidth="1"/>
    <col min="10257" max="10257" width="3.453125" style="167" customWidth="1"/>
    <col min="10258" max="10499" width="9" style="167"/>
    <col min="10500" max="10500" width="2.26953125" style="167" customWidth="1"/>
    <col min="10501" max="10501" width="12.6328125" style="167" customWidth="1"/>
    <col min="10502" max="10502" width="8.6328125" style="167" customWidth="1"/>
    <col min="10503" max="10503" width="3.90625" style="167" customWidth="1"/>
    <col min="10504" max="10504" width="3" style="167" bestFit="1" customWidth="1"/>
    <col min="10505" max="10505" width="8.6328125" style="167" customWidth="1"/>
    <col min="10506" max="10506" width="3.90625" style="167" customWidth="1"/>
    <col min="10507" max="10507" width="3" style="167" bestFit="1" customWidth="1"/>
    <col min="10508" max="10508" width="8.6328125" style="167" customWidth="1"/>
    <col min="10509" max="10509" width="3.90625" style="167" customWidth="1"/>
    <col min="10510" max="10510" width="6.26953125" style="167" customWidth="1"/>
    <col min="10511" max="10511" width="10.08984375" style="167" customWidth="1"/>
    <col min="10512" max="10512" width="3.90625" style="167" customWidth="1"/>
    <col min="10513" max="10513" width="3.453125" style="167" customWidth="1"/>
    <col min="10514" max="10755" width="9" style="167"/>
    <col min="10756" max="10756" width="2.26953125" style="167" customWidth="1"/>
    <col min="10757" max="10757" width="12.6328125" style="167" customWidth="1"/>
    <col min="10758" max="10758" width="8.6328125" style="167" customWidth="1"/>
    <col min="10759" max="10759" width="3.90625" style="167" customWidth="1"/>
    <col min="10760" max="10760" width="3" style="167" bestFit="1" customWidth="1"/>
    <col min="10761" max="10761" width="8.6328125" style="167" customWidth="1"/>
    <col min="10762" max="10762" width="3.90625" style="167" customWidth="1"/>
    <col min="10763" max="10763" width="3" style="167" bestFit="1" customWidth="1"/>
    <col min="10764" max="10764" width="8.6328125" style="167" customWidth="1"/>
    <col min="10765" max="10765" width="3.90625" style="167" customWidth="1"/>
    <col min="10766" max="10766" width="6.26953125" style="167" customWidth="1"/>
    <col min="10767" max="10767" width="10.08984375" style="167" customWidth="1"/>
    <col min="10768" max="10768" width="3.90625" style="167" customWidth="1"/>
    <col min="10769" max="10769" width="3.453125" style="167" customWidth="1"/>
    <col min="10770" max="11011" width="9" style="167"/>
    <col min="11012" max="11012" width="2.26953125" style="167" customWidth="1"/>
    <col min="11013" max="11013" width="12.6328125" style="167" customWidth="1"/>
    <col min="11014" max="11014" width="8.6328125" style="167" customWidth="1"/>
    <col min="11015" max="11015" width="3.90625" style="167" customWidth="1"/>
    <col min="11016" max="11016" width="3" style="167" bestFit="1" customWidth="1"/>
    <col min="11017" max="11017" width="8.6328125" style="167" customWidth="1"/>
    <col min="11018" max="11018" width="3.90625" style="167" customWidth="1"/>
    <col min="11019" max="11019" width="3" style="167" bestFit="1" customWidth="1"/>
    <col min="11020" max="11020" width="8.6328125" style="167" customWidth="1"/>
    <col min="11021" max="11021" width="3.90625" style="167" customWidth="1"/>
    <col min="11022" max="11022" width="6.26953125" style="167" customWidth="1"/>
    <col min="11023" max="11023" width="10.08984375" style="167" customWidth="1"/>
    <col min="11024" max="11024" width="3.90625" style="167" customWidth="1"/>
    <col min="11025" max="11025" width="3.453125" style="167" customWidth="1"/>
    <col min="11026" max="11267" width="9" style="167"/>
    <col min="11268" max="11268" width="2.26953125" style="167" customWidth="1"/>
    <col min="11269" max="11269" width="12.6328125" style="167" customWidth="1"/>
    <col min="11270" max="11270" width="8.6328125" style="167" customWidth="1"/>
    <col min="11271" max="11271" width="3.90625" style="167" customWidth="1"/>
    <col min="11272" max="11272" width="3" style="167" bestFit="1" customWidth="1"/>
    <col min="11273" max="11273" width="8.6328125" style="167" customWidth="1"/>
    <col min="11274" max="11274" width="3.90625" style="167" customWidth="1"/>
    <col min="11275" max="11275" width="3" style="167" bestFit="1" customWidth="1"/>
    <col min="11276" max="11276" width="8.6328125" style="167" customWidth="1"/>
    <col min="11277" max="11277" width="3.90625" style="167" customWidth="1"/>
    <col min="11278" max="11278" width="6.26953125" style="167" customWidth="1"/>
    <col min="11279" max="11279" width="10.08984375" style="167" customWidth="1"/>
    <col min="11280" max="11280" width="3.90625" style="167" customWidth="1"/>
    <col min="11281" max="11281" width="3.453125" style="167" customWidth="1"/>
    <col min="11282" max="11523" width="9" style="167"/>
    <col min="11524" max="11524" width="2.26953125" style="167" customWidth="1"/>
    <col min="11525" max="11525" width="12.6328125" style="167" customWidth="1"/>
    <col min="11526" max="11526" width="8.6328125" style="167" customWidth="1"/>
    <col min="11527" max="11527" width="3.90625" style="167" customWidth="1"/>
    <col min="11528" max="11528" width="3" style="167" bestFit="1" customWidth="1"/>
    <col min="11529" max="11529" width="8.6328125" style="167" customWidth="1"/>
    <col min="11530" max="11530" width="3.90625" style="167" customWidth="1"/>
    <col min="11531" max="11531" width="3" style="167" bestFit="1" customWidth="1"/>
    <col min="11532" max="11532" width="8.6328125" style="167" customWidth="1"/>
    <col min="11533" max="11533" width="3.90625" style="167" customWidth="1"/>
    <col min="11534" max="11534" width="6.26953125" style="167" customWidth="1"/>
    <col min="11535" max="11535" width="10.08984375" style="167" customWidth="1"/>
    <col min="11536" max="11536" width="3.90625" style="167" customWidth="1"/>
    <col min="11537" max="11537" width="3.453125" style="167" customWidth="1"/>
    <col min="11538" max="11779" width="9" style="167"/>
    <col min="11780" max="11780" width="2.26953125" style="167" customWidth="1"/>
    <col min="11781" max="11781" width="12.6328125" style="167" customWidth="1"/>
    <col min="11782" max="11782" width="8.6328125" style="167" customWidth="1"/>
    <col min="11783" max="11783" width="3.90625" style="167" customWidth="1"/>
    <col min="11784" max="11784" width="3" style="167" bestFit="1" customWidth="1"/>
    <col min="11785" max="11785" width="8.6328125" style="167" customWidth="1"/>
    <col min="11786" max="11786" width="3.90625" style="167" customWidth="1"/>
    <col min="11787" max="11787" width="3" style="167" bestFit="1" customWidth="1"/>
    <col min="11788" max="11788" width="8.6328125" style="167" customWidth="1"/>
    <col min="11789" max="11789" width="3.90625" style="167" customWidth="1"/>
    <col min="11790" max="11790" width="6.26953125" style="167" customWidth="1"/>
    <col min="11791" max="11791" width="10.08984375" style="167" customWidth="1"/>
    <col min="11792" max="11792" width="3.90625" style="167" customWidth="1"/>
    <col min="11793" max="11793" width="3.453125" style="167" customWidth="1"/>
    <col min="11794" max="12035" width="9" style="167"/>
    <col min="12036" max="12036" width="2.26953125" style="167" customWidth="1"/>
    <col min="12037" max="12037" width="12.6328125" style="167" customWidth="1"/>
    <col min="12038" max="12038" width="8.6328125" style="167" customWidth="1"/>
    <col min="12039" max="12039" width="3.90625" style="167" customWidth="1"/>
    <col min="12040" max="12040" width="3" style="167" bestFit="1" customWidth="1"/>
    <col min="12041" max="12041" width="8.6328125" style="167" customWidth="1"/>
    <col min="12042" max="12042" width="3.90625" style="167" customWidth="1"/>
    <col min="12043" max="12043" width="3" style="167" bestFit="1" customWidth="1"/>
    <col min="12044" max="12044" width="8.6328125" style="167" customWidth="1"/>
    <col min="12045" max="12045" width="3.90625" style="167" customWidth="1"/>
    <col min="12046" max="12046" width="6.26953125" style="167" customWidth="1"/>
    <col min="12047" max="12047" width="10.08984375" style="167" customWidth="1"/>
    <col min="12048" max="12048" width="3.90625" style="167" customWidth="1"/>
    <col min="12049" max="12049" width="3.453125" style="167" customWidth="1"/>
    <col min="12050" max="12291" width="9" style="167"/>
    <col min="12292" max="12292" width="2.26953125" style="167" customWidth="1"/>
    <col min="12293" max="12293" width="12.6328125" style="167" customWidth="1"/>
    <col min="12294" max="12294" width="8.6328125" style="167" customWidth="1"/>
    <col min="12295" max="12295" width="3.90625" style="167" customWidth="1"/>
    <col min="12296" max="12296" width="3" style="167" bestFit="1" customWidth="1"/>
    <col min="12297" max="12297" width="8.6328125" style="167" customWidth="1"/>
    <col min="12298" max="12298" width="3.90625" style="167" customWidth="1"/>
    <col min="12299" max="12299" width="3" style="167" bestFit="1" customWidth="1"/>
    <col min="12300" max="12300" width="8.6328125" style="167" customWidth="1"/>
    <col min="12301" max="12301" width="3.90625" style="167" customWidth="1"/>
    <col min="12302" max="12302" width="6.26953125" style="167" customWidth="1"/>
    <col min="12303" max="12303" width="10.08984375" style="167" customWidth="1"/>
    <col min="12304" max="12304" width="3.90625" style="167" customWidth="1"/>
    <col min="12305" max="12305" width="3.453125" style="167" customWidth="1"/>
    <col min="12306" max="12547" width="9" style="167"/>
    <col min="12548" max="12548" width="2.26953125" style="167" customWidth="1"/>
    <col min="12549" max="12549" width="12.6328125" style="167" customWidth="1"/>
    <col min="12550" max="12550" width="8.6328125" style="167" customWidth="1"/>
    <col min="12551" max="12551" width="3.90625" style="167" customWidth="1"/>
    <col min="12552" max="12552" width="3" style="167" bestFit="1" customWidth="1"/>
    <col min="12553" max="12553" width="8.6328125" style="167" customWidth="1"/>
    <col min="12554" max="12554" width="3.90625" style="167" customWidth="1"/>
    <col min="12555" max="12555" width="3" style="167" bestFit="1" customWidth="1"/>
    <col min="12556" max="12556" width="8.6328125" style="167" customWidth="1"/>
    <col min="12557" max="12557" width="3.90625" style="167" customWidth="1"/>
    <col min="12558" max="12558" width="6.26953125" style="167" customWidth="1"/>
    <col min="12559" max="12559" width="10.08984375" style="167" customWidth="1"/>
    <col min="12560" max="12560" width="3.90625" style="167" customWidth="1"/>
    <col min="12561" max="12561" width="3.453125" style="167" customWidth="1"/>
    <col min="12562" max="12803" width="9" style="167"/>
    <col min="12804" max="12804" width="2.26953125" style="167" customWidth="1"/>
    <col min="12805" max="12805" width="12.6328125" style="167" customWidth="1"/>
    <col min="12806" max="12806" width="8.6328125" style="167" customWidth="1"/>
    <col min="12807" max="12807" width="3.90625" style="167" customWidth="1"/>
    <col min="12808" max="12808" width="3" style="167" bestFit="1" customWidth="1"/>
    <col min="12809" max="12809" width="8.6328125" style="167" customWidth="1"/>
    <col min="12810" max="12810" width="3.90625" style="167" customWidth="1"/>
    <col min="12811" max="12811" width="3" style="167" bestFit="1" customWidth="1"/>
    <col min="12812" max="12812" width="8.6328125" style="167" customWidth="1"/>
    <col min="12813" max="12813" width="3.90625" style="167" customWidth="1"/>
    <col min="12814" max="12814" width="6.26953125" style="167" customWidth="1"/>
    <col min="12815" max="12815" width="10.08984375" style="167" customWidth="1"/>
    <col min="12816" max="12816" width="3.90625" style="167" customWidth="1"/>
    <col min="12817" max="12817" width="3.453125" style="167" customWidth="1"/>
    <col min="12818" max="13059" width="9" style="167"/>
    <col min="13060" max="13060" width="2.26953125" style="167" customWidth="1"/>
    <col min="13061" max="13061" width="12.6328125" style="167" customWidth="1"/>
    <col min="13062" max="13062" width="8.6328125" style="167" customWidth="1"/>
    <col min="13063" max="13063" width="3.90625" style="167" customWidth="1"/>
    <col min="13064" max="13064" width="3" style="167" bestFit="1" customWidth="1"/>
    <col min="13065" max="13065" width="8.6328125" style="167" customWidth="1"/>
    <col min="13066" max="13066" width="3.90625" style="167" customWidth="1"/>
    <col min="13067" max="13067" width="3" style="167" bestFit="1" customWidth="1"/>
    <col min="13068" max="13068" width="8.6328125" style="167" customWidth="1"/>
    <col min="13069" max="13069" width="3.90625" style="167" customWidth="1"/>
    <col min="13070" max="13070" width="6.26953125" style="167" customWidth="1"/>
    <col min="13071" max="13071" width="10.08984375" style="167" customWidth="1"/>
    <col min="13072" max="13072" width="3.90625" style="167" customWidth="1"/>
    <col min="13073" max="13073" width="3.453125" style="167" customWidth="1"/>
    <col min="13074" max="13315" width="9" style="167"/>
    <col min="13316" max="13316" width="2.26953125" style="167" customWidth="1"/>
    <col min="13317" max="13317" width="12.6328125" style="167" customWidth="1"/>
    <col min="13318" max="13318" width="8.6328125" style="167" customWidth="1"/>
    <col min="13319" max="13319" width="3.90625" style="167" customWidth="1"/>
    <col min="13320" max="13320" width="3" style="167" bestFit="1" customWidth="1"/>
    <col min="13321" max="13321" width="8.6328125" style="167" customWidth="1"/>
    <col min="13322" max="13322" width="3.90625" style="167" customWidth="1"/>
    <col min="13323" max="13323" width="3" style="167" bestFit="1" customWidth="1"/>
    <col min="13324" max="13324" width="8.6328125" style="167" customWidth="1"/>
    <col min="13325" max="13325" width="3.90625" style="167" customWidth="1"/>
    <col min="13326" max="13326" width="6.26953125" style="167" customWidth="1"/>
    <col min="13327" max="13327" width="10.08984375" style="167" customWidth="1"/>
    <col min="13328" max="13328" width="3.90625" style="167" customWidth="1"/>
    <col min="13329" max="13329" width="3.453125" style="167" customWidth="1"/>
    <col min="13330" max="13571" width="9" style="167"/>
    <col min="13572" max="13572" width="2.26953125" style="167" customWidth="1"/>
    <col min="13573" max="13573" width="12.6328125" style="167" customWidth="1"/>
    <col min="13574" max="13574" width="8.6328125" style="167" customWidth="1"/>
    <col min="13575" max="13575" width="3.90625" style="167" customWidth="1"/>
    <col min="13576" max="13576" width="3" style="167" bestFit="1" customWidth="1"/>
    <col min="13577" max="13577" width="8.6328125" style="167" customWidth="1"/>
    <col min="13578" max="13578" width="3.90625" style="167" customWidth="1"/>
    <col min="13579" max="13579" width="3" style="167" bestFit="1" customWidth="1"/>
    <col min="13580" max="13580" width="8.6328125" style="167" customWidth="1"/>
    <col min="13581" max="13581" width="3.90625" style="167" customWidth="1"/>
    <col min="13582" max="13582" width="6.26953125" style="167" customWidth="1"/>
    <col min="13583" max="13583" width="10.08984375" style="167" customWidth="1"/>
    <col min="13584" max="13584" width="3.90625" style="167" customWidth="1"/>
    <col min="13585" max="13585" width="3.453125" style="167" customWidth="1"/>
    <col min="13586" max="13827" width="9" style="167"/>
    <col min="13828" max="13828" width="2.26953125" style="167" customWidth="1"/>
    <col min="13829" max="13829" width="12.6328125" style="167" customWidth="1"/>
    <col min="13830" max="13830" width="8.6328125" style="167" customWidth="1"/>
    <col min="13831" max="13831" width="3.90625" style="167" customWidth="1"/>
    <col min="13832" max="13832" width="3" style="167" bestFit="1" customWidth="1"/>
    <col min="13833" max="13833" width="8.6328125" style="167" customWidth="1"/>
    <col min="13834" max="13834" width="3.90625" style="167" customWidth="1"/>
    <col min="13835" max="13835" width="3" style="167" bestFit="1" customWidth="1"/>
    <col min="13836" max="13836" width="8.6328125" style="167" customWidth="1"/>
    <col min="13837" max="13837" width="3.90625" style="167" customWidth="1"/>
    <col min="13838" max="13838" width="6.26953125" style="167" customWidth="1"/>
    <col min="13839" max="13839" width="10.08984375" style="167" customWidth="1"/>
    <col min="13840" max="13840" width="3.90625" style="167" customWidth="1"/>
    <col min="13841" max="13841" width="3.453125" style="167" customWidth="1"/>
    <col min="13842" max="14083" width="9" style="167"/>
    <col min="14084" max="14084" width="2.26953125" style="167" customWidth="1"/>
    <col min="14085" max="14085" width="12.6328125" style="167" customWidth="1"/>
    <col min="14086" max="14086" width="8.6328125" style="167" customWidth="1"/>
    <col min="14087" max="14087" width="3.90625" style="167" customWidth="1"/>
    <col min="14088" max="14088" width="3" style="167" bestFit="1" customWidth="1"/>
    <col min="14089" max="14089" width="8.6328125" style="167" customWidth="1"/>
    <col min="14090" max="14090" width="3.90625" style="167" customWidth="1"/>
    <col min="14091" max="14091" width="3" style="167" bestFit="1" customWidth="1"/>
    <col min="14092" max="14092" width="8.6328125" style="167" customWidth="1"/>
    <col min="14093" max="14093" width="3.90625" style="167" customWidth="1"/>
    <col min="14094" max="14094" width="6.26953125" style="167" customWidth="1"/>
    <col min="14095" max="14095" width="10.08984375" style="167" customWidth="1"/>
    <col min="14096" max="14096" width="3.90625" style="167" customWidth="1"/>
    <col min="14097" max="14097" width="3.453125" style="167" customWidth="1"/>
    <col min="14098" max="14339" width="9" style="167"/>
    <col min="14340" max="14340" width="2.26953125" style="167" customWidth="1"/>
    <col min="14341" max="14341" width="12.6328125" style="167" customWidth="1"/>
    <col min="14342" max="14342" width="8.6328125" style="167" customWidth="1"/>
    <col min="14343" max="14343" width="3.90625" style="167" customWidth="1"/>
    <col min="14344" max="14344" width="3" style="167" bestFit="1" customWidth="1"/>
    <col min="14345" max="14345" width="8.6328125" style="167" customWidth="1"/>
    <col min="14346" max="14346" width="3.90625" style="167" customWidth="1"/>
    <col min="14347" max="14347" width="3" style="167" bestFit="1" customWidth="1"/>
    <col min="14348" max="14348" width="8.6328125" style="167" customWidth="1"/>
    <col min="14349" max="14349" width="3.90625" style="167" customWidth="1"/>
    <col min="14350" max="14350" width="6.26953125" style="167" customWidth="1"/>
    <col min="14351" max="14351" width="10.08984375" style="167" customWidth="1"/>
    <col min="14352" max="14352" width="3.90625" style="167" customWidth="1"/>
    <col min="14353" max="14353" width="3.453125" style="167" customWidth="1"/>
    <col min="14354" max="14595" width="9" style="167"/>
    <col min="14596" max="14596" width="2.26953125" style="167" customWidth="1"/>
    <col min="14597" max="14597" width="12.6328125" style="167" customWidth="1"/>
    <col min="14598" max="14598" width="8.6328125" style="167" customWidth="1"/>
    <col min="14599" max="14599" width="3.90625" style="167" customWidth="1"/>
    <col min="14600" max="14600" width="3" style="167" bestFit="1" customWidth="1"/>
    <col min="14601" max="14601" width="8.6328125" style="167" customWidth="1"/>
    <col min="14602" max="14602" width="3.90625" style="167" customWidth="1"/>
    <col min="14603" max="14603" width="3" style="167" bestFit="1" customWidth="1"/>
    <col min="14604" max="14604" width="8.6328125" style="167" customWidth="1"/>
    <col min="14605" max="14605" width="3.90625" style="167" customWidth="1"/>
    <col min="14606" max="14606" width="6.26953125" style="167" customWidth="1"/>
    <col min="14607" max="14607" width="10.08984375" style="167" customWidth="1"/>
    <col min="14608" max="14608" width="3.90625" style="167" customWidth="1"/>
    <col min="14609" max="14609" width="3.453125" style="167" customWidth="1"/>
    <col min="14610" max="14851" width="9" style="167"/>
    <col min="14852" max="14852" width="2.26953125" style="167" customWidth="1"/>
    <col min="14853" max="14853" width="12.6328125" style="167" customWidth="1"/>
    <col min="14854" max="14854" width="8.6328125" style="167" customWidth="1"/>
    <col min="14855" max="14855" width="3.90625" style="167" customWidth="1"/>
    <col min="14856" max="14856" width="3" style="167" bestFit="1" customWidth="1"/>
    <col min="14857" max="14857" width="8.6328125" style="167" customWidth="1"/>
    <col min="14858" max="14858" width="3.90625" style="167" customWidth="1"/>
    <col min="14859" max="14859" width="3" style="167" bestFit="1" customWidth="1"/>
    <col min="14860" max="14860" width="8.6328125" style="167" customWidth="1"/>
    <col min="14861" max="14861" width="3.90625" style="167" customWidth="1"/>
    <col min="14862" max="14862" width="6.26953125" style="167" customWidth="1"/>
    <col min="14863" max="14863" width="10.08984375" style="167" customWidth="1"/>
    <col min="14864" max="14864" width="3.90625" style="167" customWidth="1"/>
    <col min="14865" max="14865" width="3.453125" style="167" customWidth="1"/>
    <col min="14866" max="15107" width="9" style="167"/>
    <col min="15108" max="15108" width="2.26953125" style="167" customWidth="1"/>
    <col min="15109" max="15109" width="12.6328125" style="167" customWidth="1"/>
    <col min="15110" max="15110" width="8.6328125" style="167" customWidth="1"/>
    <col min="15111" max="15111" width="3.90625" style="167" customWidth="1"/>
    <col min="15112" max="15112" width="3" style="167" bestFit="1" customWidth="1"/>
    <col min="15113" max="15113" width="8.6328125" style="167" customWidth="1"/>
    <col min="15114" max="15114" width="3.90625" style="167" customWidth="1"/>
    <col min="15115" max="15115" width="3" style="167" bestFit="1" customWidth="1"/>
    <col min="15116" max="15116" width="8.6328125" style="167" customWidth="1"/>
    <col min="15117" max="15117" width="3.90625" style="167" customWidth="1"/>
    <col min="15118" max="15118" width="6.26953125" style="167" customWidth="1"/>
    <col min="15119" max="15119" width="10.08984375" style="167" customWidth="1"/>
    <col min="15120" max="15120" width="3.90625" style="167" customWidth="1"/>
    <col min="15121" max="15121" width="3.453125" style="167" customWidth="1"/>
    <col min="15122" max="15363" width="9" style="167"/>
    <col min="15364" max="15364" width="2.26953125" style="167" customWidth="1"/>
    <col min="15365" max="15365" width="12.6328125" style="167" customWidth="1"/>
    <col min="15366" max="15366" width="8.6328125" style="167" customWidth="1"/>
    <col min="15367" max="15367" width="3.90625" style="167" customWidth="1"/>
    <col min="15368" max="15368" width="3" style="167" bestFit="1" customWidth="1"/>
    <col min="15369" max="15369" width="8.6328125" style="167" customWidth="1"/>
    <col min="15370" max="15370" width="3.90625" style="167" customWidth="1"/>
    <col min="15371" max="15371" width="3" style="167" bestFit="1" customWidth="1"/>
    <col min="15372" max="15372" width="8.6328125" style="167" customWidth="1"/>
    <col min="15373" max="15373" width="3.90625" style="167" customWidth="1"/>
    <col min="15374" max="15374" width="6.26953125" style="167" customWidth="1"/>
    <col min="15375" max="15375" width="10.08984375" style="167" customWidth="1"/>
    <col min="15376" max="15376" width="3.90625" style="167" customWidth="1"/>
    <col min="15377" max="15377" width="3.453125" style="167" customWidth="1"/>
    <col min="15378" max="15619" width="9" style="167"/>
    <col min="15620" max="15620" width="2.26953125" style="167" customWidth="1"/>
    <col min="15621" max="15621" width="12.6328125" style="167" customWidth="1"/>
    <col min="15622" max="15622" width="8.6328125" style="167" customWidth="1"/>
    <col min="15623" max="15623" width="3.90625" style="167" customWidth="1"/>
    <col min="15624" max="15624" width="3" style="167" bestFit="1" customWidth="1"/>
    <col min="15625" max="15625" width="8.6328125" style="167" customWidth="1"/>
    <col min="15626" max="15626" width="3.90625" style="167" customWidth="1"/>
    <col min="15627" max="15627" width="3" style="167" bestFit="1" customWidth="1"/>
    <col min="15628" max="15628" width="8.6328125" style="167" customWidth="1"/>
    <col min="15629" max="15629" width="3.90625" style="167" customWidth="1"/>
    <col min="15630" max="15630" width="6.26953125" style="167" customWidth="1"/>
    <col min="15631" max="15631" width="10.08984375" style="167" customWidth="1"/>
    <col min="15632" max="15632" width="3.90625" style="167" customWidth="1"/>
    <col min="15633" max="15633" width="3.453125" style="167" customWidth="1"/>
    <col min="15634" max="15875" width="9" style="167"/>
    <col min="15876" max="15876" width="2.26953125" style="167" customWidth="1"/>
    <col min="15877" max="15877" width="12.6328125" style="167" customWidth="1"/>
    <col min="15878" max="15878" width="8.6328125" style="167" customWidth="1"/>
    <col min="15879" max="15879" width="3.90625" style="167" customWidth="1"/>
    <col min="15880" max="15880" width="3" style="167" bestFit="1" customWidth="1"/>
    <col min="15881" max="15881" width="8.6328125" style="167" customWidth="1"/>
    <col min="15882" max="15882" width="3.90625" style="167" customWidth="1"/>
    <col min="15883" max="15883" width="3" style="167" bestFit="1" customWidth="1"/>
    <col min="15884" max="15884" width="8.6328125" style="167" customWidth="1"/>
    <col min="15885" max="15885" width="3.90625" style="167" customWidth="1"/>
    <col min="15886" max="15886" width="6.26953125" style="167" customWidth="1"/>
    <col min="15887" max="15887" width="10.08984375" style="167" customWidth="1"/>
    <col min="15888" max="15888" width="3.90625" style="167" customWidth="1"/>
    <col min="15889" max="15889" width="3.453125" style="167" customWidth="1"/>
    <col min="15890" max="16131" width="9" style="167"/>
    <col min="16132" max="16132" width="2.26953125" style="167" customWidth="1"/>
    <col min="16133" max="16133" width="12.6328125" style="167" customWidth="1"/>
    <col min="16134" max="16134" width="8.6328125" style="167" customWidth="1"/>
    <col min="16135" max="16135" width="3.90625" style="167" customWidth="1"/>
    <col min="16136" max="16136" width="3" style="167" bestFit="1" customWidth="1"/>
    <col min="16137" max="16137" width="8.6328125" style="167" customWidth="1"/>
    <col min="16138" max="16138" width="3.90625" style="167" customWidth="1"/>
    <col min="16139" max="16139" width="3" style="167" bestFit="1" customWidth="1"/>
    <col min="16140" max="16140" width="8.6328125" style="167" customWidth="1"/>
    <col min="16141" max="16141" width="3.90625" style="167" customWidth="1"/>
    <col min="16142" max="16142" width="6.26953125" style="167" customWidth="1"/>
    <col min="16143" max="16143" width="10.08984375" style="167" customWidth="1"/>
    <col min="16144" max="16144" width="3.90625" style="167" customWidth="1"/>
    <col min="16145" max="16145" width="3.453125" style="167" customWidth="1"/>
    <col min="16146" max="16384" width="9" style="167"/>
  </cols>
  <sheetData>
    <row r="1" spans="1:18" ht="22.5" customHeight="1" thickBot="1" x14ac:dyDescent="0.25">
      <c r="A1" s="68" t="s">
        <v>84</v>
      </c>
      <c r="B1" s="68"/>
    </row>
    <row r="2" spans="1:18" ht="22.5" customHeight="1" thickBot="1" x14ac:dyDescent="0.25">
      <c r="A2" s="68"/>
      <c r="B2" s="68"/>
      <c r="G2" s="405" t="s">
        <v>479</v>
      </c>
      <c r="H2" s="406"/>
      <c r="I2" s="406"/>
      <c r="J2" s="407"/>
      <c r="K2" s="407"/>
      <c r="L2" s="407"/>
      <c r="M2" s="407"/>
      <c r="N2" s="407"/>
      <c r="O2" s="407"/>
      <c r="P2" s="408"/>
    </row>
    <row r="3" spans="1:18" ht="13.5" customHeight="1" thickBot="1" x14ac:dyDescent="0.25">
      <c r="A3" s="68"/>
      <c r="B3" s="68"/>
    </row>
    <row r="4" spans="1:18" ht="15" customHeight="1" thickTop="1" x14ac:dyDescent="0.2">
      <c r="B4" s="375" t="s">
        <v>220</v>
      </c>
      <c r="C4" s="377" t="s">
        <v>85</v>
      </c>
      <c r="D4" s="378"/>
      <c r="E4" s="381" t="s">
        <v>86</v>
      </c>
      <c r="F4" s="381"/>
      <c r="G4" s="381"/>
      <c r="H4" s="381"/>
      <c r="I4" s="381"/>
      <c r="J4" s="382"/>
      <c r="K4" s="377" t="s">
        <v>218</v>
      </c>
      <c r="L4" s="409"/>
      <c r="M4" s="378"/>
      <c r="N4" s="410" t="s">
        <v>219</v>
      </c>
      <c r="O4" s="412" t="s">
        <v>223</v>
      </c>
      <c r="P4" s="413"/>
    </row>
    <row r="5" spans="1:18" ht="30" customHeight="1" thickBot="1" x14ac:dyDescent="0.25">
      <c r="B5" s="376"/>
      <c r="C5" s="379"/>
      <c r="D5" s="380"/>
      <c r="E5" s="383" t="s">
        <v>87</v>
      </c>
      <c r="F5" s="383"/>
      <c r="G5" s="383"/>
      <c r="H5" s="384" t="s">
        <v>88</v>
      </c>
      <c r="I5" s="385"/>
      <c r="J5" s="386"/>
      <c r="K5" s="69" t="s">
        <v>221</v>
      </c>
      <c r="L5" s="403" t="s">
        <v>222</v>
      </c>
      <c r="M5" s="404"/>
      <c r="N5" s="411"/>
      <c r="O5" s="414"/>
      <c r="P5" s="415"/>
      <c r="R5" s="70" t="s">
        <v>89</v>
      </c>
    </row>
    <row r="6" spans="1:18" ht="25" customHeight="1" x14ac:dyDescent="0.2">
      <c r="B6" s="71" t="s">
        <v>90</v>
      </c>
      <c r="C6" s="35"/>
      <c r="D6" s="72" t="s">
        <v>91</v>
      </c>
      <c r="E6" s="387" t="s">
        <v>92</v>
      </c>
      <c r="F6" s="36"/>
      <c r="G6" s="73" t="s">
        <v>91</v>
      </c>
      <c r="H6" s="389"/>
      <c r="I6" s="390"/>
      <c r="J6" s="391"/>
      <c r="K6" s="397"/>
      <c r="L6" s="74">
        <f>ROUNDDOWN(C6/3,1)</f>
        <v>0</v>
      </c>
      <c r="M6" s="72" t="s">
        <v>91</v>
      </c>
      <c r="N6" s="371"/>
      <c r="O6" s="75">
        <f>L6</f>
        <v>0</v>
      </c>
      <c r="P6" s="76" t="s">
        <v>91</v>
      </c>
      <c r="R6" s="77" t="str">
        <f>IF(C6=F6,"ＯＫ","不突合")</f>
        <v>ＯＫ</v>
      </c>
    </row>
    <row r="7" spans="1:18" ht="25" customHeight="1" x14ac:dyDescent="0.2">
      <c r="B7" s="78" t="s">
        <v>93</v>
      </c>
      <c r="C7" s="37"/>
      <c r="D7" s="79" t="s">
        <v>91</v>
      </c>
      <c r="E7" s="388"/>
      <c r="F7" s="38"/>
      <c r="G7" s="80" t="s">
        <v>91</v>
      </c>
      <c r="H7" s="392"/>
      <c r="I7" s="393"/>
      <c r="J7" s="394"/>
      <c r="K7" s="397"/>
      <c r="L7" s="81">
        <f>ROUNDDOWN(C7/6,1)</f>
        <v>0</v>
      </c>
      <c r="M7" s="79" t="s">
        <v>91</v>
      </c>
      <c r="N7" s="371"/>
      <c r="O7" s="82">
        <f>L7</f>
        <v>0</v>
      </c>
      <c r="P7" s="83" t="s">
        <v>91</v>
      </c>
      <c r="R7" s="77" t="str">
        <f>IF(C7=F7,"ＯＫ","不突合")</f>
        <v>ＯＫ</v>
      </c>
    </row>
    <row r="8" spans="1:18" ht="25" customHeight="1" x14ac:dyDescent="0.2">
      <c r="B8" s="78" t="s">
        <v>94</v>
      </c>
      <c r="C8" s="37"/>
      <c r="D8" s="79" t="s">
        <v>91</v>
      </c>
      <c r="E8" s="388"/>
      <c r="F8" s="38"/>
      <c r="G8" s="80" t="s">
        <v>91</v>
      </c>
      <c r="H8" s="392"/>
      <c r="I8" s="395"/>
      <c r="J8" s="396"/>
      <c r="K8" s="398"/>
      <c r="L8" s="81">
        <f>ROUNDDOWN(C8/6,1)</f>
        <v>0</v>
      </c>
      <c r="M8" s="79" t="s">
        <v>91</v>
      </c>
      <c r="N8" s="372"/>
      <c r="O8" s="82">
        <f>L8</f>
        <v>0</v>
      </c>
      <c r="P8" s="83" t="s">
        <v>91</v>
      </c>
      <c r="R8" s="77" t="str">
        <f>IF(C8=F8,"ＯＫ","不突合")</f>
        <v>ＯＫ</v>
      </c>
    </row>
    <row r="9" spans="1:18" ht="25" customHeight="1" x14ac:dyDescent="0.2">
      <c r="B9" s="78" t="s">
        <v>95</v>
      </c>
      <c r="C9" s="37"/>
      <c r="D9" s="79" t="s">
        <v>91</v>
      </c>
      <c r="E9" s="388" t="s">
        <v>96</v>
      </c>
      <c r="F9" s="38"/>
      <c r="G9" s="80" t="s">
        <v>91</v>
      </c>
      <c r="H9" s="400" t="s">
        <v>97</v>
      </c>
      <c r="I9" s="38"/>
      <c r="J9" s="79" t="s">
        <v>91</v>
      </c>
      <c r="K9" s="84">
        <f>ROUNDUP(C9/25,0)</f>
        <v>0</v>
      </c>
      <c r="L9" s="81">
        <f>ROUNDDOWN(C9/15,1)</f>
        <v>0</v>
      </c>
      <c r="M9" s="79" t="s">
        <v>91</v>
      </c>
      <c r="N9" s="37"/>
      <c r="O9" s="61"/>
      <c r="P9" s="83" t="s">
        <v>91</v>
      </c>
      <c r="R9" s="77" t="str">
        <f>IF(C9=SUM(F9,I9),"ＯＫ","不突合")</f>
        <v>ＯＫ</v>
      </c>
    </row>
    <row r="10" spans="1:18" ht="25" customHeight="1" x14ac:dyDescent="0.2">
      <c r="B10" s="78" t="s">
        <v>98</v>
      </c>
      <c r="C10" s="37"/>
      <c r="D10" s="79" t="s">
        <v>91</v>
      </c>
      <c r="E10" s="388"/>
      <c r="F10" s="38"/>
      <c r="G10" s="80" t="s">
        <v>91</v>
      </c>
      <c r="H10" s="401"/>
      <c r="I10" s="38"/>
      <c r="J10" s="79" t="s">
        <v>91</v>
      </c>
      <c r="K10" s="84">
        <f>ROUNDUP(C10/35,0)</f>
        <v>0</v>
      </c>
      <c r="L10" s="81">
        <f>ROUNDDOWN(C10/25,1)</f>
        <v>0</v>
      </c>
      <c r="M10" s="79" t="s">
        <v>91</v>
      </c>
      <c r="N10" s="37"/>
      <c r="O10" s="82">
        <f>MAX(L10,N10)</f>
        <v>0</v>
      </c>
      <c r="P10" s="83" t="s">
        <v>91</v>
      </c>
      <c r="R10" s="77" t="str">
        <f>IF(C10=SUM(F10,I10),"ＯＫ","不突合")</f>
        <v>ＯＫ</v>
      </c>
    </row>
    <row r="11" spans="1:18" ht="25" customHeight="1" thickBot="1" x14ac:dyDescent="0.25">
      <c r="B11" s="85" t="s">
        <v>99</v>
      </c>
      <c r="C11" s="39"/>
      <c r="D11" s="86" t="s">
        <v>91</v>
      </c>
      <c r="E11" s="399"/>
      <c r="F11" s="40"/>
      <c r="G11" s="87" t="s">
        <v>91</v>
      </c>
      <c r="H11" s="402"/>
      <c r="I11" s="40"/>
      <c r="J11" s="86" t="s">
        <v>91</v>
      </c>
      <c r="K11" s="88">
        <f>ROUNDUP(C11/35,0)</f>
        <v>0</v>
      </c>
      <c r="L11" s="89">
        <f>ROUNDDOWN(C11/25,1)</f>
        <v>0</v>
      </c>
      <c r="M11" s="86" t="s">
        <v>91</v>
      </c>
      <c r="N11" s="39"/>
      <c r="O11" s="90">
        <f>MAX(L11,N11)</f>
        <v>0</v>
      </c>
      <c r="P11" s="91" t="s">
        <v>91</v>
      </c>
      <c r="R11" s="77" t="str">
        <f>IF(C11=SUM(F11,I11),"ＯＫ","不突合")</f>
        <v>ＯＫ</v>
      </c>
    </row>
    <row r="12" spans="1:18" ht="25" customHeight="1" thickBot="1" x14ac:dyDescent="0.25">
      <c r="B12" s="92" t="s">
        <v>100</v>
      </c>
      <c r="C12" s="93">
        <f>SUM(C6:C11)</f>
        <v>0</v>
      </c>
      <c r="D12" s="94" t="s">
        <v>91</v>
      </c>
      <c r="E12" s="95"/>
      <c r="F12" s="95">
        <f>SUM(F6:F11)</f>
        <v>0</v>
      </c>
      <c r="G12" s="96" t="s">
        <v>91</v>
      </c>
      <c r="H12" s="97"/>
      <c r="I12" s="95">
        <f>SUM(I9:I11)</f>
        <v>0</v>
      </c>
      <c r="J12" s="94" t="s">
        <v>91</v>
      </c>
      <c r="K12" s="98">
        <f>SUM(K9:K11)</f>
        <v>0</v>
      </c>
      <c r="L12" s="97">
        <f>ROUND(SUM(L6:L11),0)</f>
        <v>0</v>
      </c>
      <c r="M12" s="94" t="s">
        <v>91</v>
      </c>
      <c r="N12" s="99">
        <f>SUM(N9:N11)</f>
        <v>0</v>
      </c>
      <c r="O12" s="100">
        <f>ROUND(SUM(O6:O11),0)</f>
        <v>0</v>
      </c>
      <c r="P12" s="101" t="s">
        <v>91</v>
      </c>
    </row>
    <row r="14" spans="1:18" ht="353.25" customHeight="1" x14ac:dyDescent="0.2">
      <c r="A14" s="373" t="s">
        <v>477</v>
      </c>
      <c r="B14" s="374"/>
      <c r="C14" s="374"/>
      <c r="D14" s="374"/>
      <c r="E14" s="374"/>
      <c r="F14" s="374"/>
      <c r="G14" s="374"/>
      <c r="H14" s="374"/>
      <c r="I14" s="374"/>
      <c r="J14" s="374"/>
      <c r="K14" s="374"/>
      <c r="L14" s="374"/>
      <c r="M14" s="374"/>
      <c r="N14" s="374"/>
      <c r="O14" s="374"/>
      <c r="P14" s="374"/>
    </row>
  </sheetData>
  <sheetProtection algorithmName="SHA-512" hashValue="ua/yO5Pb4S5/MUi5WHYX/btXSVJlLNzzYCt5vPWr52g+jP+WBqsbe5TrtdzCr765Da8gheez4ehhZjrYkiBJ8w==" saltValue="ao3BaCzUIF4UWznbbkMv2g==" spinCount="100000" sheet="1" formatCells="0" selectLockedCells="1"/>
  <mergeCells count="18">
    <mergeCell ref="G2:I2"/>
    <mergeCell ref="J2:P2"/>
    <mergeCell ref="K4:M4"/>
    <mergeCell ref="N4:N5"/>
    <mergeCell ref="O4:P5"/>
    <mergeCell ref="N6:N8"/>
    <mergeCell ref="A14:P14"/>
    <mergeCell ref="B4:B5"/>
    <mergeCell ref="C4:D5"/>
    <mergeCell ref="E4:J4"/>
    <mergeCell ref="E5:G5"/>
    <mergeCell ref="H5:J5"/>
    <mergeCell ref="E6:E8"/>
    <mergeCell ref="H6:J8"/>
    <mergeCell ref="K6:K8"/>
    <mergeCell ref="E9:E11"/>
    <mergeCell ref="H9:H11"/>
    <mergeCell ref="L5:M5"/>
  </mergeCells>
  <phoneticPr fontId="2"/>
  <printOptions horizontalCentered="1"/>
  <pageMargins left="0.62992125984251968" right="0.62992125984251968" top="0.98425196850393704" bottom="0.98425196850393704" header="0.51181102362204722" footer="0.51181102362204722"/>
  <pageSetup paperSize="9"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113"/>
  <sheetViews>
    <sheetView view="pageBreakPreview" topLeftCell="A96" zoomScaleNormal="100" zoomScaleSheetLayoutView="100" workbookViewId="0">
      <selection activeCell="A108" sqref="A108:V108"/>
    </sheetView>
  </sheetViews>
  <sheetFormatPr defaultColWidth="4.453125" defaultRowHeight="13" x14ac:dyDescent="0.2"/>
  <cols>
    <col min="1" max="1" width="4.453125" customWidth="1"/>
    <col min="2" max="2" width="6.6328125" customWidth="1"/>
    <col min="11" max="11" width="4.453125" customWidth="1"/>
    <col min="13" max="13" width="6.6328125" customWidth="1"/>
  </cols>
  <sheetData>
    <row r="1" spans="1:19" ht="21.75" customHeight="1" x14ac:dyDescent="0.2">
      <c r="A1" s="216" t="s">
        <v>236</v>
      </c>
      <c r="B1" s="216"/>
      <c r="C1" s="216"/>
    </row>
    <row r="2" spans="1:19" s="1" customFormat="1" ht="16.5" customHeight="1" x14ac:dyDescent="0.2">
      <c r="G2" s="1045" t="s">
        <v>140</v>
      </c>
      <c r="H2" s="1045"/>
      <c r="I2" s="1045"/>
      <c r="J2" s="1044"/>
      <c r="K2" s="1044"/>
      <c r="L2" s="1044"/>
      <c r="M2" s="1044"/>
      <c r="N2" s="1044"/>
      <c r="O2" s="1044"/>
      <c r="P2" s="1044"/>
      <c r="Q2" s="1044"/>
      <c r="R2" s="1044"/>
      <c r="S2" s="1044"/>
    </row>
    <row r="3" spans="1:19" ht="16.5" customHeight="1" x14ac:dyDescent="0.2"/>
    <row r="4" spans="1:19" ht="16.5" customHeight="1" thickBot="1" x14ac:dyDescent="0.25">
      <c r="A4" t="s">
        <v>304</v>
      </c>
    </row>
    <row r="5" spans="1:19" ht="16.5" customHeight="1" x14ac:dyDescent="0.2">
      <c r="A5" s="976" t="s">
        <v>265</v>
      </c>
      <c r="B5" s="977"/>
      <c r="C5" s="1029"/>
      <c r="D5" s="977" t="s">
        <v>266</v>
      </c>
      <c r="E5" s="977"/>
      <c r="F5" s="1029"/>
      <c r="G5" s="303"/>
      <c r="H5" s="243"/>
      <c r="I5" s="303" t="s">
        <v>269</v>
      </c>
      <c r="J5" s="243"/>
      <c r="K5" s="303" t="s">
        <v>270</v>
      </c>
      <c r="L5" s="303" t="s">
        <v>185</v>
      </c>
      <c r="M5" s="243"/>
      <c r="N5" s="303" t="s">
        <v>269</v>
      </c>
      <c r="O5" s="243"/>
      <c r="P5" s="303" t="s">
        <v>270</v>
      </c>
      <c r="Q5" s="303"/>
      <c r="R5" s="303"/>
      <c r="S5" s="304"/>
    </row>
    <row r="6" spans="1:19" ht="16.5" customHeight="1" x14ac:dyDescent="0.2">
      <c r="A6" s="978"/>
      <c r="B6" s="979"/>
      <c r="C6" s="1030"/>
      <c r="D6" s="979" t="s">
        <v>267</v>
      </c>
      <c r="E6" s="979"/>
      <c r="F6" s="1030"/>
      <c r="G6" s="305"/>
      <c r="H6" s="244"/>
      <c r="I6" s="305" t="s">
        <v>269</v>
      </c>
      <c r="J6" s="244"/>
      <c r="K6" s="305" t="s">
        <v>270</v>
      </c>
      <c r="L6" s="305" t="s">
        <v>185</v>
      </c>
      <c r="M6" s="244"/>
      <c r="N6" s="305" t="s">
        <v>269</v>
      </c>
      <c r="O6" s="244"/>
      <c r="P6" s="305" t="s">
        <v>270</v>
      </c>
      <c r="Q6" s="305"/>
      <c r="R6" s="305"/>
      <c r="S6" s="306"/>
    </row>
    <row r="7" spans="1:19" ht="16.5" customHeight="1" x14ac:dyDescent="0.2">
      <c r="A7" s="978"/>
      <c r="B7" s="979"/>
      <c r="C7" s="1030"/>
      <c r="D7" s="979" t="s">
        <v>271</v>
      </c>
      <c r="E7" s="979"/>
      <c r="F7" s="1030"/>
      <c r="G7" s="305"/>
      <c r="H7" s="244"/>
      <c r="I7" s="305" t="s">
        <v>269</v>
      </c>
      <c r="J7" s="244"/>
      <c r="K7" s="305" t="s">
        <v>270</v>
      </c>
      <c r="L7" s="305" t="s">
        <v>185</v>
      </c>
      <c r="M7" s="244"/>
      <c r="N7" s="305" t="s">
        <v>269</v>
      </c>
      <c r="O7" s="244"/>
      <c r="P7" s="305" t="s">
        <v>270</v>
      </c>
      <c r="Q7" s="305"/>
      <c r="R7" s="305"/>
      <c r="S7" s="306"/>
    </row>
    <row r="8" spans="1:19" ht="16.5" customHeight="1" x14ac:dyDescent="0.2">
      <c r="A8" s="1052" t="s">
        <v>286</v>
      </c>
      <c r="B8" s="468"/>
      <c r="C8" s="468"/>
      <c r="D8" s="468"/>
      <c r="E8" s="468"/>
      <c r="F8" s="791"/>
      <c r="G8" s="305"/>
      <c r="H8" s="244"/>
      <c r="I8" s="305" t="s">
        <v>287</v>
      </c>
      <c r="J8" s="244"/>
      <c r="K8" s="305" t="s">
        <v>133</v>
      </c>
      <c r="L8" s="305"/>
      <c r="M8" s="305"/>
      <c r="N8" s="305"/>
      <c r="O8" s="305"/>
      <c r="P8" s="305"/>
      <c r="Q8" s="305"/>
      <c r="R8" s="305"/>
      <c r="S8" s="306"/>
    </row>
    <row r="9" spans="1:19" ht="16.5" customHeight="1" x14ac:dyDescent="0.2">
      <c r="A9" s="1053"/>
      <c r="B9" s="470"/>
      <c r="C9" s="470"/>
      <c r="D9" s="470"/>
      <c r="E9" s="470"/>
      <c r="F9" s="1054"/>
      <c r="G9" s="1006" t="s">
        <v>273</v>
      </c>
      <c r="H9" s="1006"/>
      <c r="I9" s="1006"/>
      <c r="J9" s="1006"/>
      <c r="K9" s="1006"/>
      <c r="L9" s="1006"/>
      <c r="M9" s="1006"/>
      <c r="N9" s="1006"/>
      <c r="O9" s="1006"/>
      <c r="P9" s="1006"/>
      <c r="Q9" s="1006"/>
      <c r="R9" s="1006"/>
      <c r="S9" s="1007"/>
    </row>
    <row r="10" spans="1:19" ht="16.5" customHeight="1" x14ac:dyDescent="0.2">
      <c r="A10" s="488"/>
      <c r="B10" s="489"/>
      <c r="C10" s="489"/>
      <c r="D10" s="489"/>
      <c r="E10" s="489"/>
      <c r="F10" s="745"/>
      <c r="G10" s="1006"/>
      <c r="H10" s="1006"/>
      <c r="I10" s="1006"/>
      <c r="J10" s="1006"/>
      <c r="K10" s="1006"/>
      <c r="L10" s="1006"/>
      <c r="M10" s="1006"/>
      <c r="N10" s="1006"/>
      <c r="O10" s="1006"/>
      <c r="P10" s="1006"/>
      <c r="Q10" s="1006"/>
      <c r="R10" s="1006"/>
      <c r="S10" s="1007"/>
    </row>
    <row r="11" spans="1:19" ht="16.5" customHeight="1" x14ac:dyDescent="0.2">
      <c r="A11" s="1048" t="s">
        <v>272</v>
      </c>
      <c r="B11" s="1049"/>
      <c r="C11" s="1049"/>
      <c r="D11" s="1049"/>
      <c r="E11" s="1049"/>
      <c r="F11" s="1050"/>
      <c r="G11" s="305"/>
      <c r="H11" s="244"/>
      <c r="I11" s="305" t="s">
        <v>269</v>
      </c>
      <c r="J11" s="244"/>
      <c r="K11" s="305" t="s">
        <v>270</v>
      </c>
      <c r="L11" s="305" t="s">
        <v>185</v>
      </c>
      <c r="M11" s="244"/>
      <c r="N11" s="305" t="s">
        <v>269</v>
      </c>
      <c r="O11" s="244"/>
      <c r="P11" s="305" t="s">
        <v>270</v>
      </c>
      <c r="Q11" s="305"/>
      <c r="R11" s="305"/>
      <c r="S11" s="306"/>
    </row>
    <row r="12" spans="1:19" ht="16.5" customHeight="1" x14ac:dyDescent="0.2">
      <c r="A12" s="1048"/>
      <c r="B12" s="1049"/>
      <c r="C12" s="1049"/>
      <c r="D12" s="1049"/>
      <c r="E12" s="1049"/>
      <c r="F12" s="1050"/>
      <c r="G12" s="1006" t="s">
        <v>273</v>
      </c>
      <c r="H12" s="1006"/>
      <c r="I12" s="1006"/>
      <c r="J12" s="1006"/>
      <c r="K12" s="1006"/>
      <c r="L12" s="1006"/>
      <c r="M12" s="1006"/>
      <c r="N12" s="1006"/>
      <c r="O12" s="1006"/>
      <c r="P12" s="1006"/>
      <c r="Q12" s="1006"/>
      <c r="R12" s="1006"/>
      <c r="S12" s="1007"/>
    </row>
    <row r="13" spans="1:19" ht="16.5" customHeight="1" x14ac:dyDescent="0.2">
      <c r="A13" s="1048"/>
      <c r="B13" s="1049"/>
      <c r="C13" s="1049"/>
      <c r="D13" s="1049"/>
      <c r="E13" s="1049"/>
      <c r="F13" s="1050"/>
      <c r="G13" s="1006"/>
      <c r="H13" s="1006"/>
      <c r="I13" s="1006"/>
      <c r="J13" s="1006"/>
      <c r="K13" s="1006"/>
      <c r="L13" s="1006"/>
      <c r="M13" s="1006"/>
      <c r="N13" s="1006"/>
      <c r="O13" s="1006"/>
      <c r="P13" s="1006"/>
      <c r="Q13" s="1006"/>
      <c r="R13" s="1006"/>
      <c r="S13" s="1007"/>
    </row>
    <row r="14" spans="1:19" ht="16.5" customHeight="1" x14ac:dyDescent="0.2">
      <c r="A14" s="1048" t="s">
        <v>449</v>
      </c>
      <c r="B14" s="1055"/>
      <c r="C14" s="1055"/>
      <c r="D14" s="1055"/>
      <c r="E14" s="1055"/>
      <c r="F14" s="1056"/>
      <c r="G14" s="305"/>
      <c r="H14" s="244"/>
      <c r="I14" s="305" t="s">
        <v>269</v>
      </c>
      <c r="J14" s="244"/>
      <c r="K14" s="305" t="s">
        <v>270</v>
      </c>
      <c r="L14" s="305" t="s">
        <v>185</v>
      </c>
      <c r="M14" s="244"/>
      <c r="N14" s="305" t="s">
        <v>269</v>
      </c>
      <c r="O14" s="244"/>
      <c r="P14" s="305" t="s">
        <v>270</v>
      </c>
      <c r="Q14" s="305"/>
      <c r="R14" s="305"/>
      <c r="S14" s="306"/>
    </row>
    <row r="15" spans="1:19" ht="16.5" customHeight="1" x14ac:dyDescent="0.2">
      <c r="A15" s="1057"/>
      <c r="B15" s="1055"/>
      <c r="C15" s="1055"/>
      <c r="D15" s="1055"/>
      <c r="E15" s="1055"/>
      <c r="F15" s="1056"/>
      <c r="G15" s="1006" t="s">
        <v>273</v>
      </c>
      <c r="H15" s="1006"/>
      <c r="I15" s="1006"/>
      <c r="J15" s="1006"/>
      <c r="K15" s="1006"/>
      <c r="L15" s="1006"/>
      <c r="M15" s="1006"/>
      <c r="N15" s="1006"/>
      <c r="O15" s="1006"/>
      <c r="P15" s="1006"/>
      <c r="Q15" s="1006"/>
      <c r="R15" s="1006"/>
      <c r="S15" s="1007"/>
    </row>
    <row r="16" spans="1:19" ht="16.5" customHeight="1" x14ac:dyDescent="0.2">
      <c r="A16" s="1057"/>
      <c r="B16" s="1055"/>
      <c r="C16" s="1055"/>
      <c r="D16" s="1055"/>
      <c r="E16" s="1055"/>
      <c r="F16" s="1056"/>
      <c r="G16" s="1006"/>
      <c r="H16" s="1006"/>
      <c r="I16" s="1006"/>
      <c r="J16" s="1006"/>
      <c r="K16" s="1006"/>
      <c r="L16" s="1006"/>
      <c r="M16" s="1006"/>
      <c r="N16" s="1006"/>
      <c r="O16" s="1006"/>
      <c r="P16" s="1006"/>
      <c r="Q16" s="1006"/>
      <c r="R16" s="1006"/>
      <c r="S16" s="1007"/>
    </row>
    <row r="17" spans="1:22" ht="16.5" customHeight="1" x14ac:dyDescent="0.2">
      <c r="A17" s="1048" t="s">
        <v>274</v>
      </c>
      <c r="B17" s="1049"/>
      <c r="C17" s="1050"/>
      <c r="D17" s="979" t="s">
        <v>268</v>
      </c>
      <c r="E17" s="979"/>
      <c r="F17" s="1030"/>
      <c r="G17" s="305"/>
      <c r="H17" s="244"/>
      <c r="I17" s="305" t="s">
        <v>137</v>
      </c>
      <c r="J17" s="244"/>
      <c r="K17" s="305" t="s">
        <v>133</v>
      </c>
      <c r="L17" s="305" t="s">
        <v>185</v>
      </c>
      <c r="M17" s="244"/>
      <c r="N17" s="305" t="s">
        <v>137</v>
      </c>
      <c r="O17" s="244"/>
      <c r="P17" s="305" t="s">
        <v>133</v>
      </c>
      <c r="Q17" s="305"/>
      <c r="R17" s="305"/>
      <c r="S17" s="306"/>
    </row>
    <row r="18" spans="1:22" ht="16.5" customHeight="1" x14ac:dyDescent="0.2">
      <c r="A18" s="1048"/>
      <c r="B18" s="1049"/>
      <c r="C18" s="1050"/>
      <c r="D18" s="979"/>
      <c r="E18" s="979"/>
      <c r="F18" s="1030"/>
      <c r="G18" s="1006" t="s">
        <v>273</v>
      </c>
      <c r="H18" s="1006"/>
      <c r="I18" s="1006"/>
      <c r="J18" s="1006"/>
      <c r="K18" s="1006"/>
      <c r="L18" s="1006"/>
      <c r="M18" s="1006"/>
      <c r="N18" s="1006"/>
      <c r="O18" s="1006"/>
      <c r="P18" s="1006"/>
      <c r="Q18" s="1006"/>
      <c r="R18" s="1006"/>
      <c r="S18" s="1007"/>
    </row>
    <row r="19" spans="1:22" ht="16.5" customHeight="1" x14ac:dyDescent="0.2">
      <c r="A19" s="1048"/>
      <c r="B19" s="1049"/>
      <c r="C19" s="1050"/>
      <c r="D19" s="979"/>
      <c r="E19" s="979"/>
      <c r="F19" s="1030"/>
      <c r="G19" s="1006"/>
      <c r="H19" s="1006"/>
      <c r="I19" s="1006"/>
      <c r="J19" s="1006"/>
      <c r="K19" s="1006"/>
      <c r="L19" s="1006"/>
      <c r="M19" s="1006"/>
      <c r="N19" s="1006"/>
      <c r="O19" s="1006"/>
      <c r="P19" s="1006"/>
      <c r="Q19" s="1006"/>
      <c r="R19" s="1006"/>
      <c r="S19" s="1007"/>
    </row>
    <row r="20" spans="1:22" ht="16.5" customHeight="1" x14ac:dyDescent="0.2">
      <c r="A20" s="1048"/>
      <c r="B20" s="1049"/>
      <c r="C20" s="1050"/>
      <c r="D20" s="979" t="s">
        <v>275</v>
      </c>
      <c r="E20" s="979"/>
      <c r="F20" s="1030"/>
      <c r="G20" s="305"/>
      <c r="H20" s="244"/>
      <c r="I20" s="305" t="s">
        <v>137</v>
      </c>
      <c r="J20" s="244"/>
      <c r="K20" s="305" t="s">
        <v>133</v>
      </c>
      <c r="L20" s="305" t="s">
        <v>185</v>
      </c>
      <c r="M20" s="244"/>
      <c r="N20" s="305" t="s">
        <v>137</v>
      </c>
      <c r="O20" s="244"/>
      <c r="P20" s="305" t="s">
        <v>133</v>
      </c>
      <c r="Q20" s="305"/>
      <c r="R20" s="305"/>
      <c r="S20" s="306"/>
    </row>
    <row r="21" spans="1:22" ht="16.5" customHeight="1" x14ac:dyDescent="0.2">
      <c r="A21" s="1048"/>
      <c r="B21" s="1049"/>
      <c r="C21" s="1050"/>
      <c r="D21" s="979"/>
      <c r="E21" s="979"/>
      <c r="F21" s="1030"/>
      <c r="G21" s="1006" t="s">
        <v>273</v>
      </c>
      <c r="H21" s="1006"/>
      <c r="I21" s="1006"/>
      <c r="J21" s="1006"/>
      <c r="K21" s="1006"/>
      <c r="L21" s="1006"/>
      <c r="M21" s="1006"/>
      <c r="N21" s="1006"/>
      <c r="O21" s="1006"/>
      <c r="P21" s="1006"/>
      <c r="Q21" s="1006"/>
      <c r="R21" s="1006"/>
      <c r="S21" s="1007"/>
    </row>
    <row r="22" spans="1:22" ht="16.5" customHeight="1" x14ac:dyDescent="0.2">
      <c r="A22" s="1048"/>
      <c r="B22" s="1049"/>
      <c r="C22" s="1050"/>
      <c r="D22" s="979"/>
      <c r="E22" s="979"/>
      <c r="F22" s="1030"/>
      <c r="G22" s="1006"/>
      <c r="H22" s="1006"/>
      <c r="I22" s="1006"/>
      <c r="J22" s="1006"/>
      <c r="K22" s="1006"/>
      <c r="L22" s="1006"/>
      <c r="M22" s="1006"/>
      <c r="N22" s="1006"/>
      <c r="O22" s="1006"/>
      <c r="P22" s="1006"/>
      <c r="Q22" s="1006"/>
      <c r="R22" s="1006"/>
      <c r="S22" s="1007"/>
    </row>
    <row r="23" spans="1:22" ht="16.5" customHeight="1" x14ac:dyDescent="0.2">
      <c r="A23" s="1048"/>
      <c r="B23" s="1049"/>
      <c r="C23" s="1050"/>
      <c r="D23" s="979" t="s">
        <v>276</v>
      </c>
      <c r="E23" s="979"/>
      <c r="F23" s="1030"/>
      <c r="G23" s="305"/>
      <c r="H23" s="244"/>
      <c r="I23" s="305" t="s">
        <v>137</v>
      </c>
      <c r="J23" s="244"/>
      <c r="K23" s="305" t="s">
        <v>133</v>
      </c>
      <c r="L23" s="305" t="s">
        <v>185</v>
      </c>
      <c r="M23" s="244"/>
      <c r="N23" s="305" t="s">
        <v>137</v>
      </c>
      <c r="O23" s="244"/>
      <c r="P23" s="305" t="s">
        <v>133</v>
      </c>
      <c r="Q23" s="305"/>
      <c r="R23" s="305"/>
      <c r="S23" s="306"/>
    </row>
    <row r="24" spans="1:22" ht="16.5" customHeight="1" x14ac:dyDescent="0.2">
      <c r="A24" s="1048"/>
      <c r="B24" s="1049"/>
      <c r="C24" s="1050"/>
      <c r="D24" s="979"/>
      <c r="E24" s="979"/>
      <c r="F24" s="1030"/>
      <c r="G24" s="1006" t="s">
        <v>273</v>
      </c>
      <c r="H24" s="1006"/>
      <c r="I24" s="1006"/>
      <c r="J24" s="1006"/>
      <c r="K24" s="1006"/>
      <c r="L24" s="1006"/>
      <c r="M24" s="1006"/>
      <c r="N24" s="1006"/>
      <c r="O24" s="1006"/>
      <c r="P24" s="1006"/>
      <c r="Q24" s="1006"/>
      <c r="R24" s="1006"/>
      <c r="S24" s="1007"/>
    </row>
    <row r="25" spans="1:22" ht="16.5" customHeight="1" thickBot="1" x14ac:dyDescent="0.25">
      <c r="A25" s="1051"/>
      <c r="B25" s="747"/>
      <c r="C25" s="748"/>
      <c r="D25" s="971"/>
      <c r="E25" s="971"/>
      <c r="F25" s="1047"/>
      <c r="G25" s="1042"/>
      <c r="H25" s="1042"/>
      <c r="I25" s="1042"/>
      <c r="J25" s="1042"/>
      <c r="K25" s="1042"/>
      <c r="L25" s="1042"/>
      <c r="M25" s="1042"/>
      <c r="N25" s="1042"/>
      <c r="O25" s="1042"/>
      <c r="P25" s="1042"/>
      <c r="Q25" s="1042"/>
      <c r="R25" s="1042"/>
      <c r="S25" s="1043"/>
    </row>
    <row r="26" spans="1:22" ht="16.5" customHeight="1" x14ac:dyDescent="0.2">
      <c r="A26" s="1021" t="s">
        <v>373</v>
      </c>
      <c r="B26" s="1017"/>
      <c r="C26" s="1017"/>
      <c r="D26" s="1017" t="s">
        <v>410</v>
      </c>
      <c r="E26" s="1017"/>
      <c r="F26" s="1017"/>
      <c r="G26" s="989" t="s">
        <v>399</v>
      </c>
      <c r="H26" s="989"/>
      <c r="I26" s="989"/>
      <c r="J26" s="989"/>
      <c r="K26" s="989"/>
      <c r="L26" s="989"/>
      <c r="M26" s="989"/>
      <c r="N26" s="989"/>
      <c r="O26" s="989"/>
      <c r="P26" s="989"/>
      <c r="Q26" s="989"/>
      <c r="R26" s="986" t="s">
        <v>405</v>
      </c>
      <c r="S26" s="987"/>
    </row>
    <row r="27" spans="1:22" ht="28.5" customHeight="1" x14ac:dyDescent="0.2">
      <c r="A27" s="1022"/>
      <c r="B27" s="1018"/>
      <c r="C27" s="1018"/>
      <c r="D27" s="1018"/>
      <c r="E27" s="1018"/>
      <c r="F27" s="1018"/>
      <c r="G27" s="1025" t="s">
        <v>409</v>
      </c>
      <c r="H27" s="1026"/>
      <c r="I27" s="1026"/>
      <c r="J27" s="1026"/>
      <c r="K27" s="1026"/>
      <c r="L27" s="1026"/>
      <c r="M27" s="1026"/>
      <c r="N27" s="1026"/>
      <c r="O27" s="1026"/>
      <c r="P27" s="1026"/>
      <c r="Q27" s="1027"/>
      <c r="R27" s="1019"/>
      <c r="S27" s="1020"/>
    </row>
    <row r="28" spans="1:22" ht="56.25" customHeight="1" thickBot="1" x14ac:dyDescent="0.25">
      <c r="A28" s="966"/>
      <c r="B28" s="967"/>
      <c r="C28" s="967"/>
      <c r="D28" s="967" t="s">
        <v>411</v>
      </c>
      <c r="E28" s="967"/>
      <c r="F28" s="967"/>
      <c r="G28" s="1023"/>
      <c r="H28" s="1023"/>
      <c r="I28" s="1023"/>
      <c r="J28" s="1023"/>
      <c r="K28" s="1023"/>
      <c r="L28" s="1023"/>
      <c r="M28" s="1023"/>
      <c r="N28" s="1023"/>
      <c r="O28" s="1023"/>
      <c r="P28" s="1023"/>
      <c r="Q28" s="1023"/>
      <c r="R28" s="1023"/>
      <c r="S28" s="1024"/>
    </row>
    <row r="29" spans="1:22" ht="16.5" customHeight="1" x14ac:dyDescent="0.2">
      <c r="A29" s="307"/>
      <c r="B29" s="307"/>
      <c r="C29" s="307"/>
      <c r="D29" s="307"/>
      <c r="E29" s="307"/>
      <c r="F29" s="307"/>
      <c r="G29" s="308"/>
      <c r="H29" s="308"/>
      <c r="I29" s="308"/>
      <c r="J29" s="308"/>
      <c r="K29" s="308"/>
      <c r="L29" s="308"/>
      <c r="M29" s="308"/>
      <c r="N29" s="308"/>
      <c r="O29" s="308"/>
      <c r="P29" s="308"/>
      <c r="Q29" s="308"/>
      <c r="R29" s="309"/>
      <c r="S29" s="309"/>
    </row>
    <row r="30" spans="1:22" ht="16.5" customHeight="1" thickBot="1" x14ac:dyDescent="0.25">
      <c r="A30" t="s">
        <v>308</v>
      </c>
    </row>
    <row r="31" spans="1:22" ht="16.5" customHeight="1" x14ac:dyDescent="0.2">
      <c r="A31" s="1032" t="s">
        <v>238</v>
      </c>
      <c r="B31" s="1033"/>
      <c r="C31" s="1033"/>
      <c r="D31" s="1033"/>
      <c r="E31" s="1033"/>
      <c r="F31" s="1033"/>
      <c r="G31" s="1033"/>
      <c r="H31" s="1033"/>
      <c r="I31" s="1033"/>
      <c r="J31" s="1033"/>
      <c r="K31" s="1034"/>
      <c r="L31" s="485" t="s">
        <v>237</v>
      </c>
      <c r="M31" s="486"/>
      <c r="N31" s="486"/>
      <c r="O31" s="486"/>
      <c r="P31" s="486"/>
      <c r="Q31" s="486"/>
      <c r="R31" s="486"/>
      <c r="S31" s="486"/>
      <c r="T31" s="486"/>
      <c r="U31" s="486"/>
      <c r="V31" s="487"/>
    </row>
    <row r="32" spans="1:22" ht="16.5" customHeight="1" thickBot="1" x14ac:dyDescent="0.25">
      <c r="A32" s="1035" t="s">
        <v>240</v>
      </c>
      <c r="B32" s="1036"/>
      <c r="C32" s="1036"/>
      <c r="D32" s="1036"/>
      <c r="E32" s="1036"/>
      <c r="F32" s="1036"/>
      <c r="G32" s="1036"/>
      <c r="H32" s="1036"/>
      <c r="I32" s="1036"/>
      <c r="J32" s="1036"/>
      <c r="K32" s="1037"/>
      <c r="L32" s="715" t="s">
        <v>239</v>
      </c>
      <c r="M32" s="716"/>
      <c r="N32" s="716"/>
      <c r="O32" s="716"/>
      <c r="P32" s="716"/>
      <c r="Q32" s="716"/>
      <c r="R32" s="716"/>
      <c r="S32" s="716"/>
      <c r="T32" s="716"/>
      <c r="U32" s="716"/>
      <c r="V32" s="1031"/>
    </row>
    <row r="33" spans="1:22" ht="16.5" customHeight="1" x14ac:dyDescent="0.2">
      <c r="A33" s="1038" t="s">
        <v>242</v>
      </c>
      <c r="B33" s="418"/>
      <c r="C33" s="793"/>
      <c r="D33" s="924" t="s">
        <v>242</v>
      </c>
      <c r="E33" s="418"/>
      <c r="F33" s="418"/>
      <c r="G33" s="418"/>
      <c r="H33" s="418"/>
      <c r="I33" s="418"/>
      <c r="J33" s="418"/>
      <c r="K33" s="925"/>
      <c r="L33" s="351" t="s">
        <v>263</v>
      </c>
      <c r="M33" s="245"/>
      <c r="N33" s="335" t="s">
        <v>262</v>
      </c>
      <c r="O33" s="1039" t="s">
        <v>241</v>
      </c>
      <c r="P33" s="1040"/>
      <c r="Q33" s="1040"/>
      <c r="R33" s="1040"/>
      <c r="S33" s="1040"/>
      <c r="T33" s="1040"/>
      <c r="U33" s="1040"/>
      <c r="V33" s="1041"/>
    </row>
    <row r="34" spans="1:22" ht="30" customHeight="1" x14ac:dyDescent="0.2">
      <c r="A34" s="334" t="s">
        <v>263</v>
      </c>
      <c r="B34" s="246"/>
      <c r="C34" s="328" t="s">
        <v>262</v>
      </c>
      <c r="D34" s="1008" t="s">
        <v>244</v>
      </c>
      <c r="E34" s="826"/>
      <c r="F34" s="826"/>
      <c r="G34" s="826"/>
      <c r="H34" s="826"/>
      <c r="I34" s="826"/>
      <c r="J34" s="826"/>
      <c r="K34" s="827"/>
      <c r="L34" s="334" t="s">
        <v>263</v>
      </c>
      <c r="M34" s="246"/>
      <c r="N34" s="328" t="s">
        <v>262</v>
      </c>
      <c r="O34" s="1008" t="s">
        <v>243</v>
      </c>
      <c r="P34" s="826"/>
      <c r="Q34" s="826"/>
      <c r="R34" s="826"/>
      <c r="S34" s="826"/>
      <c r="T34" s="826"/>
      <c r="U34" s="826"/>
      <c r="V34" s="827"/>
    </row>
    <row r="35" spans="1:22" ht="16.5" customHeight="1" x14ac:dyDescent="0.2">
      <c r="A35" s="334" t="s">
        <v>263</v>
      </c>
      <c r="B35" s="246"/>
      <c r="C35" s="328" t="s">
        <v>262</v>
      </c>
      <c r="D35" s="1008" t="s">
        <v>246</v>
      </c>
      <c r="E35" s="826"/>
      <c r="F35" s="826"/>
      <c r="G35" s="826"/>
      <c r="H35" s="826"/>
      <c r="I35" s="826"/>
      <c r="J35" s="826"/>
      <c r="K35" s="827"/>
      <c r="L35" s="334" t="s">
        <v>263</v>
      </c>
      <c r="M35" s="246"/>
      <c r="N35" s="328" t="s">
        <v>262</v>
      </c>
      <c r="O35" s="1008" t="s">
        <v>245</v>
      </c>
      <c r="P35" s="826"/>
      <c r="Q35" s="826"/>
      <c r="R35" s="826"/>
      <c r="S35" s="826"/>
      <c r="T35" s="826"/>
      <c r="U35" s="826"/>
      <c r="V35" s="827"/>
    </row>
    <row r="36" spans="1:22" ht="45" customHeight="1" x14ac:dyDescent="0.2">
      <c r="A36" s="334" t="s">
        <v>263</v>
      </c>
      <c r="B36" s="246"/>
      <c r="C36" s="328" t="s">
        <v>262</v>
      </c>
      <c r="D36" s="1008" t="s">
        <v>248</v>
      </c>
      <c r="E36" s="826"/>
      <c r="F36" s="826"/>
      <c r="G36" s="826"/>
      <c r="H36" s="826"/>
      <c r="I36" s="826"/>
      <c r="J36" s="826"/>
      <c r="K36" s="827"/>
      <c r="L36" s="334" t="s">
        <v>263</v>
      </c>
      <c r="M36" s="246"/>
      <c r="N36" s="328" t="s">
        <v>262</v>
      </c>
      <c r="O36" s="1008" t="s">
        <v>247</v>
      </c>
      <c r="P36" s="826"/>
      <c r="Q36" s="826"/>
      <c r="R36" s="826"/>
      <c r="S36" s="826"/>
      <c r="T36" s="826"/>
      <c r="U36" s="826"/>
      <c r="V36" s="827"/>
    </row>
    <row r="37" spans="1:22" ht="45" customHeight="1" x14ac:dyDescent="0.2">
      <c r="A37" s="334" t="s">
        <v>263</v>
      </c>
      <c r="B37" s="246"/>
      <c r="C37" s="328" t="s">
        <v>262</v>
      </c>
      <c r="D37" s="1008" t="s">
        <v>250</v>
      </c>
      <c r="E37" s="826"/>
      <c r="F37" s="826"/>
      <c r="G37" s="826"/>
      <c r="H37" s="826"/>
      <c r="I37" s="826"/>
      <c r="J37" s="826"/>
      <c r="K37" s="827"/>
      <c r="L37" s="334" t="s">
        <v>263</v>
      </c>
      <c r="M37" s="246"/>
      <c r="N37" s="328" t="s">
        <v>262</v>
      </c>
      <c r="O37" s="1008" t="s">
        <v>249</v>
      </c>
      <c r="P37" s="826"/>
      <c r="Q37" s="826"/>
      <c r="R37" s="826"/>
      <c r="S37" s="826"/>
      <c r="T37" s="826"/>
      <c r="U37" s="826"/>
      <c r="V37" s="827"/>
    </row>
    <row r="38" spans="1:22" ht="30" customHeight="1" x14ac:dyDescent="0.2">
      <c r="A38" s="334" t="s">
        <v>263</v>
      </c>
      <c r="B38" s="246"/>
      <c r="C38" s="328" t="s">
        <v>262</v>
      </c>
      <c r="D38" s="1008" t="s">
        <v>252</v>
      </c>
      <c r="E38" s="826"/>
      <c r="F38" s="826"/>
      <c r="G38" s="826"/>
      <c r="H38" s="826"/>
      <c r="I38" s="826"/>
      <c r="J38" s="826"/>
      <c r="K38" s="827"/>
      <c r="L38" s="334" t="s">
        <v>263</v>
      </c>
      <c r="M38" s="246"/>
      <c r="N38" s="328" t="s">
        <v>262</v>
      </c>
      <c r="O38" s="1008" t="s">
        <v>251</v>
      </c>
      <c r="P38" s="826"/>
      <c r="Q38" s="826"/>
      <c r="R38" s="826"/>
      <c r="S38" s="826"/>
      <c r="T38" s="826"/>
      <c r="U38" s="826"/>
      <c r="V38" s="827"/>
    </row>
    <row r="39" spans="1:22" ht="30" customHeight="1" x14ac:dyDescent="0.2">
      <c r="A39" s="334" t="s">
        <v>263</v>
      </c>
      <c r="B39" s="246"/>
      <c r="C39" s="328" t="s">
        <v>262</v>
      </c>
      <c r="D39" s="1008" t="s">
        <v>254</v>
      </c>
      <c r="E39" s="826"/>
      <c r="F39" s="826"/>
      <c r="G39" s="826"/>
      <c r="H39" s="826"/>
      <c r="I39" s="826"/>
      <c r="J39" s="826"/>
      <c r="K39" s="827"/>
      <c r="L39" s="334" t="s">
        <v>263</v>
      </c>
      <c r="M39" s="246"/>
      <c r="N39" s="328" t="s">
        <v>262</v>
      </c>
      <c r="O39" s="1008" t="s">
        <v>253</v>
      </c>
      <c r="P39" s="826"/>
      <c r="Q39" s="826"/>
      <c r="R39" s="826"/>
      <c r="S39" s="826"/>
      <c r="T39" s="826"/>
      <c r="U39" s="826"/>
      <c r="V39" s="827"/>
    </row>
    <row r="40" spans="1:22" ht="16.5" customHeight="1" x14ac:dyDescent="0.2">
      <c r="A40" s="498" t="s">
        <v>242</v>
      </c>
      <c r="B40" s="499"/>
      <c r="C40" s="500"/>
      <c r="D40" s="1011" t="s">
        <v>242</v>
      </c>
      <c r="E40" s="1012"/>
      <c r="F40" s="1012"/>
      <c r="G40" s="1012"/>
      <c r="H40" s="1012"/>
      <c r="I40" s="1012"/>
      <c r="J40" s="1012"/>
      <c r="K40" s="1013"/>
      <c r="L40" s="334" t="s">
        <v>263</v>
      </c>
      <c r="M40" s="246"/>
      <c r="N40" s="328" t="s">
        <v>262</v>
      </c>
      <c r="O40" s="1008" t="s">
        <v>255</v>
      </c>
      <c r="P40" s="826"/>
      <c r="Q40" s="826"/>
      <c r="R40" s="826"/>
      <c r="S40" s="826"/>
      <c r="T40" s="826"/>
      <c r="U40" s="826"/>
      <c r="V40" s="827"/>
    </row>
    <row r="41" spans="1:22" ht="16.5" customHeight="1" x14ac:dyDescent="0.2">
      <c r="A41" s="498" t="s">
        <v>242</v>
      </c>
      <c r="B41" s="499"/>
      <c r="C41" s="500"/>
      <c r="D41" s="1011" t="s">
        <v>242</v>
      </c>
      <c r="E41" s="1012"/>
      <c r="F41" s="1012"/>
      <c r="G41" s="1012"/>
      <c r="H41" s="1012"/>
      <c r="I41" s="1012"/>
      <c r="J41" s="1012"/>
      <c r="K41" s="1013"/>
      <c r="L41" s="334" t="s">
        <v>263</v>
      </c>
      <c r="M41" s="246"/>
      <c r="N41" s="328" t="s">
        <v>262</v>
      </c>
      <c r="O41" s="1008" t="s">
        <v>256</v>
      </c>
      <c r="P41" s="826"/>
      <c r="Q41" s="826"/>
      <c r="R41" s="826"/>
      <c r="S41" s="826"/>
      <c r="T41" s="826"/>
      <c r="U41" s="826"/>
      <c r="V41" s="827"/>
    </row>
    <row r="42" spans="1:22" ht="16.5" customHeight="1" x14ac:dyDescent="0.2">
      <c r="A42" s="498" t="s">
        <v>242</v>
      </c>
      <c r="B42" s="499"/>
      <c r="C42" s="500"/>
      <c r="D42" s="1011" t="s">
        <v>242</v>
      </c>
      <c r="E42" s="1012"/>
      <c r="F42" s="1012"/>
      <c r="G42" s="1012"/>
      <c r="H42" s="1012"/>
      <c r="I42" s="1012"/>
      <c r="J42" s="1012"/>
      <c r="K42" s="1013"/>
      <c r="L42" s="334" t="s">
        <v>263</v>
      </c>
      <c r="M42" s="246"/>
      <c r="N42" s="328" t="s">
        <v>262</v>
      </c>
      <c r="O42" s="1008" t="s">
        <v>257</v>
      </c>
      <c r="P42" s="826"/>
      <c r="Q42" s="826"/>
      <c r="R42" s="826"/>
      <c r="S42" s="826"/>
      <c r="T42" s="826"/>
      <c r="U42" s="826"/>
      <c r="V42" s="827"/>
    </row>
    <row r="43" spans="1:22" ht="16.5" customHeight="1" x14ac:dyDescent="0.2">
      <c r="A43" s="334" t="s">
        <v>263</v>
      </c>
      <c r="B43" s="246"/>
      <c r="C43" s="328" t="s">
        <v>262</v>
      </c>
      <c r="D43" s="1008" t="s">
        <v>259</v>
      </c>
      <c r="E43" s="826"/>
      <c r="F43" s="826"/>
      <c r="G43" s="826"/>
      <c r="H43" s="826"/>
      <c r="I43" s="826"/>
      <c r="J43" s="826"/>
      <c r="K43" s="827"/>
      <c r="L43" s="334" t="s">
        <v>263</v>
      </c>
      <c r="M43" s="246"/>
      <c r="N43" s="328" t="s">
        <v>262</v>
      </c>
      <c r="O43" s="1008" t="s">
        <v>258</v>
      </c>
      <c r="P43" s="826"/>
      <c r="Q43" s="826"/>
      <c r="R43" s="826"/>
      <c r="S43" s="826"/>
      <c r="T43" s="826"/>
      <c r="U43" s="826"/>
      <c r="V43" s="827"/>
    </row>
    <row r="44" spans="1:22" ht="30" customHeight="1" thickBot="1" x14ac:dyDescent="0.25">
      <c r="A44" s="349" t="s">
        <v>263</v>
      </c>
      <c r="B44" s="247"/>
      <c r="C44" s="339" t="s">
        <v>262</v>
      </c>
      <c r="D44" s="1014" t="s">
        <v>260</v>
      </c>
      <c r="E44" s="1015"/>
      <c r="F44" s="1015"/>
      <c r="G44" s="1015"/>
      <c r="H44" s="1015"/>
      <c r="I44" s="1015"/>
      <c r="J44" s="1015"/>
      <c r="K44" s="1016"/>
      <c r="L44" s="917" t="s">
        <v>242</v>
      </c>
      <c r="M44" s="653"/>
      <c r="N44" s="654"/>
      <c r="O44" s="746" t="s">
        <v>242</v>
      </c>
      <c r="P44" s="1009"/>
      <c r="Q44" s="1009"/>
      <c r="R44" s="1009"/>
      <c r="S44" s="1009"/>
      <c r="T44" s="1009"/>
      <c r="U44" s="1009"/>
      <c r="V44" s="1010"/>
    </row>
    <row r="45" spans="1:22" ht="16.5" customHeight="1" x14ac:dyDescent="0.2">
      <c r="A45" s="906" t="s">
        <v>261</v>
      </c>
      <c r="B45" s="906"/>
      <c r="C45" s="906"/>
      <c r="D45" s="906"/>
      <c r="E45" s="906"/>
      <c r="F45" s="906"/>
      <c r="G45" s="906"/>
      <c r="H45" s="906"/>
      <c r="I45" s="906"/>
      <c r="J45" s="906"/>
      <c r="K45" s="906"/>
      <c r="L45" s="906"/>
      <c r="M45" s="906"/>
      <c r="N45" s="906"/>
      <c r="O45" s="906"/>
      <c r="P45" s="906"/>
      <c r="Q45" s="906"/>
      <c r="R45" s="906"/>
      <c r="S45" s="906"/>
      <c r="T45" s="906"/>
      <c r="U45" s="906"/>
      <c r="V45" s="906"/>
    </row>
    <row r="46" spans="1:22" ht="16.5" customHeight="1" x14ac:dyDescent="0.2">
      <c r="A46" s="1046" t="s">
        <v>264</v>
      </c>
      <c r="B46" s="1046"/>
      <c r="C46" s="1046"/>
      <c r="D46" s="1046"/>
      <c r="E46" s="1046"/>
      <c r="F46" s="1046"/>
      <c r="G46" s="1046"/>
      <c r="H46" s="1046"/>
      <c r="I46" s="1046"/>
      <c r="J46" s="1046"/>
      <c r="K46" s="1046"/>
      <c r="L46" s="1046"/>
      <c r="M46" s="1046"/>
      <c r="N46" s="1046"/>
      <c r="O46" s="1046"/>
      <c r="P46" s="1046"/>
      <c r="Q46" s="1046"/>
      <c r="R46" s="1046"/>
      <c r="S46" s="1046"/>
      <c r="T46" s="1046"/>
      <c r="U46" s="1046"/>
      <c r="V46" s="1046"/>
    </row>
    <row r="47" spans="1:22" ht="16.5" customHeight="1" x14ac:dyDescent="0.2">
      <c r="A47" s="1046"/>
      <c r="B47" s="1046"/>
      <c r="C47" s="1046"/>
      <c r="D47" s="1046"/>
      <c r="E47" s="1046"/>
      <c r="F47" s="1046"/>
      <c r="G47" s="1046"/>
      <c r="H47" s="1046"/>
      <c r="I47" s="1046"/>
      <c r="J47" s="1046"/>
      <c r="K47" s="1046"/>
      <c r="L47" s="1046"/>
      <c r="M47" s="1046"/>
      <c r="N47" s="1046"/>
      <c r="O47" s="1046"/>
      <c r="P47" s="1046"/>
      <c r="Q47" s="1046"/>
      <c r="R47" s="1046"/>
      <c r="S47" s="1046"/>
      <c r="T47" s="1046"/>
      <c r="U47" s="1046"/>
      <c r="V47" s="1046"/>
    </row>
    <row r="48" spans="1:22" ht="16.5" customHeight="1" x14ac:dyDescent="0.2"/>
    <row r="49" spans="1:22" ht="16.5" customHeight="1" thickBot="1" x14ac:dyDescent="0.25">
      <c r="A49" t="s">
        <v>309</v>
      </c>
    </row>
    <row r="50" spans="1:22" ht="59.25" customHeight="1" thickBot="1" x14ac:dyDescent="0.25">
      <c r="A50" s="957"/>
      <c r="B50" s="958"/>
      <c r="C50" s="958"/>
      <c r="D50" s="958"/>
      <c r="E50" s="958"/>
      <c r="F50" s="958"/>
      <c r="G50" s="958"/>
      <c r="H50" s="958"/>
      <c r="I50" s="958"/>
      <c r="J50" s="958"/>
      <c r="K50" s="958"/>
      <c r="L50" s="958"/>
      <c r="M50" s="958"/>
      <c r="N50" s="958"/>
      <c r="O50" s="958"/>
      <c r="P50" s="958"/>
      <c r="Q50" s="958"/>
      <c r="R50" s="958"/>
      <c r="S50" s="958"/>
      <c r="T50" s="958"/>
      <c r="U50" s="958"/>
      <c r="V50" s="959"/>
    </row>
    <row r="51" spans="1:22" ht="16.5" customHeight="1" x14ac:dyDescent="0.2"/>
    <row r="52" spans="1:22" ht="16.5" customHeight="1" thickBot="1" x14ac:dyDescent="0.25">
      <c r="A52" t="s">
        <v>310</v>
      </c>
    </row>
    <row r="53" spans="1:22" ht="16.5" customHeight="1" x14ac:dyDescent="0.2">
      <c r="A53" s="988" t="s">
        <v>305</v>
      </c>
      <c r="B53" s="989"/>
      <c r="C53" s="989"/>
      <c r="D53" s="989"/>
      <c r="E53" s="989" t="s">
        <v>306</v>
      </c>
      <c r="F53" s="989"/>
      <c r="G53" s="989"/>
      <c r="H53" s="989"/>
      <c r="I53" s="989"/>
      <c r="J53" s="989"/>
      <c r="K53" s="989"/>
      <c r="L53" s="989" t="s">
        <v>307</v>
      </c>
      <c r="M53" s="989"/>
      <c r="N53" s="989"/>
      <c r="O53" s="989"/>
      <c r="P53" s="989"/>
      <c r="Q53" s="989"/>
      <c r="R53" s="989"/>
      <c r="S53" s="989"/>
      <c r="T53" s="989"/>
      <c r="U53" s="989"/>
      <c r="V53" s="1028"/>
    </row>
    <row r="54" spans="1:22" ht="16.5" customHeight="1" x14ac:dyDescent="0.2">
      <c r="A54" s="984" t="s">
        <v>315</v>
      </c>
      <c r="B54" s="960"/>
      <c r="C54" s="960"/>
      <c r="D54" s="960"/>
      <c r="E54" s="962"/>
      <c r="F54" s="962"/>
      <c r="G54" s="962"/>
      <c r="H54" s="962"/>
      <c r="I54" s="962"/>
      <c r="J54" s="962"/>
      <c r="K54" s="962"/>
      <c r="L54" s="972"/>
      <c r="M54" s="972"/>
      <c r="N54" s="972"/>
      <c r="O54" s="972"/>
      <c r="P54" s="972"/>
      <c r="Q54" s="972"/>
      <c r="R54" s="972"/>
      <c r="S54" s="972"/>
      <c r="T54" s="972"/>
      <c r="U54" s="972"/>
      <c r="V54" s="973"/>
    </row>
    <row r="55" spans="1:22" ht="16.5" customHeight="1" x14ac:dyDescent="0.2">
      <c r="A55" s="984" t="s">
        <v>316</v>
      </c>
      <c r="B55" s="960"/>
      <c r="C55" s="960"/>
      <c r="D55" s="960"/>
      <c r="E55" s="962"/>
      <c r="F55" s="962"/>
      <c r="G55" s="962"/>
      <c r="H55" s="962"/>
      <c r="I55" s="962"/>
      <c r="J55" s="962"/>
      <c r="K55" s="962"/>
      <c r="L55" s="972"/>
      <c r="M55" s="972"/>
      <c r="N55" s="972"/>
      <c r="O55" s="972"/>
      <c r="P55" s="972"/>
      <c r="Q55" s="972"/>
      <c r="R55" s="972"/>
      <c r="S55" s="972"/>
      <c r="T55" s="972"/>
      <c r="U55" s="972"/>
      <c r="V55" s="973"/>
    </row>
    <row r="56" spans="1:22" ht="16.5" customHeight="1" thickBot="1" x14ac:dyDescent="0.25">
      <c r="A56" s="985" t="s">
        <v>317</v>
      </c>
      <c r="B56" s="817"/>
      <c r="C56" s="817"/>
      <c r="D56" s="817"/>
      <c r="E56" s="955"/>
      <c r="F56" s="955"/>
      <c r="G56" s="955"/>
      <c r="H56" s="955"/>
      <c r="I56" s="955"/>
      <c r="J56" s="955"/>
      <c r="K56" s="955"/>
      <c r="L56" s="968"/>
      <c r="M56" s="968"/>
      <c r="N56" s="968"/>
      <c r="O56" s="968"/>
      <c r="P56" s="968"/>
      <c r="Q56" s="968"/>
      <c r="R56" s="968"/>
      <c r="S56" s="968"/>
      <c r="T56" s="968"/>
      <c r="U56" s="968"/>
      <c r="V56" s="969"/>
    </row>
    <row r="57" spans="1:22" ht="16.5" customHeight="1" x14ac:dyDescent="0.2"/>
    <row r="58" spans="1:22" ht="16.5" customHeight="1" thickBot="1" x14ac:dyDescent="0.25">
      <c r="A58" t="s">
        <v>412</v>
      </c>
    </row>
    <row r="59" spans="1:22" ht="16.5" customHeight="1" x14ac:dyDescent="0.2">
      <c r="A59" s="988" t="s">
        <v>399</v>
      </c>
      <c r="B59" s="989"/>
      <c r="C59" s="989"/>
      <c r="D59" s="989"/>
      <c r="E59" s="989"/>
      <c r="F59" s="989"/>
      <c r="G59" s="989"/>
      <c r="H59" s="989"/>
      <c r="I59" s="989"/>
      <c r="J59" s="989"/>
      <c r="K59" s="989"/>
      <c r="L59" s="989"/>
      <c r="M59" s="989"/>
      <c r="N59" s="989"/>
      <c r="O59" s="989"/>
      <c r="P59" s="989"/>
      <c r="Q59" s="989"/>
      <c r="R59" s="989"/>
      <c r="S59" s="989"/>
      <c r="T59" s="989"/>
      <c r="U59" s="986" t="s">
        <v>405</v>
      </c>
      <c r="V59" s="987"/>
    </row>
    <row r="60" spans="1:22" ht="30" customHeight="1" x14ac:dyDescent="0.2">
      <c r="A60" s="980" t="s">
        <v>374</v>
      </c>
      <c r="B60" s="981"/>
      <c r="C60" s="981"/>
      <c r="D60" s="981"/>
      <c r="E60" s="981"/>
      <c r="F60" s="981"/>
      <c r="G60" s="981"/>
      <c r="H60" s="981"/>
      <c r="I60" s="981"/>
      <c r="J60" s="981"/>
      <c r="K60" s="981"/>
      <c r="L60" s="981"/>
      <c r="M60" s="981"/>
      <c r="N60" s="981"/>
      <c r="O60" s="981"/>
      <c r="P60" s="981"/>
      <c r="Q60" s="981"/>
      <c r="R60" s="981"/>
      <c r="S60" s="981"/>
      <c r="T60" s="981"/>
      <c r="U60" s="962"/>
      <c r="V60" s="963"/>
    </row>
    <row r="61" spans="1:22" ht="30" customHeight="1" x14ac:dyDescent="0.2">
      <c r="A61" s="980" t="s">
        <v>432</v>
      </c>
      <c r="B61" s="981"/>
      <c r="C61" s="981"/>
      <c r="D61" s="981"/>
      <c r="E61" s="981"/>
      <c r="F61" s="981"/>
      <c r="G61" s="981"/>
      <c r="H61" s="981"/>
      <c r="I61" s="981"/>
      <c r="J61" s="981"/>
      <c r="K61" s="981"/>
      <c r="L61" s="981"/>
      <c r="M61" s="981"/>
      <c r="N61" s="981"/>
      <c r="O61" s="981"/>
      <c r="P61" s="981"/>
      <c r="Q61" s="981"/>
      <c r="R61" s="981"/>
      <c r="S61" s="981"/>
      <c r="T61" s="981"/>
      <c r="U61" s="962"/>
      <c r="V61" s="963"/>
    </row>
    <row r="62" spans="1:22" ht="30" customHeight="1" x14ac:dyDescent="0.2">
      <c r="A62" s="980" t="s">
        <v>375</v>
      </c>
      <c r="B62" s="981"/>
      <c r="C62" s="981"/>
      <c r="D62" s="981"/>
      <c r="E62" s="981"/>
      <c r="F62" s="981"/>
      <c r="G62" s="981"/>
      <c r="H62" s="981"/>
      <c r="I62" s="981"/>
      <c r="J62" s="981"/>
      <c r="K62" s="981"/>
      <c r="L62" s="981"/>
      <c r="M62" s="981"/>
      <c r="N62" s="981"/>
      <c r="O62" s="981"/>
      <c r="P62" s="981"/>
      <c r="Q62" s="981"/>
      <c r="R62" s="981"/>
      <c r="S62" s="981"/>
      <c r="T62" s="981"/>
      <c r="U62" s="962"/>
      <c r="V62" s="963"/>
    </row>
    <row r="63" spans="1:22" ht="30" customHeight="1" x14ac:dyDescent="0.2">
      <c r="A63" s="980" t="s">
        <v>376</v>
      </c>
      <c r="B63" s="981"/>
      <c r="C63" s="981"/>
      <c r="D63" s="981"/>
      <c r="E63" s="981"/>
      <c r="F63" s="981"/>
      <c r="G63" s="981"/>
      <c r="H63" s="981"/>
      <c r="I63" s="981"/>
      <c r="J63" s="981"/>
      <c r="K63" s="981"/>
      <c r="L63" s="981"/>
      <c r="M63" s="981"/>
      <c r="N63" s="981"/>
      <c r="O63" s="981"/>
      <c r="P63" s="981"/>
      <c r="Q63" s="981"/>
      <c r="R63" s="981"/>
      <c r="S63" s="981"/>
      <c r="T63" s="981"/>
      <c r="U63" s="962"/>
      <c r="V63" s="963"/>
    </row>
    <row r="64" spans="1:22" ht="30" customHeight="1" x14ac:dyDescent="0.2">
      <c r="A64" s="980" t="s">
        <v>377</v>
      </c>
      <c r="B64" s="981"/>
      <c r="C64" s="981"/>
      <c r="D64" s="981"/>
      <c r="E64" s="981"/>
      <c r="F64" s="981"/>
      <c r="G64" s="981"/>
      <c r="H64" s="981"/>
      <c r="I64" s="981"/>
      <c r="J64" s="981"/>
      <c r="K64" s="981"/>
      <c r="L64" s="981"/>
      <c r="M64" s="981"/>
      <c r="N64" s="981"/>
      <c r="O64" s="981"/>
      <c r="P64" s="981"/>
      <c r="Q64" s="981"/>
      <c r="R64" s="981"/>
      <c r="S64" s="981"/>
      <c r="T64" s="981"/>
      <c r="U64" s="962"/>
      <c r="V64" s="963"/>
    </row>
    <row r="65" spans="1:22" ht="57" customHeight="1" thickBot="1" x14ac:dyDescent="0.25">
      <c r="A65" s="966" t="s">
        <v>411</v>
      </c>
      <c r="B65" s="967"/>
      <c r="C65" s="967"/>
      <c r="D65" s="968"/>
      <c r="E65" s="968"/>
      <c r="F65" s="968"/>
      <c r="G65" s="968"/>
      <c r="H65" s="968"/>
      <c r="I65" s="968"/>
      <c r="J65" s="968"/>
      <c r="K65" s="968"/>
      <c r="L65" s="968"/>
      <c r="M65" s="968"/>
      <c r="N65" s="968"/>
      <c r="O65" s="968"/>
      <c r="P65" s="968"/>
      <c r="Q65" s="968"/>
      <c r="R65" s="968"/>
      <c r="S65" s="968"/>
      <c r="T65" s="968"/>
      <c r="U65" s="968"/>
      <c r="V65" s="969"/>
    </row>
    <row r="66" spans="1:22" ht="16.5" customHeight="1" x14ac:dyDescent="0.2"/>
    <row r="67" spans="1:22" ht="16.5" customHeight="1" x14ac:dyDescent="0.2">
      <c r="A67" t="s">
        <v>413</v>
      </c>
    </row>
    <row r="68" spans="1:22" ht="16.5" customHeight="1" thickBot="1" x14ac:dyDescent="0.25">
      <c r="A68" t="s">
        <v>419</v>
      </c>
    </row>
    <row r="69" spans="1:22" ht="16.5" customHeight="1" x14ac:dyDescent="0.2">
      <c r="A69" s="988" t="s">
        <v>318</v>
      </c>
      <c r="B69" s="989"/>
      <c r="C69" s="989"/>
      <c r="D69" s="989"/>
      <c r="E69" s="974"/>
      <c r="F69" s="974"/>
      <c r="G69" s="974"/>
      <c r="H69" s="974"/>
      <c r="I69" s="974"/>
      <c r="J69" s="974"/>
      <c r="K69" s="974"/>
      <c r="L69" s="974"/>
      <c r="M69" s="974"/>
      <c r="N69" s="974"/>
      <c r="O69" s="975"/>
    </row>
    <row r="70" spans="1:22" ht="16.5" customHeight="1" thickBot="1" x14ac:dyDescent="0.25">
      <c r="A70" s="985" t="s">
        <v>319</v>
      </c>
      <c r="B70" s="817"/>
      <c r="C70" s="817"/>
      <c r="D70" s="817"/>
      <c r="E70" s="968"/>
      <c r="F70" s="968"/>
      <c r="G70" s="968"/>
      <c r="H70" s="968"/>
      <c r="I70" s="968"/>
      <c r="J70" s="968"/>
      <c r="K70" s="968"/>
      <c r="L70" s="968"/>
      <c r="M70" s="968"/>
      <c r="N70" s="968"/>
      <c r="O70" s="969"/>
    </row>
    <row r="71" spans="1:22" ht="16.5" customHeight="1" x14ac:dyDescent="0.2"/>
    <row r="72" spans="1:22" ht="16.5" customHeight="1" thickBot="1" x14ac:dyDescent="0.25">
      <c r="A72" t="s">
        <v>420</v>
      </c>
    </row>
    <row r="73" spans="1:22" ht="16.5" customHeight="1" x14ac:dyDescent="0.2">
      <c r="A73" s="988" t="s">
        <v>421</v>
      </c>
      <c r="B73" s="989"/>
      <c r="C73" s="989"/>
      <c r="D73" s="989"/>
      <c r="E73" s="989"/>
      <c r="F73" s="989"/>
      <c r="G73" s="989"/>
      <c r="H73" s="989"/>
      <c r="I73" s="989"/>
      <c r="J73" s="989"/>
      <c r="K73" s="989"/>
      <c r="L73" s="989"/>
      <c r="M73" s="989"/>
      <c r="N73" s="986" t="s">
        <v>405</v>
      </c>
      <c r="O73" s="987"/>
    </row>
    <row r="74" spans="1:22" ht="16.5" customHeight="1" x14ac:dyDescent="0.2">
      <c r="A74" s="982" t="s">
        <v>422</v>
      </c>
      <c r="B74" s="983"/>
      <c r="C74" s="983"/>
      <c r="D74" s="983"/>
      <c r="E74" s="983"/>
      <c r="F74" s="983"/>
      <c r="G74" s="983"/>
      <c r="H74" s="983"/>
      <c r="I74" s="983"/>
      <c r="J74" s="983"/>
      <c r="K74" s="983"/>
      <c r="L74" s="983"/>
      <c r="M74" s="983"/>
      <c r="N74" s="999"/>
      <c r="O74" s="1000"/>
    </row>
    <row r="75" spans="1:22" ht="16.5" customHeight="1" thickBot="1" x14ac:dyDescent="0.25">
      <c r="A75" s="997" t="s">
        <v>423</v>
      </c>
      <c r="B75" s="998"/>
      <c r="C75" s="998"/>
      <c r="D75" s="998"/>
      <c r="E75" s="998"/>
      <c r="F75" s="998"/>
      <c r="G75" s="998"/>
      <c r="H75" s="998"/>
      <c r="I75" s="998"/>
      <c r="J75" s="998"/>
      <c r="K75" s="998"/>
      <c r="L75" s="998"/>
      <c r="M75" s="998"/>
      <c r="N75" s="1001"/>
      <c r="O75" s="1002"/>
    </row>
    <row r="76" spans="1:22" ht="16.5" customHeight="1" x14ac:dyDescent="0.2"/>
    <row r="77" spans="1:22" ht="16.5" customHeight="1" thickBot="1" x14ac:dyDescent="0.25">
      <c r="A77" t="s">
        <v>424</v>
      </c>
    </row>
    <row r="78" spans="1:22" ht="16.5" customHeight="1" x14ac:dyDescent="0.2">
      <c r="A78" s="988" t="s">
        <v>322</v>
      </c>
      <c r="B78" s="989"/>
      <c r="C78" s="989" t="s">
        <v>320</v>
      </c>
      <c r="D78" s="989"/>
      <c r="E78" s="989"/>
      <c r="F78" s="989"/>
      <c r="G78" s="310"/>
      <c r="H78" s="243"/>
      <c r="I78" s="303" t="s">
        <v>137</v>
      </c>
      <c r="J78" s="243"/>
      <c r="K78" s="303" t="s">
        <v>137</v>
      </c>
      <c r="L78" s="243"/>
      <c r="M78" s="303" t="s">
        <v>137</v>
      </c>
      <c r="N78" s="995"/>
      <c r="O78" s="995"/>
      <c r="P78" s="995"/>
      <c r="Q78" s="995"/>
      <c r="R78" s="995"/>
      <c r="S78" s="996"/>
    </row>
    <row r="79" spans="1:22" ht="16.5" customHeight="1" x14ac:dyDescent="0.2">
      <c r="A79" s="984"/>
      <c r="B79" s="960"/>
      <c r="C79" s="960" t="s">
        <v>321</v>
      </c>
      <c r="D79" s="960"/>
      <c r="E79" s="960"/>
      <c r="F79" s="960"/>
      <c r="G79" s="311"/>
      <c r="H79" s="244"/>
      <c r="I79" s="305" t="s">
        <v>137</v>
      </c>
      <c r="J79" s="244"/>
      <c r="K79" s="305" t="s">
        <v>137</v>
      </c>
      <c r="L79" s="244"/>
      <c r="M79" s="305" t="s">
        <v>137</v>
      </c>
      <c r="N79" s="993"/>
      <c r="O79" s="993"/>
      <c r="P79" s="993"/>
      <c r="Q79" s="993"/>
      <c r="R79" s="993"/>
      <c r="S79" s="994"/>
    </row>
    <row r="80" spans="1:22" ht="16.5" customHeight="1" thickBot="1" x14ac:dyDescent="0.25">
      <c r="A80" s="985" t="s">
        <v>323</v>
      </c>
      <c r="B80" s="817"/>
      <c r="C80" s="817"/>
      <c r="D80" s="817"/>
      <c r="E80" s="817"/>
      <c r="F80" s="817"/>
      <c r="G80" s="312"/>
      <c r="H80" s="248"/>
      <c r="I80" s="313" t="s">
        <v>137</v>
      </c>
      <c r="J80" s="248"/>
      <c r="K80" s="313" t="s">
        <v>137</v>
      </c>
      <c r="L80" s="248"/>
      <c r="M80" s="313" t="s">
        <v>137</v>
      </c>
      <c r="N80" s="990"/>
      <c r="O80" s="991"/>
      <c r="P80" s="991"/>
      <c r="Q80" s="991"/>
      <c r="R80" s="991"/>
      <c r="S80" s="992"/>
    </row>
    <row r="81" spans="1:22" ht="16.5" customHeight="1" x14ac:dyDescent="0.2"/>
    <row r="82" spans="1:22" ht="16.5" customHeight="1" thickBot="1" x14ac:dyDescent="0.25">
      <c r="A82" t="s">
        <v>458</v>
      </c>
    </row>
    <row r="83" spans="1:22" ht="16.5" customHeight="1" x14ac:dyDescent="0.2">
      <c r="A83" s="988" t="s">
        <v>459</v>
      </c>
      <c r="B83" s="989"/>
      <c r="C83" s="989"/>
      <c r="D83" s="989"/>
      <c r="E83" s="989"/>
      <c r="F83" s="1003"/>
      <c r="G83" s="1003"/>
      <c r="H83" s="989" t="s">
        <v>460</v>
      </c>
      <c r="I83" s="989"/>
      <c r="J83" s="989"/>
      <c r="K83" s="1003"/>
      <c r="L83" s="1003"/>
      <c r="M83" s="989" t="s">
        <v>461</v>
      </c>
      <c r="N83" s="989"/>
      <c r="O83" s="989"/>
      <c r="P83" s="1003"/>
      <c r="Q83" s="1003"/>
      <c r="R83" s="256" t="s">
        <v>462</v>
      </c>
    </row>
    <row r="84" spans="1:22" ht="16.5" customHeight="1" x14ac:dyDescent="0.2">
      <c r="A84" s="1004" t="s">
        <v>463</v>
      </c>
      <c r="B84" s="255"/>
      <c r="C84" s="960" t="s">
        <v>464</v>
      </c>
      <c r="D84" s="960"/>
      <c r="E84" s="960"/>
      <c r="F84" s="960"/>
      <c r="G84" s="960"/>
      <c r="H84" s="960"/>
      <c r="I84" s="960"/>
      <c r="J84" s="960" t="s">
        <v>465</v>
      </c>
      <c r="K84" s="960"/>
      <c r="L84" s="960"/>
      <c r="M84" s="960"/>
      <c r="N84" s="960"/>
      <c r="O84" s="960" t="s">
        <v>466</v>
      </c>
      <c r="P84" s="960"/>
      <c r="Q84" s="960"/>
      <c r="R84" s="961"/>
    </row>
    <row r="85" spans="1:22" ht="16.5" customHeight="1" x14ac:dyDescent="0.2">
      <c r="A85" s="1004"/>
      <c r="B85" s="350">
        <v>1</v>
      </c>
      <c r="C85" s="962"/>
      <c r="D85" s="962"/>
      <c r="E85" s="962"/>
      <c r="F85" s="962"/>
      <c r="G85" s="962"/>
      <c r="H85" s="962"/>
      <c r="I85" s="962"/>
      <c r="J85" s="962"/>
      <c r="K85" s="962"/>
      <c r="L85" s="962"/>
      <c r="M85" s="962"/>
      <c r="N85" s="962"/>
      <c r="O85" s="962"/>
      <c r="P85" s="962"/>
      <c r="Q85" s="962"/>
      <c r="R85" s="963"/>
    </row>
    <row r="86" spans="1:22" ht="16.5" customHeight="1" x14ac:dyDescent="0.2">
      <c r="A86" s="1004"/>
      <c r="B86" s="350">
        <v>2</v>
      </c>
      <c r="C86" s="962"/>
      <c r="D86" s="962"/>
      <c r="E86" s="962"/>
      <c r="F86" s="962"/>
      <c r="G86" s="962"/>
      <c r="H86" s="962"/>
      <c r="I86" s="962"/>
      <c r="J86" s="962"/>
      <c r="K86" s="962"/>
      <c r="L86" s="962"/>
      <c r="M86" s="962"/>
      <c r="N86" s="962"/>
      <c r="O86" s="962"/>
      <c r="P86" s="962"/>
      <c r="Q86" s="962"/>
      <c r="R86" s="963"/>
    </row>
    <row r="87" spans="1:22" ht="16.5" customHeight="1" thickBot="1" x14ac:dyDescent="0.25">
      <c r="A87" s="1005"/>
      <c r="B87" s="340">
        <v>3</v>
      </c>
      <c r="C87" s="955"/>
      <c r="D87" s="955"/>
      <c r="E87" s="955"/>
      <c r="F87" s="955"/>
      <c r="G87" s="955"/>
      <c r="H87" s="955"/>
      <c r="I87" s="955"/>
      <c r="J87" s="955"/>
      <c r="K87" s="955"/>
      <c r="L87" s="955"/>
      <c r="M87" s="955"/>
      <c r="N87" s="955"/>
      <c r="O87" s="955"/>
      <c r="P87" s="955"/>
      <c r="Q87" s="955"/>
      <c r="R87" s="956"/>
    </row>
    <row r="88" spans="1:22" ht="16.5" customHeight="1" x14ac:dyDescent="0.2"/>
    <row r="89" spans="1:22" ht="16.5" customHeight="1" thickBot="1" x14ac:dyDescent="0.25">
      <c r="A89" t="s">
        <v>467</v>
      </c>
    </row>
    <row r="90" spans="1:22" ht="59.25" customHeight="1" thickBot="1" x14ac:dyDescent="0.25">
      <c r="A90" s="957"/>
      <c r="B90" s="958"/>
      <c r="C90" s="958"/>
      <c r="D90" s="958"/>
      <c r="E90" s="958"/>
      <c r="F90" s="958"/>
      <c r="G90" s="958"/>
      <c r="H90" s="958"/>
      <c r="I90" s="958"/>
      <c r="J90" s="958"/>
      <c r="K90" s="958"/>
      <c r="L90" s="958"/>
      <c r="M90" s="958"/>
      <c r="N90" s="958"/>
      <c r="O90" s="958"/>
      <c r="P90" s="958"/>
      <c r="Q90" s="958"/>
      <c r="R90" s="958"/>
      <c r="S90" s="958"/>
      <c r="T90" s="958"/>
      <c r="U90" s="958"/>
      <c r="V90" s="959"/>
    </row>
    <row r="91" spans="1:22" ht="16.5" customHeight="1" x14ac:dyDescent="0.2"/>
    <row r="92" spans="1:22" ht="16.5" customHeight="1" thickBot="1" x14ac:dyDescent="0.25">
      <c r="A92" t="s">
        <v>468</v>
      </c>
    </row>
    <row r="93" spans="1:22" ht="59.25" customHeight="1" thickBot="1" x14ac:dyDescent="0.25">
      <c r="A93" s="957"/>
      <c r="B93" s="958"/>
      <c r="C93" s="958"/>
      <c r="D93" s="958"/>
      <c r="E93" s="958"/>
      <c r="F93" s="958"/>
      <c r="G93" s="958"/>
      <c r="H93" s="958"/>
      <c r="I93" s="958"/>
      <c r="J93" s="958"/>
      <c r="K93" s="958"/>
      <c r="L93" s="958"/>
      <c r="M93" s="958"/>
      <c r="N93" s="958"/>
      <c r="O93" s="958"/>
      <c r="P93" s="958"/>
      <c r="Q93" s="958"/>
      <c r="R93" s="958"/>
      <c r="S93" s="958"/>
      <c r="T93" s="958"/>
      <c r="U93" s="958"/>
      <c r="V93" s="959"/>
    </row>
    <row r="94" spans="1:22" ht="16.5" customHeight="1" x14ac:dyDescent="0.2"/>
    <row r="95" spans="1:22" ht="16.5" customHeight="1" thickBot="1" x14ac:dyDescent="0.25">
      <c r="A95" t="s">
        <v>469</v>
      </c>
    </row>
    <row r="96" spans="1:22" ht="59.25" customHeight="1" thickBot="1" x14ac:dyDescent="0.25">
      <c r="A96" s="957"/>
      <c r="B96" s="958"/>
      <c r="C96" s="958"/>
      <c r="D96" s="958"/>
      <c r="E96" s="958"/>
      <c r="F96" s="958"/>
      <c r="G96" s="958"/>
      <c r="H96" s="958"/>
      <c r="I96" s="958"/>
      <c r="J96" s="958"/>
      <c r="K96" s="958"/>
      <c r="L96" s="958"/>
      <c r="M96" s="958"/>
      <c r="N96" s="958"/>
      <c r="O96" s="958"/>
      <c r="P96" s="958"/>
      <c r="Q96" s="958"/>
      <c r="R96" s="958"/>
      <c r="S96" s="958"/>
      <c r="T96" s="958"/>
      <c r="U96" s="958"/>
      <c r="V96" s="959"/>
    </row>
    <row r="97" spans="1:22" ht="16.5" customHeight="1" x14ac:dyDescent="0.2"/>
    <row r="98" spans="1:22" ht="16.5" customHeight="1" thickBot="1" x14ac:dyDescent="0.25">
      <c r="A98" t="s">
        <v>470</v>
      </c>
    </row>
    <row r="99" spans="1:22" ht="60.75" customHeight="1" thickBot="1" x14ac:dyDescent="0.25">
      <c r="A99" s="957"/>
      <c r="B99" s="958"/>
      <c r="C99" s="958"/>
      <c r="D99" s="958"/>
      <c r="E99" s="958"/>
      <c r="F99" s="958"/>
      <c r="G99" s="958"/>
      <c r="H99" s="958"/>
      <c r="I99" s="958"/>
      <c r="J99" s="958"/>
      <c r="K99" s="958"/>
      <c r="L99" s="958"/>
      <c r="M99" s="958"/>
      <c r="N99" s="958"/>
      <c r="O99" s="958"/>
      <c r="P99" s="958"/>
      <c r="Q99" s="958"/>
      <c r="R99" s="958"/>
      <c r="S99" s="958"/>
      <c r="T99" s="958"/>
      <c r="U99" s="958"/>
      <c r="V99" s="959"/>
    </row>
    <row r="100" spans="1:22" ht="16.5" customHeight="1" x14ac:dyDescent="0.2"/>
    <row r="101" spans="1:22" ht="16.5" customHeight="1" thickBot="1" x14ac:dyDescent="0.25">
      <c r="A101" t="s">
        <v>471</v>
      </c>
    </row>
    <row r="102" spans="1:22" ht="16.5" customHeight="1" x14ac:dyDescent="0.2">
      <c r="A102" s="976" t="s">
        <v>324</v>
      </c>
      <c r="B102" s="977"/>
      <c r="C102" s="977"/>
      <c r="D102" s="977"/>
      <c r="E102" s="977"/>
      <c r="F102" s="977"/>
      <c r="G102" s="974"/>
      <c r="H102" s="974"/>
      <c r="I102" s="974"/>
      <c r="J102" s="974"/>
      <c r="K102" s="974"/>
      <c r="L102" s="974"/>
      <c r="M102" s="974"/>
      <c r="N102" s="974"/>
      <c r="O102" s="974"/>
      <c r="P102" s="974"/>
      <c r="Q102" s="975"/>
    </row>
    <row r="103" spans="1:22" ht="16.5" customHeight="1" x14ac:dyDescent="0.2">
      <c r="A103" s="978" t="s">
        <v>325</v>
      </c>
      <c r="B103" s="979"/>
      <c r="C103" s="979"/>
      <c r="D103" s="979"/>
      <c r="E103" s="979"/>
      <c r="F103" s="979"/>
      <c r="G103" s="972"/>
      <c r="H103" s="972"/>
      <c r="I103" s="972"/>
      <c r="J103" s="972"/>
      <c r="K103" s="972"/>
      <c r="L103" s="972"/>
      <c r="M103" s="972"/>
      <c r="N103" s="972"/>
      <c r="O103" s="972"/>
      <c r="P103" s="972"/>
      <c r="Q103" s="973"/>
    </row>
    <row r="104" spans="1:22" ht="16.5" customHeight="1" x14ac:dyDescent="0.2">
      <c r="A104" s="978" t="s">
        <v>326</v>
      </c>
      <c r="B104" s="979"/>
      <c r="C104" s="979"/>
      <c r="D104" s="979"/>
      <c r="E104" s="979"/>
      <c r="F104" s="979"/>
      <c r="G104" s="972"/>
      <c r="H104" s="972"/>
      <c r="I104" s="972"/>
      <c r="J104" s="972"/>
      <c r="K104" s="972"/>
      <c r="L104" s="972"/>
      <c r="M104" s="972"/>
      <c r="N104" s="972"/>
      <c r="O104" s="972"/>
      <c r="P104" s="972"/>
      <c r="Q104" s="973"/>
    </row>
    <row r="105" spans="1:22" ht="72.75" customHeight="1" thickBot="1" x14ac:dyDescent="0.25">
      <c r="A105" s="970" t="s">
        <v>327</v>
      </c>
      <c r="B105" s="971"/>
      <c r="C105" s="971"/>
      <c r="D105" s="971"/>
      <c r="E105" s="971"/>
      <c r="F105" s="971"/>
      <c r="G105" s="968"/>
      <c r="H105" s="968"/>
      <c r="I105" s="968"/>
      <c r="J105" s="968"/>
      <c r="K105" s="968"/>
      <c r="L105" s="968"/>
      <c r="M105" s="968"/>
      <c r="N105" s="968"/>
      <c r="O105" s="968"/>
      <c r="P105" s="968"/>
      <c r="Q105" s="969"/>
    </row>
    <row r="106" spans="1:22" ht="16.5" customHeight="1" x14ac:dyDescent="0.2"/>
    <row r="107" spans="1:22" ht="16.5" customHeight="1" thickBot="1" x14ac:dyDescent="0.25">
      <c r="A107" t="s">
        <v>472</v>
      </c>
    </row>
    <row r="108" spans="1:22" ht="59.25" customHeight="1" thickBot="1" x14ac:dyDescent="0.25">
      <c r="A108" s="957"/>
      <c r="B108" s="958"/>
      <c r="C108" s="958"/>
      <c r="D108" s="958"/>
      <c r="E108" s="958"/>
      <c r="F108" s="958"/>
      <c r="G108" s="958"/>
      <c r="H108" s="958"/>
      <c r="I108" s="958"/>
      <c r="J108" s="958"/>
      <c r="K108" s="958"/>
      <c r="L108" s="958"/>
      <c r="M108" s="958"/>
      <c r="N108" s="958"/>
      <c r="O108" s="958"/>
      <c r="P108" s="958"/>
      <c r="Q108" s="958"/>
      <c r="R108" s="958"/>
      <c r="S108" s="958"/>
      <c r="T108" s="958"/>
      <c r="U108" s="958"/>
      <c r="V108" s="959"/>
    </row>
    <row r="109" spans="1:22" ht="13.5" thickBot="1" x14ac:dyDescent="0.25"/>
    <row r="110" spans="1:22" x14ac:dyDescent="0.2">
      <c r="A110" t="s">
        <v>473</v>
      </c>
      <c r="H110" s="964"/>
    </row>
    <row r="111" spans="1:22" ht="13.5" thickBot="1" x14ac:dyDescent="0.25">
      <c r="B111" t="s">
        <v>436</v>
      </c>
      <c r="H111" s="965"/>
    </row>
    <row r="112" spans="1:22" ht="5.25" customHeight="1" thickBot="1" x14ac:dyDescent="0.25">
      <c r="H112" s="314"/>
      <c r="I112" s="314"/>
      <c r="J112" s="314"/>
      <c r="K112" s="314"/>
    </row>
    <row r="113" spans="1:22" ht="59.25" customHeight="1" thickBot="1" x14ac:dyDescent="0.25">
      <c r="A113" s="957"/>
      <c r="B113" s="958"/>
      <c r="C113" s="958"/>
      <c r="D113" s="958"/>
      <c r="E113" s="958"/>
      <c r="F113" s="958"/>
      <c r="G113" s="958"/>
      <c r="H113" s="958"/>
      <c r="I113" s="958"/>
      <c r="J113" s="958"/>
      <c r="K113" s="958"/>
      <c r="L113" s="958"/>
      <c r="M113" s="958"/>
      <c r="N113" s="958"/>
      <c r="O113" s="958"/>
      <c r="P113" s="958"/>
      <c r="Q113" s="958"/>
      <c r="R113" s="958"/>
      <c r="S113" s="958"/>
      <c r="T113" s="958"/>
      <c r="U113" s="958"/>
      <c r="V113" s="959"/>
    </row>
  </sheetData>
  <sheetProtection algorithmName="SHA-512" hashValue="MxBjG3z57mFFtjG6gyxhb2JifQv6nG+csDxOrBSzLD8yc04yDarsmR2D3ypaRIU9TjaunaaGUo+v4eYNznBfSQ==" saltValue="hTKZIY2YWSHTAsKxu4DFXw==" spinCount="100000" sheet="1" formatCells="0" selectLockedCells="1"/>
  <mergeCells count="140">
    <mergeCell ref="J2:S2"/>
    <mergeCell ref="G2:I2"/>
    <mergeCell ref="A45:V45"/>
    <mergeCell ref="A46:V47"/>
    <mergeCell ref="O35:V35"/>
    <mergeCell ref="O34:V34"/>
    <mergeCell ref="D38:K38"/>
    <mergeCell ref="D39:K39"/>
    <mergeCell ref="D40:K40"/>
    <mergeCell ref="D37:K37"/>
    <mergeCell ref="D36:K36"/>
    <mergeCell ref="D35:K35"/>
    <mergeCell ref="D34:K34"/>
    <mergeCell ref="D20:F22"/>
    <mergeCell ref="G21:S22"/>
    <mergeCell ref="D23:F25"/>
    <mergeCell ref="A17:C25"/>
    <mergeCell ref="D17:F19"/>
    <mergeCell ref="G18:S19"/>
    <mergeCell ref="A8:F10"/>
    <mergeCell ref="G9:S10"/>
    <mergeCell ref="A11:F13"/>
    <mergeCell ref="G12:S13"/>
    <mergeCell ref="A14:F16"/>
    <mergeCell ref="A53:D53"/>
    <mergeCell ref="E53:K53"/>
    <mergeCell ref="A54:D54"/>
    <mergeCell ref="E54:K54"/>
    <mergeCell ref="L53:V53"/>
    <mergeCell ref="L54:V54"/>
    <mergeCell ref="A60:T60"/>
    <mergeCell ref="A5:C7"/>
    <mergeCell ref="D5:F5"/>
    <mergeCell ref="D6:F6"/>
    <mergeCell ref="D7:F7"/>
    <mergeCell ref="L44:N44"/>
    <mergeCell ref="L31:V31"/>
    <mergeCell ref="L32:V32"/>
    <mergeCell ref="A31:K31"/>
    <mergeCell ref="A32:K32"/>
    <mergeCell ref="D33:K33"/>
    <mergeCell ref="A42:C42"/>
    <mergeCell ref="A41:C41"/>
    <mergeCell ref="A40:C40"/>
    <mergeCell ref="A33:C33"/>
    <mergeCell ref="O33:V33"/>
    <mergeCell ref="O36:V36"/>
    <mergeCell ref="G24:S25"/>
    <mergeCell ref="G15:S16"/>
    <mergeCell ref="O38:V38"/>
    <mergeCell ref="O37:V37"/>
    <mergeCell ref="A50:V50"/>
    <mergeCell ref="O44:V44"/>
    <mergeCell ref="O43:V43"/>
    <mergeCell ref="O42:V42"/>
    <mergeCell ref="O41:V41"/>
    <mergeCell ref="D41:K41"/>
    <mergeCell ref="D42:K42"/>
    <mergeCell ref="D43:K43"/>
    <mergeCell ref="D44:K44"/>
    <mergeCell ref="R26:S26"/>
    <mergeCell ref="G26:Q26"/>
    <mergeCell ref="D26:F27"/>
    <mergeCell ref="R27:S27"/>
    <mergeCell ref="A26:C28"/>
    <mergeCell ref="D28:F28"/>
    <mergeCell ref="G28:S28"/>
    <mergeCell ref="G27:Q27"/>
    <mergeCell ref="O40:V40"/>
    <mergeCell ref="O39:V39"/>
    <mergeCell ref="A104:F104"/>
    <mergeCell ref="A78:B79"/>
    <mergeCell ref="A80:F80"/>
    <mergeCell ref="N80:S80"/>
    <mergeCell ref="N79:S79"/>
    <mergeCell ref="N78:S78"/>
    <mergeCell ref="C78:F78"/>
    <mergeCell ref="C79:F79"/>
    <mergeCell ref="A69:D69"/>
    <mergeCell ref="A70:D70"/>
    <mergeCell ref="E69:O69"/>
    <mergeCell ref="E70:O70"/>
    <mergeCell ref="A75:M75"/>
    <mergeCell ref="N74:O74"/>
    <mergeCell ref="N75:O75"/>
    <mergeCell ref="N73:O73"/>
    <mergeCell ref="A73:M73"/>
    <mergeCell ref="A83:E83"/>
    <mergeCell ref="F83:G83"/>
    <mergeCell ref="H83:J83"/>
    <mergeCell ref="K83:L83"/>
    <mergeCell ref="M83:O83"/>
    <mergeCell ref="P83:Q83"/>
    <mergeCell ref="A84:A87"/>
    <mergeCell ref="A55:D55"/>
    <mergeCell ref="A56:D56"/>
    <mergeCell ref="E55:K55"/>
    <mergeCell ref="E56:K56"/>
    <mergeCell ref="L56:V56"/>
    <mergeCell ref="L55:V55"/>
    <mergeCell ref="U59:V59"/>
    <mergeCell ref="A59:T59"/>
    <mergeCell ref="U60:V60"/>
    <mergeCell ref="A113:V113"/>
    <mergeCell ref="H110:H111"/>
    <mergeCell ref="A96:V96"/>
    <mergeCell ref="A93:V93"/>
    <mergeCell ref="U61:V61"/>
    <mergeCell ref="U62:V62"/>
    <mergeCell ref="U63:V63"/>
    <mergeCell ref="U64:V64"/>
    <mergeCell ref="A65:C65"/>
    <mergeCell ref="D65:V65"/>
    <mergeCell ref="A105:F105"/>
    <mergeCell ref="G104:Q104"/>
    <mergeCell ref="G105:Q105"/>
    <mergeCell ref="A108:V108"/>
    <mergeCell ref="A99:V99"/>
    <mergeCell ref="G102:Q102"/>
    <mergeCell ref="A102:F102"/>
    <mergeCell ref="A103:F103"/>
    <mergeCell ref="G103:Q103"/>
    <mergeCell ref="A64:T64"/>
    <mergeCell ref="A63:T63"/>
    <mergeCell ref="A62:T62"/>
    <mergeCell ref="A61:T61"/>
    <mergeCell ref="A74:M74"/>
    <mergeCell ref="C87:I87"/>
    <mergeCell ref="J87:N87"/>
    <mergeCell ref="O87:R87"/>
    <mergeCell ref="A90:V90"/>
    <mergeCell ref="C84:I84"/>
    <mergeCell ref="J84:N84"/>
    <mergeCell ref="O84:R84"/>
    <mergeCell ref="C85:I85"/>
    <mergeCell ref="J85:N85"/>
    <mergeCell ref="O85:R85"/>
    <mergeCell ref="C86:I86"/>
    <mergeCell ref="J86:N86"/>
    <mergeCell ref="O86:R86"/>
  </mergeCells>
  <phoneticPr fontId="2"/>
  <dataValidations count="6">
    <dataValidation type="list" allowBlank="1" showInputMessage="1" showErrorMessage="1" sqref="E55:K56" xr:uid="{00000000-0002-0000-0A00-000000000000}">
      <formula1>"自園調理,自園調理（業務委託）,外部搬入"</formula1>
    </dataValidation>
    <dataValidation type="list" allowBlank="1" showInputMessage="1" showErrorMessage="1" sqref="E54:K54" xr:uid="{00000000-0002-0000-0A00-000001000000}">
      <formula1>"自園調理,自園調理（業務委託）,外部搬入,お弁当の持参等"</formula1>
    </dataValidation>
    <dataValidation type="list" allowBlank="1" showInputMessage="1" showErrorMessage="1" sqref="R27:S27 U60:V64 N74:O75" xr:uid="{00000000-0002-0000-0A00-000002000000}">
      <formula1>"○,×"</formula1>
    </dataValidation>
    <dataValidation type="list" allowBlank="1" showInputMessage="1" showErrorMessage="1" sqref="H110 F83:G83" xr:uid="{00000000-0002-0000-0A00-000003000000}">
      <formula1>"有,無"</formula1>
    </dataValidation>
    <dataValidation type="list" allowBlank="1" showInputMessage="1" showErrorMessage="1" sqref="O85:R87" xr:uid="{651AAC4A-C67B-4CA1-9B59-6E12F3E69CE7}">
      <formula1>"降車時確認式,自動検知式,併用式"</formula1>
    </dataValidation>
    <dataValidation type="list" allowBlank="1" showInputMessage="1" showErrorMessage="1" sqref="K83:L83" xr:uid="{77D86531-9C9B-4DF5-BBEE-C505452535B2}">
      <formula1>"直営,委託"</formula1>
    </dataValidation>
  </dataValidations>
  <pageMargins left="0.70866141732283472" right="0.70866141732283472" top="0.74803149606299213" bottom="0.74803149606299213" header="0.31496062992125984" footer="0.31496062992125984"/>
  <pageSetup paperSize="9" scale="84" fitToHeight="3" orientation="portrait" r:id="rId1"/>
  <rowBreaks count="2" manualBreakCount="2">
    <brk id="47" max="21" man="1"/>
    <brk id="90"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T73"/>
  <sheetViews>
    <sheetView view="pageBreakPreview" topLeftCell="A53" zoomScaleNormal="100" zoomScaleSheetLayoutView="100" workbookViewId="0">
      <selection activeCell="G31" sqref="G31:G32"/>
    </sheetView>
  </sheetViews>
  <sheetFormatPr defaultColWidth="9" defaultRowHeight="13" x14ac:dyDescent="0.2"/>
  <cols>
    <col min="1" max="1" width="2.36328125" style="1" customWidth="1"/>
    <col min="2" max="2" width="4.453125" style="1" bestFit="1" customWidth="1"/>
    <col min="3" max="3" width="11.6328125" style="1" bestFit="1" customWidth="1"/>
    <col min="4" max="4" width="15.6328125" style="1" customWidth="1"/>
    <col min="5" max="6" width="6.08984375" style="1" customWidth="1"/>
    <col min="7" max="7" width="7.453125" style="1" bestFit="1" customWidth="1"/>
    <col min="8" max="8" width="6" style="1" customWidth="1"/>
    <col min="9" max="10" width="7.6328125" style="1" customWidth="1"/>
    <col min="11" max="11" width="12.90625" style="1" customWidth="1"/>
    <col min="12" max="14" width="7.6328125" style="1" customWidth="1"/>
    <col min="15" max="15" width="4.26953125" style="1" customWidth="1"/>
    <col min="16" max="16" width="2.453125" style="1" bestFit="1" customWidth="1"/>
    <col min="17" max="17" width="11.453125" style="1" customWidth="1"/>
    <col min="18" max="18" width="2.453125" style="1" bestFit="1" customWidth="1"/>
    <col min="19" max="19" width="10.453125" style="1" customWidth="1"/>
    <col min="20" max="16384" width="9" style="1"/>
  </cols>
  <sheetData>
    <row r="1" spans="1:20" x14ac:dyDescent="0.2">
      <c r="A1" s="1" t="s">
        <v>101</v>
      </c>
      <c r="S1" s="14" t="s">
        <v>83</v>
      </c>
    </row>
    <row r="2" spans="1:20" ht="13.5" thickBot="1" x14ac:dyDescent="0.25"/>
    <row r="3" spans="1:20" ht="13.5" customHeight="1" x14ac:dyDescent="0.2">
      <c r="B3" s="450" t="s">
        <v>102</v>
      </c>
      <c r="C3" s="453" t="s">
        <v>103</v>
      </c>
      <c r="D3" s="456" t="s">
        <v>104</v>
      </c>
      <c r="E3" s="485" t="s">
        <v>105</v>
      </c>
      <c r="F3" s="486"/>
      <c r="G3" s="487"/>
      <c r="H3" s="459" t="s">
        <v>106</v>
      </c>
      <c r="I3" s="418" t="s">
        <v>107</v>
      </c>
      <c r="J3" s="418"/>
      <c r="K3" s="418"/>
      <c r="L3" s="418"/>
      <c r="M3" s="418"/>
      <c r="N3" s="418"/>
      <c r="O3" s="418"/>
      <c r="P3" s="418"/>
      <c r="Q3" s="418"/>
      <c r="R3" s="418"/>
      <c r="S3" s="462" t="s">
        <v>108</v>
      </c>
    </row>
    <row r="4" spans="1:20" ht="13.5" customHeight="1" x14ac:dyDescent="0.2">
      <c r="B4" s="451"/>
      <c r="C4" s="454"/>
      <c r="D4" s="457"/>
      <c r="E4" s="488"/>
      <c r="F4" s="489"/>
      <c r="G4" s="490"/>
      <c r="H4" s="460"/>
      <c r="I4" s="498" t="s">
        <v>435</v>
      </c>
      <c r="J4" s="499"/>
      <c r="K4" s="500"/>
      <c r="L4" s="491" t="s">
        <v>112</v>
      </c>
      <c r="M4" s="479" t="s">
        <v>474</v>
      </c>
      <c r="N4" s="479" t="s">
        <v>113</v>
      </c>
      <c r="O4" s="467" t="s">
        <v>80</v>
      </c>
      <c r="P4" s="468"/>
      <c r="Q4" s="468"/>
      <c r="R4" s="469"/>
      <c r="S4" s="463"/>
    </row>
    <row r="5" spans="1:20" ht="27.75" customHeight="1" x14ac:dyDescent="0.2">
      <c r="B5" s="451"/>
      <c r="C5" s="454"/>
      <c r="D5" s="457"/>
      <c r="E5" s="465" t="s">
        <v>109</v>
      </c>
      <c r="F5" s="479" t="s">
        <v>110</v>
      </c>
      <c r="G5" s="481" t="s">
        <v>111</v>
      </c>
      <c r="H5" s="460"/>
      <c r="I5" s="483" t="s">
        <v>138</v>
      </c>
      <c r="J5" s="484"/>
      <c r="K5" s="479" t="s">
        <v>434</v>
      </c>
      <c r="L5" s="492"/>
      <c r="M5" s="496"/>
      <c r="N5" s="494"/>
      <c r="O5" s="470"/>
      <c r="P5" s="470"/>
      <c r="Q5" s="470"/>
      <c r="R5" s="471"/>
      <c r="S5" s="463"/>
    </row>
    <row r="6" spans="1:20" ht="27.75" customHeight="1" thickBot="1" x14ac:dyDescent="0.25">
      <c r="B6" s="452"/>
      <c r="C6" s="455"/>
      <c r="D6" s="458"/>
      <c r="E6" s="466"/>
      <c r="F6" s="480"/>
      <c r="G6" s="482"/>
      <c r="H6" s="461"/>
      <c r="I6" s="353" t="s">
        <v>181</v>
      </c>
      <c r="J6" s="354" t="s">
        <v>139</v>
      </c>
      <c r="K6" s="480"/>
      <c r="L6" s="493"/>
      <c r="M6" s="497"/>
      <c r="N6" s="495"/>
      <c r="O6" s="472"/>
      <c r="P6" s="472"/>
      <c r="Q6" s="472"/>
      <c r="R6" s="473"/>
      <c r="S6" s="464"/>
    </row>
    <row r="7" spans="1:20" ht="21" customHeight="1" x14ac:dyDescent="0.2">
      <c r="B7" s="436">
        <v>1</v>
      </c>
      <c r="C7" s="438"/>
      <c r="D7" s="440"/>
      <c r="E7" s="442"/>
      <c r="F7" s="444"/>
      <c r="G7" s="446"/>
      <c r="H7" s="448"/>
      <c r="I7" s="259"/>
      <c r="J7" s="259"/>
      <c r="K7" s="259"/>
      <c r="L7" s="316"/>
      <c r="M7" s="316"/>
      <c r="N7" s="316"/>
      <c r="O7" s="260"/>
      <c r="P7" s="357" t="s">
        <v>114</v>
      </c>
      <c r="Q7" s="261"/>
      <c r="R7" s="358" t="s">
        <v>115</v>
      </c>
      <c r="S7" s="416"/>
      <c r="T7" s="1" t="s">
        <v>116</v>
      </c>
    </row>
    <row r="8" spans="1:20" ht="21" customHeight="1" x14ac:dyDescent="0.2">
      <c r="B8" s="437"/>
      <c r="C8" s="439"/>
      <c r="D8" s="441"/>
      <c r="E8" s="443"/>
      <c r="F8" s="445"/>
      <c r="G8" s="447"/>
      <c r="H8" s="449"/>
      <c r="I8" s="262"/>
      <c r="J8" s="263"/>
      <c r="K8" s="263"/>
      <c r="L8" s="264"/>
      <c r="M8" s="264"/>
      <c r="N8" s="264"/>
      <c r="O8" s="419"/>
      <c r="P8" s="420"/>
      <c r="Q8" s="420"/>
      <c r="R8" s="421"/>
      <c r="S8" s="417"/>
      <c r="T8" s="1" t="s">
        <v>117</v>
      </c>
    </row>
    <row r="9" spans="1:20" ht="21" customHeight="1" x14ac:dyDescent="0.2">
      <c r="B9" s="422">
        <f>B7+1</f>
        <v>2</v>
      </c>
      <c r="C9" s="424"/>
      <c r="D9" s="426"/>
      <c r="E9" s="428"/>
      <c r="F9" s="430"/>
      <c r="G9" s="432"/>
      <c r="H9" s="434"/>
      <c r="I9" s="265"/>
      <c r="J9" s="265"/>
      <c r="K9" s="265"/>
      <c r="L9" s="315"/>
      <c r="M9" s="315"/>
      <c r="N9" s="315"/>
      <c r="O9" s="266"/>
      <c r="P9" s="359" t="s">
        <v>118</v>
      </c>
      <c r="Q9" s="267"/>
      <c r="R9" s="360" t="s">
        <v>119</v>
      </c>
      <c r="S9" s="477"/>
    </row>
    <row r="10" spans="1:20" ht="21" customHeight="1" x14ac:dyDescent="0.2">
      <c r="B10" s="423"/>
      <c r="C10" s="425"/>
      <c r="D10" s="427"/>
      <c r="E10" s="429"/>
      <c r="F10" s="431"/>
      <c r="G10" s="433"/>
      <c r="H10" s="435"/>
      <c r="I10" s="268"/>
      <c r="J10" s="269"/>
      <c r="K10" s="269"/>
      <c r="L10" s="270"/>
      <c r="M10" s="270"/>
      <c r="N10" s="270"/>
      <c r="O10" s="474"/>
      <c r="P10" s="475"/>
      <c r="Q10" s="475"/>
      <c r="R10" s="476"/>
      <c r="S10" s="478"/>
    </row>
    <row r="11" spans="1:20" ht="21" customHeight="1" x14ac:dyDescent="0.2">
      <c r="B11" s="422">
        <f t="shared" ref="B11" si="0">B9+1</f>
        <v>3</v>
      </c>
      <c r="C11" s="424"/>
      <c r="D11" s="426"/>
      <c r="E11" s="428"/>
      <c r="F11" s="430"/>
      <c r="G11" s="432"/>
      <c r="H11" s="434"/>
      <c r="I11" s="265"/>
      <c r="J11" s="265"/>
      <c r="K11" s="265"/>
      <c r="L11" s="315"/>
      <c r="M11" s="315"/>
      <c r="N11" s="315"/>
      <c r="O11" s="266"/>
      <c r="P11" s="359" t="s">
        <v>114</v>
      </c>
      <c r="Q11" s="267"/>
      <c r="R11" s="360" t="s">
        <v>115</v>
      </c>
      <c r="S11" s="477"/>
    </row>
    <row r="12" spans="1:20" ht="21" customHeight="1" x14ac:dyDescent="0.2">
      <c r="B12" s="423"/>
      <c r="C12" s="425"/>
      <c r="D12" s="427"/>
      <c r="E12" s="429"/>
      <c r="F12" s="431"/>
      <c r="G12" s="433"/>
      <c r="H12" s="435"/>
      <c r="I12" s="268"/>
      <c r="J12" s="269"/>
      <c r="K12" s="269"/>
      <c r="L12" s="270"/>
      <c r="M12" s="270"/>
      <c r="N12" s="270"/>
      <c r="O12" s="474"/>
      <c r="P12" s="475"/>
      <c r="Q12" s="475"/>
      <c r="R12" s="476"/>
      <c r="S12" s="478"/>
    </row>
    <row r="13" spans="1:20" ht="21" customHeight="1" x14ac:dyDescent="0.2">
      <c r="B13" s="422">
        <f t="shared" ref="B13" si="1">B11+1</f>
        <v>4</v>
      </c>
      <c r="C13" s="424"/>
      <c r="D13" s="426"/>
      <c r="E13" s="428"/>
      <c r="F13" s="430"/>
      <c r="G13" s="432"/>
      <c r="H13" s="434"/>
      <c r="I13" s="265"/>
      <c r="J13" s="265"/>
      <c r="K13" s="265"/>
      <c r="L13" s="315"/>
      <c r="M13" s="315"/>
      <c r="N13" s="315"/>
      <c r="O13" s="266"/>
      <c r="P13" s="359" t="s">
        <v>114</v>
      </c>
      <c r="Q13" s="267"/>
      <c r="R13" s="360" t="s">
        <v>115</v>
      </c>
      <c r="S13" s="477"/>
    </row>
    <row r="14" spans="1:20" ht="21" customHeight="1" x14ac:dyDescent="0.2">
      <c r="B14" s="423"/>
      <c r="C14" s="425"/>
      <c r="D14" s="427"/>
      <c r="E14" s="429"/>
      <c r="F14" s="431"/>
      <c r="G14" s="433"/>
      <c r="H14" s="435"/>
      <c r="I14" s="268"/>
      <c r="J14" s="269"/>
      <c r="K14" s="269"/>
      <c r="L14" s="270"/>
      <c r="M14" s="270"/>
      <c r="N14" s="270"/>
      <c r="O14" s="474"/>
      <c r="P14" s="475"/>
      <c r="Q14" s="475"/>
      <c r="R14" s="476"/>
      <c r="S14" s="478"/>
    </row>
    <row r="15" spans="1:20" ht="21" customHeight="1" x14ac:dyDescent="0.2">
      <c r="B15" s="422">
        <f t="shared" ref="B15" si="2">B13+1</f>
        <v>5</v>
      </c>
      <c r="C15" s="424"/>
      <c r="D15" s="426"/>
      <c r="E15" s="428"/>
      <c r="F15" s="430"/>
      <c r="G15" s="432"/>
      <c r="H15" s="434"/>
      <c r="I15" s="265"/>
      <c r="J15" s="265"/>
      <c r="K15" s="265"/>
      <c r="L15" s="315"/>
      <c r="M15" s="315"/>
      <c r="N15" s="315"/>
      <c r="O15" s="266"/>
      <c r="P15" s="359" t="s">
        <v>114</v>
      </c>
      <c r="Q15" s="267"/>
      <c r="R15" s="360" t="s">
        <v>115</v>
      </c>
      <c r="S15" s="477"/>
    </row>
    <row r="16" spans="1:20" ht="21" customHeight="1" x14ac:dyDescent="0.2">
      <c r="B16" s="423"/>
      <c r="C16" s="425"/>
      <c r="D16" s="427"/>
      <c r="E16" s="429"/>
      <c r="F16" s="431"/>
      <c r="G16" s="433"/>
      <c r="H16" s="435"/>
      <c r="I16" s="268"/>
      <c r="J16" s="269"/>
      <c r="K16" s="269"/>
      <c r="L16" s="270"/>
      <c r="M16" s="270"/>
      <c r="N16" s="270"/>
      <c r="O16" s="474"/>
      <c r="P16" s="475"/>
      <c r="Q16" s="475"/>
      <c r="R16" s="476"/>
      <c r="S16" s="478"/>
    </row>
    <row r="17" spans="2:19" ht="21" customHeight="1" x14ac:dyDescent="0.2">
      <c r="B17" s="422">
        <f t="shared" ref="B17" si="3">B15+1</f>
        <v>6</v>
      </c>
      <c r="C17" s="424"/>
      <c r="D17" s="426"/>
      <c r="E17" s="428"/>
      <c r="F17" s="430"/>
      <c r="G17" s="432"/>
      <c r="H17" s="434"/>
      <c r="I17" s="265"/>
      <c r="J17" s="265"/>
      <c r="K17" s="265"/>
      <c r="L17" s="315"/>
      <c r="M17" s="315"/>
      <c r="N17" s="315"/>
      <c r="O17" s="266"/>
      <c r="P17" s="359" t="s">
        <v>118</v>
      </c>
      <c r="Q17" s="267"/>
      <c r="R17" s="360" t="s">
        <v>119</v>
      </c>
      <c r="S17" s="477"/>
    </row>
    <row r="18" spans="2:19" ht="21" customHeight="1" x14ac:dyDescent="0.2">
      <c r="B18" s="423"/>
      <c r="C18" s="425"/>
      <c r="D18" s="427"/>
      <c r="E18" s="429"/>
      <c r="F18" s="431"/>
      <c r="G18" s="433"/>
      <c r="H18" s="435"/>
      <c r="I18" s="268"/>
      <c r="J18" s="269"/>
      <c r="K18" s="269"/>
      <c r="L18" s="270"/>
      <c r="M18" s="270"/>
      <c r="N18" s="270"/>
      <c r="O18" s="474"/>
      <c r="P18" s="475"/>
      <c r="Q18" s="475"/>
      <c r="R18" s="476"/>
      <c r="S18" s="478"/>
    </row>
    <row r="19" spans="2:19" ht="21" customHeight="1" x14ac:dyDescent="0.2">
      <c r="B19" s="422">
        <f t="shared" ref="B19" si="4">B17+1</f>
        <v>7</v>
      </c>
      <c r="C19" s="424"/>
      <c r="D19" s="426"/>
      <c r="E19" s="428"/>
      <c r="F19" s="430"/>
      <c r="G19" s="432"/>
      <c r="H19" s="434"/>
      <c r="I19" s="265"/>
      <c r="J19" s="265"/>
      <c r="K19" s="265"/>
      <c r="L19" s="315"/>
      <c r="M19" s="315"/>
      <c r="N19" s="315"/>
      <c r="O19" s="266"/>
      <c r="P19" s="359" t="s">
        <v>118</v>
      </c>
      <c r="Q19" s="267"/>
      <c r="R19" s="360" t="s">
        <v>119</v>
      </c>
      <c r="S19" s="477"/>
    </row>
    <row r="20" spans="2:19" ht="21" customHeight="1" x14ac:dyDescent="0.2">
      <c r="B20" s="423"/>
      <c r="C20" s="425"/>
      <c r="D20" s="427"/>
      <c r="E20" s="429"/>
      <c r="F20" s="431"/>
      <c r="G20" s="433"/>
      <c r="H20" s="435"/>
      <c r="I20" s="268"/>
      <c r="J20" s="269"/>
      <c r="K20" s="269"/>
      <c r="L20" s="270"/>
      <c r="M20" s="270"/>
      <c r="N20" s="270"/>
      <c r="O20" s="474"/>
      <c r="P20" s="475"/>
      <c r="Q20" s="475"/>
      <c r="R20" s="476"/>
      <c r="S20" s="478"/>
    </row>
    <row r="21" spans="2:19" ht="21" customHeight="1" x14ac:dyDescent="0.2">
      <c r="B21" s="422">
        <f t="shared" ref="B21" si="5">B19+1</f>
        <v>8</v>
      </c>
      <c r="C21" s="424"/>
      <c r="D21" s="426"/>
      <c r="E21" s="428"/>
      <c r="F21" s="430"/>
      <c r="G21" s="432"/>
      <c r="H21" s="434"/>
      <c r="I21" s="265"/>
      <c r="J21" s="265"/>
      <c r="K21" s="265"/>
      <c r="L21" s="315"/>
      <c r="M21" s="315"/>
      <c r="N21" s="315"/>
      <c r="O21" s="266"/>
      <c r="P21" s="359" t="s">
        <v>118</v>
      </c>
      <c r="Q21" s="267"/>
      <c r="R21" s="360" t="s">
        <v>119</v>
      </c>
      <c r="S21" s="477"/>
    </row>
    <row r="22" spans="2:19" ht="21" customHeight="1" x14ac:dyDescent="0.2">
      <c r="B22" s="423"/>
      <c r="C22" s="425"/>
      <c r="D22" s="427"/>
      <c r="E22" s="429"/>
      <c r="F22" s="431"/>
      <c r="G22" s="433"/>
      <c r="H22" s="435"/>
      <c r="I22" s="268"/>
      <c r="J22" s="269"/>
      <c r="K22" s="269"/>
      <c r="L22" s="270"/>
      <c r="M22" s="270"/>
      <c r="N22" s="270"/>
      <c r="O22" s="474"/>
      <c r="P22" s="475"/>
      <c r="Q22" s="475"/>
      <c r="R22" s="476"/>
      <c r="S22" s="478"/>
    </row>
    <row r="23" spans="2:19" ht="21" customHeight="1" x14ac:dyDescent="0.2">
      <c r="B23" s="422">
        <f t="shared" ref="B23" si="6">B21+1</f>
        <v>9</v>
      </c>
      <c r="C23" s="424"/>
      <c r="D23" s="426"/>
      <c r="E23" s="428"/>
      <c r="F23" s="430"/>
      <c r="G23" s="432"/>
      <c r="H23" s="434"/>
      <c r="I23" s="265"/>
      <c r="J23" s="265"/>
      <c r="K23" s="265"/>
      <c r="L23" s="315"/>
      <c r="M23" s="315"/>
      <c r="N23" s="315"/>
      <c r="O23" s="266"/>
      <c r="P23" s="359" t="s">
        <v>118</v>
      </c>
      <c r="Q23" s="267"/>
      <c r="R23" s="360" t="s">
        <v>119</v>
      </c>
      <c r="S23" s="477"/>
    </row>
    <row r="24" spans="2:19" ht="21" customHeight="1" x14ac:dyDescent="0.2">
      <c r="B24" s="423"/>
      <c r="C24" s="425"/>
      <c r="D24" s="427"/>
      <c r="E24" s="429"/>
      <c r="F24" s="431"/>
      <c r="G24" s="433"/>
      <c r="H24" s="435"/>
      <c r="I24" s="268"/>
      <c r="J24" s="269"/>
      <c r="K24" s="269"/>
      <c r="L24" s="270"/>
      <c r="M24" s="270"/>
      <c r="N24" s="270"/>
      <c r="O24" s="474"/>
      <c r="P24" s="475"/>
      <c r="Q24" s="475"/>
      <c r="R24" s="476"/>
      <c r="S24" s="478"/>
    </row>
    <row r="25" spans="2:19" ht="21" customHeight="1" x14ac:dyDescent="0.2">
      <c r="B25" s="422">
        <f t="shared" ref="B25" si="7">B23+1</f>
        <v>10</v>
      </c>
      <c r="C25" s="424"/>
      <c r="D25" s="426"/>
      <c r="E25" s="428"/>
      <c r="F25" s="430"/>
      <c r="G25" s="432"/>
      <c r="H25" s="434"/>
      <c r="I25" s="265"/>
      <c r="J25" s="265"/>
      <c r="K25" s="265"/>
      <c r="L25" s="315"/>
      <c r="M25" s="315"/>
      <c r="N25" s="315"/>
      <c r="O25" s="266"/>
      <c r="P25" s="359" t="s">
        <v>114</v>
      </c>
      <c r="Q25" s="267"/>
      <c r="R25" s="360" t="s">
        <v>115</v>
      </c>
      <c r="S25" s="477"/>
    </row>
    <row r="26" spans="2:19" ht="21" customHeight="1" x14ac:dyDescent="0.2">
      <c r="B26" s="423"/>
      <c r="C26" s="425"/>
      <c r="D26" s="427"/>
      <c r="E26" s="429"/>
      <c r="F26" s="431"/>
      <c r="G26" s="433"/>
      <c r="H26" s="435"/>
      <c r="I26" s="268"/>
      <c r="J26" s="269"/>
      <c r="K26" s="269"/>
      <c r="L26" s="270"/>
      <c r="M26" s="270"/>
      <c r="N26" s="270"/>
      <c r="O26" s="474"/>
      <c r="P26" s="475"/>
      <c r="Q26" s="475"/>
      <c r="R26" s="476"/>
      <c r="S26" s="478"/>
    </row>
    <row r="27" spans="2:19" ht="21" customHeight="1" x14ac:dyDescent="0.2">
      <c r="B27" s="422">
        <f t="shared" ref="B27" si="8">B25+1</f>
        <v>11</v>
      </c>
      <c r="C27" s="424"/>
      <c r="D27" s="426"/>
      <c r="E27" s="428"/>
      <c r="F27" s="430"/>
      <c r="G27" s="432"/>
      <c r="H27" s="434"/>
      <c r="I27" s="265"/>
      <c r="J27" s="265"/>
      <c r="K27" s="265"/>
      <c r="L27" s="315"/>
      <c r="M27" s="315"/>
      <c r="N27" s="315"/>
      <c r="O27" s="266"/>
      <c r="P27" s="359" t="s">
        <v>114</v>
      </c>
      <c r="Q27" s="267"/>
      <c r="R27" s="360" t="s">
        <v>115</v>
      </c>
      <c r="S27" s="477"/>
    </row>
    <row r="28" spans="2:19" ht="21" customHeight="1" x14ac:dyDescent="0.2">
      <c r="B28" s="423"/>
      <c r="C28" s="425"/>
      <c r="D28" s="427"/>
      <c r="E28" s="429"/>
      <c r="F28" s="431"/>
      <c r="G28" s="433"/>
      <c r="H28" s="435"/>
      <c r="I28" s="268"/>
      <c r="J28" s="269"/>
      <c r="K28" s="269"/>
      <c r="L28" s="270"/>
      <c r="M28" s="270"/>
      <c r="N28" s="270"/>
      <c r="O28" s="474"/>
      <c r="P28" s="475"/>
      <c r="Q28" s="475"/>
      <c r="R28" s="476"/>
      <c r="S28" s="478"/>
    </row>
    <row r="29" spans="2:19" ht="21" customHeight="1" x14ac:dyDescent="0.2">
      <c r="B29" s="422">
        <f t="shared" ref="B29" si="9">B27+1</f>
        <v>12</v>
      </c>
      <c r="C29" s="424"/>
      <c r="D29" s="426"/>
      <c r="E29" s="428"/>
      <c r="F29" s="430"/>
      <c r="G29" s="432"/>
      <c r="H29" s="434"/>
      <c r="I29" s="265"/>
      <c r="J29" s="265"/>
      <c r="K29" s="265"/>
      <c r="L29" s="315"/>
      <c r="M29" s="315"/>
      <c r="N29" s="315"/>
      <c r="O29" s="266"/>
      <c r="P29" s="359" t="s">
        <v>114</v>
      </c>
      <c r="Q29" s="267"/>
      <c r="R29" s="360" t="s">
        <v>115</v>
      </c>
      <c r="S29" s="477"/>
    </row>
    <row r="30" spans="2:19" ht="21" customHeight="1" x14ac:dyDescent="0.2">
      <c r="B30" s="423"/>
      <c r="C30" s="425"/>
      <c r="D30" s="427"/>
      <c r="E30" s="429"/>
      <c r="F30" s="431"/>
      <c r="G30" s="433"/>
      <c r="H30" s="435"/>
      <c r="I30" s="268"/>
      <c r="J30" s="269"/>
      <c r="K30" s="269"/>
      <c r="L30" s="270"/>
      <c r="M30" s="270"/>
      <c r="N30" s="270"/>
      <c r="O30" s="474"/>
      <c r="P30" s="475"/>
      <c r="Q30" s="475"/>
      <c r="R30" s="476"/>
      <c r="S30" s="478"/>
    </row>
    <row r="31" spans="2:19" ht="21" customHeight="1" x14ac:dyDescent="0.2">
      <c r="B31" s="422">
        <f t="shared" ref="B31" si="10">B29+1</f>
        <v>13</v>
      </c>
      <c r="C31" s="424"/>
      <c r="D31" s="426"/>
      <c r="E31" s="428"/>
      <c r="F31" s="430"/>
      <c r="G31" s="432"/>
      <c r="H31" s="434"/>
      <c r="I31" s="265"/>
      <c r="J31" s="265"/>
      <c r="K31" s="265"/>
      <c r="L31" s="315"/>
      <c r="M31" s="315"/>
      <c r="N31" s="315"/>
      <c r="O31" s="266"/>
      <c r="P31" s="359" t="s">
        <v>114</v>
      </c>
      <c r="Q31" s="267"/>
      <c r="R31" s="360" t="s">
        <v>115</v>
      </c>
      <c r="S31" s="477"/>
    </row>
    <row r="32" spans="2:19" ht="21" customHeight="1" x14ac:dyDescent="0.2">
      <c r="B32" s="423"/>
      <c r="C32" s="425"/>
      <c r="D32" s="427"/>
      <c r="E32" s="429"/>
      <c r="F32" s="431"/>
      <c r="G32" s="433"/>
      <c r="H32" s="435"/>
      <c r="I32" s="268"/>
      <c r="J32" s="269"/>
      <c r="K32" s="269"/>
      <c r="L32" s="270"/>
      <c r="M32" s="270"/>
      <c r="N32" s="270"/>
      <c r="O32" s="474"/>
      <c r="P32" s="475"/>
      <c r="Q32" s="475"/>
      <c r="R32" s="476"/>
      <c r="S32" s="478"/>
    </row>
    <row r="33" spans="2:19" ht="21" customHeight="1" x14ac:dyDescent="0.2">
      <c r="B33" s="422">
        <f t="shared" ref="B33" si="11">B31+1</f>
        <v>14</v>
      </c>
      <c r="C33" s="424"/>
      <c r="D33" s="426"/>
      <c r="E33" s="428"/>
      <c r="F33" s="430"/>
      <c r="G33" s="432"/>
      <c r="H33" s="434"/>
      <c r="I33" s="265"/>
      <c r="J33" s="265"/>
      <c r="K33" s="265"/>
      <c r="L33" s="315"/>
      <c r="M33" s="315"/>
      <c r="N33" s="315"/>
      <c r="O33" s="266"/>
      <c r="P33" s="359" t="s">
        <v>114</v>
      </c>
      <c r="Q33" s="267"/>
      <c r="R33" s="360" t="s">
        <v>115</v>
      </c>
      <c r="S33" s="477"/>
    </row>
    <row r="34" spans="2:19" ht="21" customHeight="1" x14ac:dyDescent="0.2">
      <c r="B34" s="423"/>
      <c r="C34" s="425"/>
      <c r="D34" s="427"/>
      <c r="E34" s="429"/>
      <c r="F34" s="431"/>
      <c r="G34" s="433"/>
      <c r="H34" s="435"/>
      <c r="I34" s="268"/>
      <c r="J34" s="269"/>
      <c r="K34" s="269"/>
      <c r="L34" s="270"/>
      <c r="M34" s="270"/>
      <c r="N34" s="270"/>
      <c r="O34" s="474"/>
      <c r="P34" s="475"/>
      <c r="Q34" s="475"/>
      <c r="R34" s="476"/>
      <c r="S34" s="478"/>
    </row>
    <row r="35" spans="2:19" ht="21" customHeight="1" x14ac:dyDescent="0.2">
      <c r="B35" s="422">
        <f t="shared" ref="B35" si="12">B33+1</f>
        <v>15</v>
      </c>
      <c r="C35" s="424"/>
      <c r="D35" s="426"/>
      <c r="E35" s="428"/>
      <c r="F35" s="430"/>
      <c r="G35" s="432"/>
      <c r="H35" s="434"/>
      <c r="I35" s="265"/>
      <c r="J35" s="265"/>
      <c r="K35" s="265"/>
      <c r="L35" s="315"/>
      <c r="M35" s="315"/>
      <c r="N35" s="315"/>
      <c r="O35" s="266"/>
      <c r="P35" s="359" t="s">
        <v>114</v>
      </c>
      <c r="Q35" s="267"/>
      <c r="R35" s="360" t="s">
        <v>115</v>
      </c>
      <c r="S35" s="477"/>
    </row>
    <row r="36" spans="2:19" ht="21" customHeight="1" x14ac:dyDescent="0.2">
      <c r="B36" s="423"/>
      <c r="C36" s="425"/>
      <c r="D36" s="427"/>
      <c r="E36" s="429"/>
      <c r="F36" s="431"/>
      <c r="G36" s="433"/>
      <c r="H36" s="435"/>
      <c r="I36" s="268"/>
      <c r="J36" s="269"/>
      <c r="K36" s="269"/>
      <c r="L36" s="270"/>
      <c r="M36" s="270"/>
      <c r="N36" s="270"/>
      <c r="O36" s="474"/>
      <c r="P36" s="475"/>
      <c r="Q36" s="475"/>
      <c r="R36" s="476"/>
      <c r="S36" s="478"/>
    </row>
    <row r="37" spans="2:19" ht="21" customHeight="1" x14ac:dyDescent="0.2">
      <c r="B37" s="422">
        <f t="shared" ref="B37" si="13">B35+1</f>
        <v>16</v>
      </c>
      <c r="C37" s="424"/>
      <c r="D37" s="426"/>
      <c r="E37" s="428"/>
      <c r="F37" s="430"/>
      <c r="G37" s="432"/>
      <c r="H37" s="434"/>
      <c r="I37" s="265"/>
      <c r="J37" s="265"/>
      <c r="K37" s="265"/>
      <c r="L37" s="315"/>
      <c r="M37" s="315"/>
      <c r="N37" s="315"/>
      <c r="O37" s="266"/>
      <c r="P37" s="359" t="s">
        <v>118</v>
      </c>
      <c r="Q37" s="267"/>
      <c r="R37" s="360" t="s">
        <v>119</v>
      </c>
      <c r="S37" s="477"/>
    </row>
    <row r="38" spans="2:19" ht="21" customHeight="1" x14ac:dyDescent="0.2">
      <c r="B38" s="423"/>
      <c r="C38" s="425"/>
      <c r="D38" s="427"/>
      <c r="E38" s="429"/>
      <c r="F38" s="431"/>
      <c r="G38" s="433"/>
      <c r="H38" s="435"/>
      <c r="I38" s="268"/>
      <c r="J38" s="269"/>
      <c r="K38" s="269"/>
      <c r="L38" s="270"/>
      <c r="M38" s="270"/>
      <c r="N38" s="270"/>
      <c r="O38" s="474"/>
      <c r="P38" s="475"/>
      <c r="Q38" s="475"/>
      <c r="R38" s="476"/>
      <c r="S38" s="478"/>
    </row>
    <row r="39" spans="2:19" ht="21" customHeight="1" x14ac:dyDescent="0.2">
      <c r="B39" s="422">
        <f t="shared" ref="B39" si="14">B37+1</f>
        <v>17</v>
      </c>
      <c r="C39" s="424"/>
      <c r="D39" s="426"/>
      <c r="E39" s="428"/>
      <c r="F39" s="430"/>
      <c r="G39" s="432"/>
      <c r="H39" s="434"/>
      <c r="I39" s="265"/>
      <c r="J39" s="265"/>
      <c r="K39" s="265"/>
      <c r="L39" s="315"/>
      <c r="M39" s="315"/>
      <c r="N39" s="315"/>
      <c r="O39" s="266"/>
      <c r="P39" s="359" t="s">
        <v>118</v>
      </c>
      <c r="Q39" s="267"/>
      <c r="R39" s="360" t="s">
        <v>119</v>
      </c>
      <c r="S39" s="477"/>
    </row>
    <row r="40" spans="2:19" ht="21" customHeight="1" x14ac:dyDescent="0.2">
      <c r="B40" s="423"/>
      <c r="C40" s="425"/>
      <c r="D40" s="427"/>
      <c r="E40" s="429"/>
      <c r="F40" s="431"/>
      <c r="G40" s="433"/>
      <c r="H40" s="435"/>
      <c r="I40" s="268"/>
      <c r="J40" s="269"/>
      <c r="K40" s="269"/>
      <c r="L40" s="270"/>
      <c r="M40" s="270"/>
      <c r="N40" s="270"/>
      <c r="O40" s="474"/>
      <c r="P40" s="475"/>
      <c r="Q40" s="475"/>
      <c r="R40" s="476"/>
      <c r="S40" s="478"/>
    </row>
    <row r="41" spans="2:19" ht="21" customHeight="1" x14ac:dyDescent="0.2">
      <c r="B41" s="422">
        <f t="shared" ref="B41" si="15">B39+1</f>
        <v>18</v>
      </c>
      <c r="C41" s="424"/>
      <c r="D41" s="426"/>
      <c r="E41" s="428"/>
      <c r="F41" s="430"/>
      <c r="G41" s="432"/>
      <c r="H41" s="434"/>
      <c r="I41" s="265"/>
      <c r="J41" s="265"/>
      <c r="K41" s="265"/>
      <c r="L41" s="315"/>
      <c r="M41" s="315"/>
      <c r="N41" s="315"/>
      <c r="O41" s="266"/>
      <c r="P41" s="359" t="s">
        <v>118</v>
      </c>
      <c r="Q41" s="267"/>
      <c r="R41" s="360" t="s">
        <v>119</v>
      </c>
      <c r="S41" s="477"/>
    </row>
    <row r="42" spans="2:19" ht="21" customHeight="1" x14ac:dyDescent="0.2">
      <c r="B42" s="423"/>
      <c r="C42" s="425"/>
      <c r="D42" s="427"/>
      <c r="E42" s="429"/>
      <c r="F42" s="431"/>
      <c r="G42" s="433"/>
      <c r="H42" s="435"/>
      <c r="I42" s="268"/>
      <c r="J42" s="269"/>
      <c r="K42" s="269"/>
      <c r="L42" s="270"/>
      <c r="M42" s="270"/>
      <c r="N42" s="270"/>
      <c r="O42" s="474"/>
      <c r="P42" s="475"/>
      <c r="Q42" s="475"/>
      <c r="R42" s="476"/>
      <c r="S42" s="478"/>
    </row>
    <row r="43" spans="2:19" ht="21" customHeight="1" x14ac:dyDescent="0.2">
      <c r="B43" s="437">
        <f t="shared" ref="B43" si="16">B41+1</f>
        <v>19</v>
      </c>
      <c r="C43" s="439"/>
      <c r="D43" s="441"/>
      <c r="E43" s="443"/>
      <c r="F43" s="445"/>
      <c r="G43" s="447"/>
      <c r="H43" s="449"/>
      <c r="I43" s="271"/>
      <c r="J43" s="271"/>
      <c r="K43" s="271"/>
      <c r="L43" s="317"/>
      <c r="M43" s="317"/>
      <c r="N43" s="317"/>
      <c r="O43" s="272"/>
      <c r="P43" s="361" t="s">
        <v>118</v>
      </c>
      <c r="Q43" s="273"/>
      <c r="R43" s="362" t="s">
        <v>115</v>
      </c>
      <c r="S43" s="417"/>
    </row>
    <row r="44" spans="2:19" ht="21" customHeight="1" x14ac:dyDescent="0.2">
      <c r="B44" s="423"/>
      <c r="C44" s="425"/>
      <c r="D44" s="427"/>
      <c r="E44" s="429"/>
      <c r="F44" s="431"/>
      <c r="G44" s="433"/>
      <c r="H44" s="435"/>
      <c r="I44" s="268"/>
      <c r="J44" s="269"/>
      <c r="K44" s="269"/>
      <c r="L44" s="270"/>
      <c r="M44" s="270"/>
      <c r="N44" s="270"/>
      <c r="O44" s="474"/>
      <c r="P44" s="475"/>
      <c r="Q44" s="475"/>
      <c r="R44" s="476"/>
      <c r="S44" s="478"/>
    </row>
    <row r="45" spans="2:19" ht="21" customHeight="1" x14ac:dyDescent="0.2">
      <c r="B45" s="422">
        <f>B43+1</f>
        <v>20</v>
      </c>
      <c r="C45" s="424"/>
      <c r="D45" s="426"/>
      <c r="E45" s="428"/>
      <c r="F45" s="430"/>
      <c r="G45" s="432"/>
      <c r="H45" s="434"/>
      <c r="I45" s="265"/>
      <c r="J45" s="265"/>
      <c r="K45" s="265"/>
      <c r="L45" s="315"/>
      <c r="M45" s="315"/>
      <c r="N45" s="315"/>
      <c r="O45" s="266"/>
      <c r="P45" s="359" t="s">
        <v>118</v>
      </c>
      <c r="Q45" s="267"/>
      <c r="R45" s="360" t="s">
        <v>115</v>
      </c>
      <c r="S45" s="477"/>
    </row>
    <row r="46" spans="2:19" ht="21" customHeight="1" thickBot="1" x14ac:dyDescent="0.25">
      <c r="B46" s="501"/>
      <c r="C46" s="502"/>
      <c r="D46" s="503"/>
      <c r="E46" s="504"/>
      <c r="F46" s="505"/>
      <c r="G46" s="506"/>
      <c r="H46" s="507"/>
      <c r="I46" s="274"/>
      <c r="J46" s="275"/>
      <c r="K46" s="275"/>
      <c r="L46" s="276"/>
      <c r="M46" s="276"/>
      <c r="N46" s="276"/>
      <c r="O46" s="509"/>
      <c r="P46" s="510"/>
      <c r="Q46" s="510"/>
      <c r="R46" s="511"/>
      <c r="S46" s="508"/>
    </row>
    <row r="47" spans="2:19" ht="6.75" customHeight="1" x14ac:dyDescent="0.2"/>
    <row r="48" spans="2:19" x14ac:dyDescent="0.2">
      <c r="B48" s="1" t="s">
        <v>120</v>
      </c>
    </row>
    <row r="49" spans="2:3" x14ac:dyDescent="0.2">
      <c r="C49" s="1" t="s">
        <v>121</v>
      </c>
    </row>
    <row r="50" spans="2:3" x14ac:dyDescent="0.2">
      <c r="B50" s="1" t="s">
        <v>122</v>
      </c>
      <c r="C50" s="355"/>
    </row>
    <row r="51" spans="2:3" ht="6.75" customHeight="1" x14ac:dyDescent="0.2"/>
    <row r="52" spans="2:3" x14ac:dyDescent="0.2">
      <c r="B52" s="1" t="s">
        <v>123</v>
      </c>
    </row>
    <row r="53" spans="2:3" ht="6.75" customHeight="1" x14ac:dyDescent="0.2"/>
    <row r="54" spans="2:3" x14ac:dyDescent="0.2">
      <c r="C54" s="1" t="s">
        <v>124</v>
      </c>
    </row>
    <row r="55" spans="2:3" x14ac:dyDescent="0.2">
      <c r="C55" s="1" t="s">
        <v>125</v>
      </c>
    </row>
    <row r="56" spans="2:3" x14ac:dyDescent="0.2">
      <c r="C56" s="1" t="s">
        <v>224</v>
      </c>
    </row>
    <row r="57" spans="2:3" ht="6.75" customHeight="1" x14ac:dyDescent="0.2"/>
    <row r="58" spans="2:3" x14ac:dyDescent="0.2">
      <c r="C58" s="1" t="s">
        <v>126</v>
      </c>
    </row>
    <row r="59" spans="2:3" x14ac:dyDescent="0.2">
      <c r="C59" s="1" t="s">
        <v>127</v>
      </c>
    </row>
    <row r="60" spans="2:3" x14ac:dyDescent="0.2">
      <c r="C60" s="1" t="s">
        <v>475</v>
      </c>
    </row>
    <row r="61" spans="2:3" ht="6.65" customHeight="1" x14ac:dyDescent="0.2"/>
    <row r="62" spans="2:3" ht="13" customHeight="1" x14ac:dyDescent="0.2">
      <c r="C62" s="356" t="s">
        <v>443</v>
      </c>
    </row>
    <row r="63" spans="2:3" ht="13" customHeight="1" x14ac:dyDescent="0.2">
      <c r="C63" s="356" t="s">
        <v>440</v>
      </c>
    </row>
    <row r="64" spans="2:3" ht="6.75" customHeight="1" x14ac:dyDescent="0.2"/>
    <row r="65" spans="2:2" x14ac:dyDescent="0.2">
      <c r="B65" s="1" t="s">
        <v>128</v>
      </c>
    </row>
    <row r="66" spans="2:2" x14ac:dyDescent="0.2">
      <c r="B66" s="1" t="s">
        <v>225</v>
      </c>
    </row>
    <row r="67" spans="2:2" ht="6.75" customHeight="1" x14ac:dyDescent="0.2"/>
    <row r="68" spans="2:2" x14ac:dyDescent="0.2">
      <c r="B68" s="1" t="s">
        <v>129</v>
      </c>
    </row>
    <row r="69" spans="2:2" x14ac:dyDescent="0.2">
      <c r="B69" s="1" t="s">
        <v>130</v>
      </c>
    </row>
    <row r="70" spans="2:2" x14ac:dyDescent="0.2">
      <c r="B70" s="1" t="s">
        <v>131</v>
      </c>
    </row>
    <row r="71" spans="2:2" x14ac:dyDescent="0.2">
      <c r="B71" s="1" t="s">
        <v>132</v>
      </c>
    </row>
    <row r="72" spans="2:2" ht="6.75" customHeight="1" x14ac:dyDescent="0.2"/>
    <row r="73" spans="2:2" x14ac:dyDescent="0.2">
      <c r="B73" s="1" t="s">
        <v>476</v>
      </c>
    </row>
  </sheetData>
  <sheetProtection formatCells="0" selectLockedCells="1"/>
  <dataConsolidate/>
  <mergeCells count="197">
    <mergeCell ref="B45:B46"/>
    <mergeCell ref="C45:C46"/>
    <mergeCell ref="D45:D46"/>
    <mergeCell ref="E45:E46"/>
    <mergeCell ref="F45:F46"/>
    <mergeCell ref="G45:G46"/>
    <mergeCell ref="H45:H46"/>
    <mergeCell ref="S45:S46"/>
    <mergeCell ref="O46:R46"/>
    <mergeCell ref="B43:B44"/>
    <mergeCell ref="C43:C44"/>
    <mergeCell ref="D43:D44"/>
    <mergeCell ref="E43:E44"/>
    <mergeCell ref="F43:F44"/>
    <mergeCell ref="G43:G44"/>
    <mergeCell ref="H43:H44"/>
    <mergeCell ref="S43:S44"/>
    <mergeCell ref="O44:R44"/>
    <mergeCell ref="F5:F6"/>
    <mergeCell ref="G5:G6"/>
    <mergeCell ref="I5:J5"/>
    <mergeCell ref="K5:K6"/>
    <mergeCell ref="E3:G4"/>
    <mergeCell ref="L4:L6"/>
    <mergeCell ref="N4:N6"/>
    <mergeCell ref="M4:M6"/>
    <mergeCell ref="I4:K4"/>
    <mergeCell ref="S37:S38"/>
    <mergeCell ref="O38:R38"/>
    <mergeCell ref="O32:R32"/>
    <mergeCell ref="B33:B34"/>
    <mergeCell ref="C33:C34"/>
    <mergeCell ref="D33:D34"/>
    <mergeCell ref="E33:E34"/>
    <mergeCell ref="F33:F34"/>
    <mergeCell ref="G33:G34"/>
    <mergeCell ref="H33:H34"/>
    <mergeCell ref="S33:S34"/>
    <mergeCell ref="O36:R36"/>
    <mergeCell ref="B37:B38"/>
    <mergeCell ref="C37:C38"/>
    <mergeCell ref="D37:D38"/>
    <mergeCell ref="E37:E38"/>
    <mergeCell ref="F37:F38"/>
    <mergeCell ref="G37:G38"/>
    <mergeCell ref="H37:H38"/>
    <mergeCell ref="O34:R34"/>
    <mergeCell ref="B35:B36"/>
    <mergeCell ref="C35:C36"/>
    <mergeCell ref="D35:D36"/>
    <mergeCell ref="E35:E36"/>
    <mergeCell ref="S39:S40"/>
    <mergeCell ref="S41:S42"/>
    <mergeCell ref="O42:R42"/>
    <mergeCell ref="O40:R40"/>
    <mergeCell ref="B41:B42"/>
    <mergeCell ref="C41:C42"/>
    <mergeCell ref="D41:D42"/>
    <mergeCell ref="E41:E42"/>
    <mergeCell ref="F41:F42"/>
    <mergeCell ref="G41:G42"/>
    <mergeCell ref="H41:H42"/>
    <mergeCell ref="B39:B40"/>
    <mergeCell ref="C39:C40"/>
    <mergeCell ref="D39:D40"/>
    <mergeCell ref="E39:E40"/>
    <mergeCell ref="F39:F40"/>
    <mergeCell ref="G39:G40"/>
    <mergeCell ref="H39:H40"/>
    <mergeCell ref="F35:F36"/>
    <mergeCell ref="G35:G36"/>
    <mergeCell ref="H35:H36"/>
    <mergeCell ref="S35:S36"/>
    <mergeCell ref="S29:S30"/>
    <mergeCell ref="O30:R30"/>
    <mergeCell ref="B31:B32"/>
    <mergeCell ref="C31:C32"/>
    <mergeCell ref="D31:D32"/>
    <mergeCell ref="E31:E32"/>
    <mergeCell ref="F31:F32"/>
    <mergeCell ref="G31:G32"/>
    <mergeCell ref="H31:H32"/>
    <mergeCell ref="S31:S32"/>
    <mergeCell ref="B29:B30"/>
    <mergeCell ref="C29:C30"/>
    <mergeCell ref="D29:D30"/>
    <mergeCell ref="E29:E30"/>
    <mergeCell ref="F29:F30"/>
    <mergeCell ref="G29:G30"/>
    <mergeCell ref="H29:H30"/>
    <mergeCell ref="B27:B28"/>
    <mergeCell ref="C27:C28"/>
    <mergeCell ref="D27:D28"/>
    <mergeCell ref="E27:E28"/>
    <mergeCell ref="F27:F28"/>
    <mergeCell ref="G27:G28"/>
    <mergeCell ref="H27:H28"/>
    <mergeCell ref="S27:S28"/>
    <mergeCell ref="B25:B26"/>
    <mergeCell ref="C25:C26"/>
    <mergeCell ref="D25:D26"/>
    <mergeCell ref="E25:E26"/>
    <mergeCell ref="F25:F26"/>
    <mergeCell ref="G25:G26"/>
    <mergeCell ref="H25:H26"/>
    <mergeCell ref="O28:R28"/>
    <mergeCell ref="B23:B24"/>
    <mergeCell ref="C23:C24"/>
    <mergeCell ref="D23:D24"/>
    <mergeCell ref="E23:E24"/>
    <mergeCell ref="F23:F24"/>
    <mergeCell ref="G23:G24"/>
    <mergeCell ref="H23:H24"/>
    <mergeCell ref="S23:S24"/>
    <mergeCell ref="S25:S26"/>
    <mergeCell ref="O26:R26"/>
    <mergeCell ref="O24:R24"/>
    <mergeCell ref="O20:R20"/>
    <mergeCell ref="B21:B22"/>
    <mergeCell ref="C21:C22"/>
    <mergeCell ref="D21:D22"/>
    <mergeCell ref="E21:E22"/>
    <mergeCell ref="F21:F22"/>
    <mergeCell ref="G21:G22"/>
    <mergeCell ref="H21:H22"/>
    <mergeCell ref="S17:S18"/>
    <mergeCell ref="O18:R18"/>
    <mergeCell ref="B19:B20"/>
    <mergeCell ref="C19:C20"/>
    <mergeCell ref="D19:D20"/>
    <mergeCell ref="E19:E20"/>
    <mergeCell ref="F19:F20"/>
    <mergeCell ref="G19:G20"/>
    <mergeCell ref="H19:H20"/>
    <mergeCell ref="S19:S20"/>
    <mergeCell ref="S21:S22"/>
    <mergeCell ref="O22:R22"/>
    <mergeCell ref="O16:R16"/>
    <mergeCell ref="B17:B18"/>
    <mergeCell ref="C17:C18"/>
    <mergeCell ref="D17:D18"/>
    <mergeCell ref="E17:E18"/>
    <mergeCell ref="F17:F18"/>
    <mergeCell ref="G17:G18"/>
    <mergeCell ref="H17:H18"/>
    <mergeCell ref="S13:S14"/>
    <mergeCell ref="O14:R14"/>
    <mergeCell ref="B15:B16"/>
    <mergeCell ref="C15:C16"/>
    <mergeCell ref="D15:D16"/>
    <mergeCell ref="E15:E16"/>
    <mergeCell ref="F15:F16"/>
    <mergeCell ref="G15:G16"/>
    <mergeCell ref="H15:H16"/>
    <mergeCell ref="S15:S16"/>
    <mergeCell ref="O12:R12"/>
    <mergeCell ref="B13:B14"/>
    <mergeCell ref="C13:C14"/>
    <mergeCell ref="D13:D14"/>
    <mergeCell ref="E13:E14"/>
    <mergeCell ref="F13:F14"/>
    <mergeCell ref="G13:G14"/>
    <mergeCell ref="H13:H14"/>
    <mergeCell ref="S9:S10"/>
    <mergeCell ref="O10:R10"/>
    <mergeCell ref="B11:B12"/>
    <mergeCell ref="C11:C12"/>
    <mergeCell ref="D11:D12"/>
    <mergeCell ref="E11:E12"/>
    <mergeCell ref="F11:F12"/>
    <mergeCell ref="G11:G12"/>
    <mergeCell ref="H11:H12"/>
    <mergeCell ref="S11:S12"/>
    <mergeCell ref="S7:S8"/>
    <mergeCell ref="I3:R3"/>
    <mergeCell ref="O8:R8"/>
    <mergeCell ref="B9:B10"/>
    <mergeCell ref="C9:C10"/>
    <mergeCell ref="D9:D10"/>
    <mergeCell ref="E9:E10"/>
    <mergeCell ref="F9:F10"/>
    <mergeCell ref="G9:G10"/>
    <mergeCell ref="H9:H10"/>
    <mergeCell ref="B7:B8"/>
    <mergeCell ref="C7:C8"/>
    <mergeCell ref="D7:D8"/>
    <mergeCell ref="E7:E8"/>
    <mergeCell ref="F7:F8"/>
    <mergeCell ref="G7:G8"/>
    <mergeCell ref="H7:H8"/>
    <mergeCell ref="B3:B6"/>
    <mergeCell ref="C3:C6"/>
    <mergeCell ref="D3:D6"/>
    <mergeCell ref="H3:H6"/>
    <mergeCell ref="S3:S6"/>
    <mergeCell ref="E5:E6"/>
    <mergeCell ref="O4:R6"/>
  </mergeCells>
  <phoneticPr fontId="2"/>
  <dataValidations count="2">
    <dataValidation type="list" allowBlank="1" showInputMessage="1" showErrorMessage="1" sqref="H7 H9 H39 H11 H13 H15 H17 H19 H21 H23 H25 H27 H29 H31 H33 H35 H37 H41 H43 H45" xr:uid="{00000000-0002-0000-0200-000000000000}">
      <formula1>"常勤,非常勤"</formula1>
    </dataValidation>
    <dataValidation type="list" allowBlank="1" showInputMessage="1" showErrorMessage="1" sqref="E7:G7 L37:O37 E9:G9 E37:G37 E11:G11 E13:G13 E15:G15 E17:G17 E19:G19 E21:G21 E23:G23 E25:G25 E27:G27 E29:G29 E31:G31 E33:G33 E35:G35 L9:O9 E39:G39 L39:O39 L11:O11 L13:O13 L15:O15 L17:O17 L19:O19 L21:O21 L23:O23 L25:O25 L27:O27 L29:O29 L31:O31 L33:O33 L35:O35 L41:O41 E41:G41 I41:J41 I35:J35 I33:J33 I31:J31 I29:J29 I27:J27 I25:J25 I23:J23 I21:J21 I19:J19 I17:J17 I15:J15 I13:J13 I11:J11 I39:J39 I9:J9 I37:J37 I7:J7 L7:O7 E43:G43 L43:O43 L45:O45 E45:G45 I45:J45 I43:J43" xr:uid="{00000000-0002-0000-0200-000001000000}">
      <formula1>"○"</formula1>
    </dataValidation>
  </dataValidations>
  <printOptions horizontalCentered="1"/>
  <pageMargins left="0.59055118110236227" right="0.59055118110236227" top="0.59055118110236227" bottom="0.39370078740157483" header="0.31496062992125984" footer="0.31496062992125984"/>
  <pageSetup paperSize="9" scale="65" orientation="portrait" blackAndWhite="1" r:id="rId1"/>
  <ignoredErrors>
    <ignoredError sqref="B9 B11 B13 B15 B17 B19 B21 B23 B25 B27 B29 B31 B33 B35 B37 B39 B41 B43 B45"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44"/>
  <sheetViews>
    <sheetView tabSelected="1" view="pageBreakPreview" zoomScaleNormal="100" zoomScaleSheetLayoutView="100" workbookViewId="0">
      <selection activeCell="L109" sqref="L109:N111"/>
    </sheetView>
  </sheetViews>
  <sheetFormatPr defaultRowHeight="13" x14ac:dyDescent="0.2"/>
  <cols>
    <col min="1" max="1" width="3.6328125" style="182" customWidth="1"/>
    <col min="2" max="2" width="2.453125" style="182" customWidth="1"/>
    <col min="3" max="3" width="3.6328125" style="182" customWidth="1"/>
    <col min="4" max="4" width="9.6328125" style="182" customWidth="1"/>
    <col min="5" max="5" width="4.26953125" style="182" customWidth="1"/>
    <col min="6" max="6" width="10.453125" style="182" customWidth="1"/>
    <col min="7" max="7" width="9.6328125" style="182" customWidth="1"/>
    <col min="8" max="8" width="3.7265625" style="182" customWidth="1"/>
    <col min="9" max="9" width="2.453125" style="182" customWidth="1"/>
    <col min="10" max="10" width="3.7265625" style="182" customWidth="1"/>
    <col min="11" max="14" width="9.6328125" style="182" customWidth="1"/>
    <col min="15" max="261" width="9" style="182"/>
    <col min="262" max="270" width="9.6328125" style="182" customWidth="1"/>
    <col min="271" max="517" width="9" style="182"/>
    <col min="518" max="526" width="9.6328125" style="182" customWidth="1"/>
    <col min="527" max="773" width="9" style="182"/>
    <col min="774" max="782" width="9.6328125" style="182" customWidth="1"/>
    <col min="783" max="1029" width="9" style="182"/>
    <col min="1030" max="1038" width="9.6328125" style="182" customWidth="1"/>
    <col min="1039" max="1285" width="9" style="182"/>
    <col min="1286" max="1294" width="9.6328125" style="182" customWidth="1"/>
    <col min="1295" max="1541" width="9" style="182"/>
    <col min="1542" max="1550" width="9.6328125" style="182" customWidth="1"/>
    <col min="1551" max="1797" width="9" style="182"/>
    <col min="1798" max="1806" width="9.6328125" style="182" customWidth="1"/>
    <col min="1807" max="2053" width="9" style="182"/>
    <col min="2054" max="2062" width="9.6328125" style="182" customWidth="1"/>
    <col min="2063" max="2309" width="9" style="182"/>
    <col min="2310" max="2318" width="9.6328125" style="182" customWidth="1"/>
    <col min="2319" max="2565" width="9" style="182"/>
    <col min="2566" max="2574" width="9.6328125" style="182" customWidth="1"/>
    <col min="2575" max="2821" width="9" style="182"/>
    <col min="2822" max="2830" width="9.6328125" style="182" customWidth="1"/>
    <col min="2831" max="3077" width="9" style="182"/>
    <col min="3078" max="3086" width="9.6328125" style="182" customWidth="1"/>
    <col min="3087" max="3333" width="9" style="182"/>
    <col min="3334" max="3342" width="9.6328125" style="182" customWidth="1"/>
    <col min="3343" max="3589" width="9" style="182"/>
    <col min="3590" max="3598" width="9.6328125" style="182" customWidth="1"/>
    <col min="3599" max="3845" width="9" style="182"/>
    <col min="3846" max="3854" width="9.6328125" style="182" customWidth="1"/>
    <col min="3855" max="4101" width="9" style="182"/>
    <col min="4102" max="4110" width="9.6328125" style="182" customWidth="1"/>
    <col min="4111" max="4357" width="9" style="182"/>
    <col min="4358" max="4366" width="9.6328125" style="182" customWidth="1"/>
    <col min="4367" max="4613" width="9" style="182"/>
    <col min="4614" max="4622" width="9.6328125" style="182" customWidth="1"/>
    <col min="4623" max="4869" width="9" style="182"/>
    <col min="4870" max="4878" width="9.6328125" style="182" customWidth="1"/>
    <col min="4879" max="5125" width="9" style="182"/>
    <col min="5126" max="5134" width="9.6328125" style="182" customWidth="1"/>
    <col min="5135" max="5381" width="9" style="182"/>
    <col min="5382" max="5390" width="9.6328125" style="182" customWidth="1"/>
    <col min="5391" max="5637" width="9" style="182"/>
    <col min="5638" max="5646" width="9.6328125" style="182" customWidth="1"/>
    <col min="5647" max="5893" width="9" style="182"/>
    <col min="5894" max="5902" width="9.6328125" style="182" customWidth="1"/>
    <col min="5903" max="6149" width="9" style="182"/>
    <col min="6150" max="6158" width="9.6328125" style="182" customWidth="1"/>
    <col min="6159" max="6405" width="9" style="182"/>
    <col min="6406" max="6414" width="9.6328125" style="182" customWidth="1"/>
    <col min="6415" max="6661" width="9" style="182"/>
    <col min="6662" max="6670" width="9.6328125" style="182" customWidth="1"/>
    <col min="6671" max="6917" width="9" style="182"/>
    <col min="6918" max="6926" width="9.6328125" style="182" customWidth="1"/>
    <col min="6927" max="7173" width="9" style="182"/>
    <col min="7174" max="7182" width="9.6328125" style="182" customWidth="1"/>
    <col min="7183" max="7429" width="9" style="182"/>
    <col min="7430" max="7438" width="9.6328125" style="182" customWidth="1"/>
    <col min="7439" max="7685" width="9" style="182"/>
    <col min="7686" max="7694" width="9.6328125" style="182" customWidth="1"/>
    <col min="7695" max="7941" width="9" style="182"/>
    <col min="7942" max="7950" width="9.6328125" style="182" customWidth="1"/>
    <col min="7951" max="8197" width="9" style="182"/>
    <col min="8198" max="8206" width="9.6328125" style="182" customWidth="1"/>
    <col min="8207" max="8453" width="9" style="182"/>
    <col min="8454" max="8462" width="9.6328125" style="182" customWidth="1"/>
    <col min="8463" max="8709" width="9" style="182"/>
    <col min="8710" max="8718" width="9.6328125" style="182" customWidth="1"/>
    <col min="8719" max="8965" width="9" style="182"/>
    <col min="8966" max="8974" width="9.6328125" style="182" customWidth="1"/>
    <col min="8975" max="9221" width="9" style="182"/>
    <col min="9222" max="9230" width="9.6328125" style="182" customWidth="1"/>
    <col min="9231" max="9477" width="9" style="182"/>
    <col min="9478" max="9486" width="9.6328125" style="182" customWidth="1"/>
    <col min="9487" max="9733" width="9" style="182"/>
    <col min="9734" max="9742" width="9.6328125" style="182" customWidth="1"/>
    <col min="9743" max="9989" width="9" style="182"/>
    <col min="9990" max="9998" width="9.6328125" style="182" customWidth="1"/>
    <col min="9999" max="10245" width="9" style="182"/>
    <col min="10246" max="10254" width="9.6328125" style="182" customWidth="1"/>
    <col min="10255" max="10501" width="9" style="182"/>
    <col min="10502" max="10510" width="9.6328125" style="182" customWidth="1"/>
    <col min="10511" max="10757" width="9" style="182"/>
    <col min="10758" max="10766" width="9.6328125" style="182" customWidth="1"/>
    <col min="10767" max="11013" width="9" style="182"/>
    <col min="11014" max="11022" width="9.6328125" style="182" customWidth="1"/>
    <col min="11023" max="11269" width="9" style="182"/>
    <col min="11270" max="11278" width="9.6328125" style="182" customWidth="1"/>
    <col min="11279" max="11525" width="9" style="182"/>
    <col min="11526" max="11534" width="9.6328125" style="182" customWidth="1"/>
    <col min="11535" max="11781" width="9" style="182"/>
    <col min="11782" max="11790" width="9.6328125" style="182" customWidth="1"/>
    <col min="11791" max="12037" width="9" style="182"/>
    <col min="12038" max="12046" width="9.6328125" style="182" customWidth="1"/>
    <col min="12047" max="12293" width="9" style="182"/>
    <col min="12294" max="12302" width="9.6328125" style="182" customWidth="1"/>
    <col min="12303" max="12549" width="9" style="182"/>
    <col min="12550" max="12558" width="9.6328125" style="182" customWidth="1"/>
    <col min="12559" max="12805" width="9" style="182"/>
    <col min="12806" max="12814" width="9.6328125" style="182" customWidth="1"/>
    <col min="12815" max="13061" width="9" style="182"/>
    <col min="13062" max="13070" width="9.6328125" style="182" customWidth="1"/>
    <col min="13071" max="13317" width="9" style="182"/>
    <col min="13318" max="13326" width="9.6328125" style="182" customWidth="1"/>
    <col min="13327" max="13573" width="9" style="182"/>
    <col min="13574" max="13582" width="9.6328125" style="182" customWidth="1"/>
    <col min="13583" max="13829" width="9" style="182"/>
    <col min="13830" max="13838" width="9.6328125" style="182" customWidth="1"/>
    <col min="13839" max="14085" width="9" style="182"/>
    <col min="14086" max="14094" width="9.6328125" style="182" customWidth="1"/>
    <col min="14095" max="14341" width="9" style="182"/>
    <col min="14342" max="14350" width="9.6328125" style="182" customWidth="1"/>
    <col min="14351" max="14597" width="9" style="182"/>
    <col min="14598" max="14606" width="9.6328125" style="182" customWidth="1"/>
    <col min="14607" max="14853" width="9" style="182"/>
    <col min="14854" max="14862" width="9.6328125" style="182" customWidth="1"/>
    <col min="14863" max="15109" width="9" style="182"/>
    <col min="15110" max="15118" width="9.6328125" style="182" customWidth="1"/>
    <col min="15119" max="15365" width="9" style="182"/>
    <col min="15366" max="15374" width="9.6328125" style="182" customWidth="1"/>
    <col min="15375" max="15621" width="9" style="182"/>
    <col min="15622" max="15630" width="9.6328125" style="182" customWidth="1"/>
    <col min="15631" max="15877" width="9" style="182"/>
    <col min="15878" max="15886" width="9.6328125" style="182" customWidth="1"/>
    <col min="15887" max="16133" width="9" style="182"/>
    <col min="16134" max="16142" width="9.6328125" style="182" customWidth="1"/>
    <col min="16143" max="16384" width="9" style="182"/>
  </cols>
  <sheetData>
    <row r="1" spans="1:23" ht="16.5" customHeight="1" x14ac:dyDescent="0.2">
      <c r="A1" s="216" t="s">
        <v>196</v>
      </c>
      <c r="B1" s="102"/>
      <c r="C1" s="102"/>
      <c r="D1" s="279"/>
      <c r="E1" s="279"/>
      <c r="F1" s="279"/>
      <c r="G1" s="279"/>
      <c r="H1" s="279"/>
      <c r="I1" s="279"/>
      <c r="J1" s="279"/>
      <c r="K1" s="279"/>
      <c r="L1" s="279"/>
      <c r="M1" s="279"/>
      <c r="N1" s="279"/>
      <c r="O1" s="279"/>
      <c r="P1" s="279"/>
      <c r="Q1" s="279"/>
      <c r="R1" s="279"/>
      <c r="S1" s="279"/>
      <c r="T1" s="279"/>
      <c r="U1" s="279"/>
      <c r="V1" s="279"/>
      <c r="W1" s="279"/>
    </row>
    <row r="2" spans="1:23" ht="8.25" customHeight="1" thickBot="1" x14ac:dyDescent="0.25">
      <c r="A2" s="280"/>
      <c r="B2" s="280"/>
      <c r="C2" s="280"/>
    </row>
    <row r="3" spans="1:23" s="369" customFormat="1" ht="22.5" customHeight="1" thickBot="1" x14ac:dyDescent="0.25">
      <c r="A3" s="368"/>
      <c r="B3" s="368"/>
      <c r="C3" s="368"/>
      <c r="H3" s="643" t="s">
        <v>187</v>
      </c>
      <c r="I3" s="644"/>
      <c r="J3" s="644"/>
      <c r="K3" s="645"/>
      <c r="L3" s="645"/>
      <c r="M3" s="645"/>
      <c r="N3" s="646"/>
    </row>
    <row r="4" spans="1:23" s="281" customFormat="1" ht="14.5" thickBot="1" x14ac:dyDescent="0.25">
      <c r="N4" s="367" t="s">
        <v>481</v>
      </c>
    </row>
    <row r="5" spans="1:23" ht="15" customHeight="1" x14ac:dyDescent="0.2">
      <c r="A5" s="520" t="s">
        <v>175</v>
      </c>
      <c r="B5" s="521"/>
      <c r="C5" s="522"/>
      <c r="D5" s="523"/>
      <c r="E5" s="524"/>
      <c r="F5" s="524"/>
      <c r="G5" s="525"/>
      <c r="H5" s="526" t="s">
        <v>176</v>
      </c>
      <c r="I5" s="527"/>
      <c r="J5" s="528"/>
      <c r="K5" s="282"/>
      <c r="L5" s="563" t="s">
        <v>215</v>
      </c>
      <c r="M5" s="563"/>
      <c r="N5" s="564"/>
    </row>
    <row r="6" spans="1:23" ht="15" customHeight="1" x14ac:dyDescent="0.2">
      <c r="A6" s="535" t="s">
        <v>177</v>
      </c>
      <c r="B6" s="536"/>
      <c r="C6" s="537"/>
      <c r="D6" s="539"/>
      <c r="E6" s="540"/>
      <c r="F6" s="540"/>
      <c r="G6" s="541"/>
      <c r="H6" s="529"/>
      <c r="I6" s="530"/>
      <c r="J6" s="531"/>
      <c r="K6" s="250"/>
      <c r="L6" s="565"/>
      <c r="M6" s="565"/>
      <c r="N6" s="566"/>
    </row>
    <row r="7" spans="1:23" ht="15" customHeight="1" thickBot="1" x14ac:dyDescent="0.25">
      <c r="A7" s="538"/>
      <c r="B7" s="533"/>
      <c r="C7" s="534"/>
      <c r="D7" s="542"/>
      <c r="E7" s="543"/>
      <c r="F7" s="543"/>
      <c r="G7" s="544"/>
      <c r="H7" s="532"/>
      <c r="I7" s="533"/>
      <c r="J7" s="534"/>
      <c r="K7" s="283"/>
      <c r="L7" s="567"/>
      <c r="M7" s="567"/>
      <c r="N7" s="568"/>
    </row>
    <row r="8" spans="1:23" ht="15" customHeight="1" x14ac:dyDescent="0.2">
      <c r="A8" s="569" t="s">
        <v>178</v>
      </c>
      <c r="B8" s="570"/>
      <c r="C8" s="570"/>
      <c r="D8" s="570"/>
      <c r="E8" s="570"/>
      <c r="F8" s="570"/>
      <c r="G8" s="570"/>
      <c r="H8" s="570"/>
      <c r="I8" s="570"/>
      <c r="J8" s="570"/>
      <c r="K8" s="570"/>
      <c r="L8" s="570"/>
      <c r="M8" s="570"/>
      <c r="N8" s="571"/>
    </row>
    <row r="9" spans="1:23" ht="15" customHeight="1" x14ac:dyDescent="0.2">
      <c r="A9" s="572" t="s">
        <v>180</v>
      </c>
      <c r="B9" s="573"/>
      <c r="C9" s="573"/>
      <c r="D9" s="573"/>
      <c r="E9" s="573"/>
      <c r="F9" s="573"/>
      <c r="G9" s="574"/>
      <c r="H9" s="575" t="s">
        <v>179</v>
      </c>
      <c r="I9" s="573"/>
      <c r="J9" s="573"/>
      <c r="K9" s="589"/>
      <c r="L9" s="589"/>
      <c r="M9" s="589"/>
      <c r="N9" s="626"/>
    </row>
    <row r="10" spans="1:23" ht="3.75" customHeight="1" x14ac:dyDescent="0.2">
      <c r="A10" s="588" t="s">
        <v>190</v>
      </c>
      <c r="B10" s="589"/>
      <c r="C10" s="589"/>
      <c r="D10" s="589"/>
      <c r="E10" s="589"/>
      <c r="F10" s="589"/>
      <c r="G10" s="590"/>
      <c r="H10" s="287"/>
      <c r="I10" s="321"/>
      <c r="J10" s="321"/>
      <c r="K10" s="287"/>
      <c r="L10" s="512" t="s">
        <v>217</v>
      </c>
      <c r="M10" s="512"/>
      <c r="N10" s="513"/>
    </row>
    <row r="11" spans="1:23" ht="15" customHeight="1" x14ac:dyDescent="0.2">
      <c r="A11" s="591"/>
      <c r="B11" s="530"/>
      <c r="C11" s="530"/>
      <c r="D11" s="530"/>
      <c r="E11" s="530"/>
      <c r="F11" s="530"/>
      <c r="G11" s="531"/>
      <c r="H11" s="322"/>
      <c r="I11" s="41"/>
      <c r="K11" s="230"/>
      <c r="L11" s="514"/>
      <c r="M11" s="514"/>
      <c r="N11" s="515"/>
    </row>
    <row r="12" spans="1:23" ht="3.75" customHeight="1" x14ac:dyDescent="0.2">
      <c r="A12" s="592"/>
      <c r="B12" s="593"/>
      <c r="C12" s="593"/>
      <c r="D12" s="593"/>
      <c r="E12" s="593"/>
      <c r="F12" s="593"/>
      <c r="G12" s="594"/>
      <c r="H12" s="284"/>
      <c r="I12" s="285"/>
      <c r="J12" s="285"/>
      <c r="K12" s="286"/>
      <c r="L12" s="516"/>
      <c r="M12" s="516"/>
      <c r="N12" s="517"/>
    </row>
    <row r="13" spans="1:23" ht="3.75" customHeight="1" x14ac:dyDescent="0.2">
      <c r="A13" s="618" t="s">
        <v>191</v>
      </c>
      <c r="B13" s="619"/>
      <c r="C13" s="619"/>
      <c r="D13" s="619"/>
      <c r="E13" s="619"/>
      <c r="F13" s="619"/>
      <c r="G13" s="620"/>
      <c r="H13" s="287"/>
      <c r="I13" s="321"/>
      <c r="J13" s="321"/>
      <c r="K13" s="287"/>
      <c r="L13" s="512" t="s">
        <v>217</v>
      </c>
      <c r="M13" s="512"/>
      <c r="N13" s="513"/>
    </row>
    <row r="14" spans="1:23" ht="15" customHeight="1" x14ac:dyDescent="0.2">
      <c r="A14" s="621"/>
      <c r="B14" s="565"/>
      <c r="C14" s="565"/>
      <c r="D14" s="565"/>
      <c r="E14" s="565"/>
      <c r="F14" s="565"/>
      <c r="G14" s="622"/>
      <c r="H14" s="322"/>
      <c r="I14" s="41"/>
      <c r="K14" s="230"/>
      <c r="L14" s="514"/>
      <c r="M14" s="514"/>
      <c r="N14" s="515"/>
    </row>
    <row r="15" spans="1:23" ht="3.75" customHeight="1" x14ac:dyDescent="0.2">
      <c r="A15" s="623"/>
      <c r="B15" s="624"/>
      <c r="C15" s="624"/>
      <c r="D15" s="624"/>
      <c r="E15" s="624"/>
      <c r="F15" s="624"/>
      <c r="G15" s="625"/>
      <c r="H15" s="284"/>
      <c r="I15" s="285"/>
      <c r="J15" s="285"/>
      <c r="K15" s="286"/>
      <c r="L15" s="516"/>
      <c r="M15" s="516"/>
      <c r="N15" s="517"/>
    </row>
    <row r="16" spans="1:23" ht="3.75" customHeight="1" x14ac:dyDescent="0.2">
      <c r="A16" s="588" t="s">
        <v>182</v>
      </c>
      <c r="B16" s="589"/>
      <c r="C16" s="589"/>
      <c r="D16" s="589"/>
      <c r="E16" s="589"/>
      <c r="F16" s="589"/>
      <c r="G16" s="590"/>
      <c r="H16" s="287"/>
      <c r="I16" s="321"/>
      <c r="J16" s="321"/>
      <c r="K16" s="287"/>
      <c r="L16" s="512" t="s">
        <v>217</v>
      </c>
      <c r="M16" s="512"/>
      <c r="N16" s="513"/>
    </row>
    <row r="17" spans="1:14" ht="15" customHeight="1" x14ac:dyDescent="0.2">
      <c r="A17" s="591"/>
      <c r="B17" s="530"/>
      <c r="C17" s="530"/>
      <c r="D17" s="530"/>
      <c r="E17" s="530"/>
      <c r="F17" s="530"/>
      <c r="G17" s="531"/>
      <c r="H17" s="322"/>
      <c r="I17" s="41"/>
      <c r="K17" s="230"/>
      <c r="L17" s="514"/>
      <c r="M17" s="514"/>
      <c r="N17" s="515"/>
    </row>
    <row r="18" spans="1:14" ht="3.75" customHeight="1" x14ac:dyDescent="0.2">
      <c r="A18" s="592"/>
      <c r="B18" s="593"/>
      <c r="C18" s="593"/>
      <c r="D18" s="593"/>
      <c r="E18" s="593"/>
      <c r="F18" s="593"/>
      <c r="G18" s="594"/>
      <c r="H18" s="284"/>
      <c r="I18" s="285"/>
      <c r="J18" s="285"/>
      <c r="K18" s="286"/>
      <c r="L18" s="516"/>
      <c r="M18" s="516"/>
      <c r="N18" s="517"/>
    </row>
    <row r="19" spans="1:14" ht="3.75" customHeight="1" x14ac:dyDescent="0.2">
      <c r="A19" s="588" t="s">
        <v>183</v>
      </c>
      <c r="B19" s="589"/>
      <c r="C19" s="589"/>
      <c r="D19" s="589"/>
      <c r="E19" s="589"/>
      <c r="F19" s="589"/>
      <c r="G19" s="590"/>
      <c r="H19" s="287"/>
      <c r="I19" s="321"/>
      <c r="J19" s="321"/>
      <c r="K19" s="287"/>
      <c r="L19" s="512" t="s">
        <v>217</v>
      </c>
      <c r="M19" s="512"/>
      <c r="N19" s="513"/>
    </row>
    <row r="20" spans="1:14" ht="15" customHeight="1" x14ac:dyDescent="0.2">
      <c r="A20" s="591"/>
      <c r="B20" s="530"/>
      <c r="C20" s="530"/>
      <c r="D20" s="530"/>
      <c r="E20" s="530"/>
      <c r="F20" s="530"/>
      <c r="G20" s="531"/>
      <c r="H20" s="322"/>
      <c r="I20" s="41"/>
      <c r="K20" s="230"/>
      <c r="L20" s="514"/>
      <c r="M20" s="514"/>
      <c r="N20" s="515"/>
    </row>
    <row r="21" spans="1:14" ht="3.75" customHeight="1" x14ac:dyDescent="0.2">
      <c r="A21" s="592"/>
      <c r="B21" s="593"/>
      <c r="C21" s="593"/>
      <c r="D21" s="593"/>
      <c r="E21" s="593"/>
      <c r="F21" s="593"/>
      <c r="G21" s="594"/>
      <c r="H21" s="284"/>
      <c r="I21" s="285"/>
      <c r="J21" s="285"/>
      <c r="K21" s="286"/>
      <c r="L21" s="516"/>
      <c r="M21" s="516"/>
      <c r="N21" s="517"/>
    </row>
    <row r="22" spans="1:14" ht="3.75" customHeight="1" x14ac:dyDescent="0.2">
      <c r="A22" s="595"/>
      <c r="B22" s="596"/>
      <c r="C22" s="596"/>
      <c r="D22" s="596"/>
      <c r="E22" s="596"/>
      <c r="F22" s="596"/>
      <c r="G22" s="597"/>
      <c r="H22" s="287"/>
      <c r="I22" s="321"/>
      <c r="J22" s="321"/>
      <c r="K22" s="287"/>
      <c r="L22" s="512" t="s">
        <v>217</v>
      </c>
      <c r="M22" s="512"/>
      <c r="N22" s="513"/>
    </row>
    <row r="23" spans="1:14" ht="15" customHeight="1" x14ac:dyDescent="0.2">
      <c r="A23" s="598"/>
      <c r="B23" s="599"/>
      <c r="C23" s="599"/>
      <c r="D23" s="599"/>
      <c r="E23" s="599"/>
      <c r="F23" s="599"/>
      <c r="G23" s="600"/>
      <c r="H23" s="322"/>
      <c r="I23" s="41"/>
      <c r="K23" s="230"/>
      <c r="L23" s="514"/>
      <c r="M23" s="514"/>
      <c r="N23" s="515"/>
    </row>
    <row r="24" spans="1:14" ht="3.75" customHeight="1" x14ac:dyDescent="0.2">
      <c r="A24" s="601"/>
      <c r="B24" s="602"/>
      <c r="C24" s="602"/>
      <c r="D24" s="602"/>
      <c r="E24" s="602"/>
      <c r="F24" s="602"/>
      <c r="G24" s="603"/>
      <c r="H24" s="284"/>
      <c r="I24" s="285"/>
      <c r="J24" s="285"/>
      <c r="K24" s="286"/>
      <c r="L24" s="516"/>
      <c r="M24" s="516"/>
      <c r="N24" s="517"/>
    </row>
    <row r="25" spans="1:14" ht="3.75" customHeight="1" x14ac:dyDescent="0.2">
      <c r="A25" s="595"/>
      <c r="B25" s="596"/>
      <c r="C25" s="596"/>
      <c r="D25" s="596"/>
      <c r="E25" s="596"/>
      <c r="F25" s="596"/>
      <c r="G25" s="597"/>
      <c r="H25" s="287"/>
      <c r="I25" s="321"/>
      <c r="J25" s="321"/>
      <c r="K25" s="287"/>
      <c r="L25" s="512" t="s">
        <v>217</v>
      </c>
      <c r="M25" s="512"/>
      <c r="N25" s="513"/>
    </row>
    <row r="26" spans="1:14" ht="15" customHeight="1" x14ac:dyDescent="0.2">
      <c r="A26" s="598"/>
      <c r="B26" s="599"/>
      <c r="C26" s="599"/>
      <c r="D26" s="599"/>
      <c r="E26" s="599"/>
      <c r="F26" s="599"/>
      <c r="G26" s="600"/>
      <c r="H26" s="322"/>
      <c r="I26" s="41"/>
      <c r="K26" s="230"/>
      <c r="L26" s="514"/>
      <c r="M26" s="514"/>
      <c r="N26" s="515"/>
    </row>
    <row r="27" spans="1:14" ht="3.75" customHeight="1" thickBot="1" x14ac:dyDescent="0.25">
      <c r="A27" s="601"/>
      <c r="B27" s="602"/>
      <c r="C27" s="602"/>
      <c r="D27" s="602"/>
      <c r="E27" s="602"/>
      <c r="F27" s="602"/>
      <c r="G27" s="603"/>
      <c r="H27" s="284"/>
      <c r="I27" s="285"/>
      <c r="J27" s="285"/>
      <c r="K27" s="286"/>
      <c r="L27" s="516"/>
      <c r="M27" s="516"/>
      <c r="N27" s="517"/>
    </row>
    <row r="28" spans="1:14" ht="15" customHeight="1" x14ac:dyDescent="0.2">
      <c r="A28" s="569" t="s">
        <v>184</v>
      </c>
      <c r="B28" s="570"/>
      <c r="C28" s="570"/>
      <c r="D28" s="570"/>
      <c r="E28" s="570"/>
      <c r="F28" s="570"/>
      <c r="G28" s="570"/>
      <c r="H28" s="570"/>
      <c r="I28" s="570"/>
      <c r="J28" s="570"/>
      <c r="K28" s="570"/>
      <c r="L28" s="570"/>
      <c r="M28" s="570"/>
      <c r="N28" s="571"/>
    </row>
    <row r="29" spans="1:14" ht="15" customHeight="1" x14ac:dyDescent="0.2">
      <c r="A29" s="604" t="s">
        <v>186</v>
      </c>
      <c r="B29" s="605"/>
      <c r="C29" s="605"/>
      <c r="D29" s="605"/>
      <c r="E29" s="605"/>
      <c r="F29" s="605"/>
      <c r="G29" s="605"/>
      <c r="H29" s="606" t="s">
        <v>187</v>
      </c>
      <c r="I29" s="606"/>
      <c r="J29" s="606"/>
      <c r="K29" s="606"/>
      <c r="L29" s="606" t="s">
        <v>188</v>
      </c>
      <c r="M29" s="606"/>
      <c r="N29" s="288" t="s">
        <v>189</v>
      </c>
    </row>
    <row r="30" spans="1:14" ht="15" customHeight="1" x14ac:dyDescent="0.2">
      <c r="A30" s="647"/>
      <c r="B30" s="648"/>
      <c r="C30" s="648"/>
      <c r="D30" s="648"/>
      <c r="E30" s="277" t="s">
        <v>185</v>
      </c>
      <c r="F30" s="648"/>
      <c r="G30" s="648"/>
      <c r="H30" s="613"/>
      <c r="I30" s="613"/>
      <c r="J30" s="613"/>
      <c r="K30" s="613"/>
      <c r="L30" s="613"/>
      <c r="M30" s="613"/>
      <c r="N30" s="231"/>
    </row>
    <row r="31" spans="1:14" ht="15" customHeight="1" x14ac:dyDescent="0.2">
      <c r="A31" s="607"/>
      <c r="B31" s="608"/>
      <c r="C31" s="608"/>
      <c r="D31" s="608"/>
      <c r="E31" s="278" t="s">
        <v>185</v>
      </c>
      <c r="F31" s="608"/>
      <c r="G31" s="608"/>
      <c r="H31" s="637"/>
      <c r="I31" s="637"/>
      <c r="J31" s="637"/>
      <c r="K31" s="637"/>
      <c r="L31" s="637"/>
      <c r="M31" s="637"/>
      <c r="N31" s="232"/>
    </row>
    <row r="32" spans="1:14" ht="15" customHeight="1" x14ac:dyDescent="0.2">
      <c r="A32" s="607"/>
      <c r="B32" s="608"/>
      <c r="C32" s="608"/>
      <c r="D32" s="608"/>
      <c r="E32" s="278" t="s">
        <v>185</v>
      </c>
      <c r="F32" s="608"/>
      <c r="G32" s="608"/>
      <c r="H32" s="637"/>
      <c r="I32" s="637"/>
      <c r="J32" s="637"/>
      <c r="K32" s="637"/>
      <c r="L32" s="637"/>
      <c r="M32" s="637"/>
      <c r="N32" s="232"/>
    </row>
    <row r="33" spans="1:14" ht="15" customHeight="1" x14ac:dyDescent="0.2">
      <c r="A33" s="607"/>
      <c r="B33" s="608"/>
      <c r="C33" s="608"/>
      <c r="D33" s="608"/>
      <c r="E33" s="278" t="s">
        <v>185</v>
      </c>
      <c r="F33" s="608"/>
      <c r="G33" s="608"/>
      <c r="H33" s="637"/>
      <c r="I33" s="637"/>
      <c r="J33" s="637"/>
      <c r="K33" s="637"/>
      <c r="L33" s="637"/>
      <c r="M33" s="637"/>
      <c r="N33" s="232"/>
    </row>
    <row r="34" spans="1:14" ht="15" customHeight="1" x14ac:dyDescent="0.2">
      <c r="A34" s="607"/>
      <c r="B34" s="608"/>
      <c r="C34" s="608"/>
      <c r="D34" s="608"/>
      <c r="E34" s="278" t="s">
        <v>185</v>
      </c>
      <c r="F34" s="608"/>
      <c r="G34" s="608"/>
      <c r="H34" s="637"/>
      <c r="I34" s="637"/>
      <c r="J34" s="637"/>
      <c r="K34" s="637"/>
      <c r="L34" s="637"/>
      <c r="M34" s="637"/>
      <c r="N34" s="232"/>
    </row>
    <row r="35" spans="1:14" ht="15" customHeight="1" x14ac:dyDescent="0.2">
      <c r="A35" s="607"/>
      <c r="B35" s="608"/>
      <c r="C35" s="608"/>
      <c r="D35" s="608"/>
      <c r="E35" s="278" t="s">
        <v>185</v>
      </c>
      <c r="F35" s="608"/>
      <c r="G35" s="608"/>
      <c r="H35" s="637"/>
      <c r="I35" s="637"/>
      <c r="J35" s="637"/>
      <c r="K35" s="637"/>
      <c r="L35" s="637"/>
      <c r="M35" s="637"/>
      <c r="N35" s="232"/>
    </row>
    <row r="36" spans="1:14" ht="15" customHeight="1" x14ac:dyDescent="0.2">
      <c r="A36" s="607"/>
      <c r="B36" s="608"/>
      <c r="C36" s="608"/>
      <c r="D36" s="608"/>
      <c r="E36" s="278" t="s">
        <v>185</v>
      </c>
      <c r="F36" s="608"/>
      <c r="G36" s="608"/>
      <c r="H36" s="637"/>
      <c r="I36" s="637"/>
      <c r="J36" s="637"/>
      <c r="K36" s="637"/>
      <c r="L36" s="637"/>
      <c r="M36" s="637"/>
      <c r="N36" s="232"/>
    </row>
    <row r="37" spans="1:14" ht="15" customHeight="1" x14ac:dyDescent="0.2">
      <c r="A37" s="607"/>
      <c r="B37" s="608"/>
      <c r="C37" s="608"/>
      <c r="D37" s="608"/>
      <c r="E37" s="278" t="s">
        <v>185</v>
      </c>
      <c r="F37" s="608"/>
      <c r="G37" s="608"/>
      <c r="H37" s="637"/>
      <c r="I37" s="637"/>
      <c r="J37" s="637"/>
      <c r="K37" s="637"/>
      <c r="L37" s="637"/>
      <c r="M37" s="637"/>
      <c r="N37" s="232"/>
    </row>
    <row r="38" spans="1:14" ht="15" customHeight="1" x14ac:dyDescent="0.2">
      <c r="A38" s="607"/>
      <c r="B38" s="608"/>
      <c r="C38" s="608"/>
      <c r="D38" s="608"/>
      <c r="E38" s="278" t="s">
        <v>185</v>
      </c>
      <c r="F38" s="608"/>
      <c r="G38" s="608"/>
      <c r="H38" s="637"/>
      <c r="I38" s="637"/>
      <c r="J38" s="637"/>
      <c r="K38" s="637"/>
      <c r="L38" s="637"/>
      <c r="M38" s="637"/>
      <c r="N38" s="232"/>
    </row>
    <row r="39" spans="1:14" ht="15" customHeight="1" x14ac:dyDescent="0.2">
      <c r="A39" s="607"/>
      <c r="B39" s="608"/>
      <c r="C39" s="608"/>
      <c r="D39" s="608"/>
      <c r="E39" s="278" t="s">
        <v>185</v>
      </c>
      <c r="F39" s="608"/>
      <c r="G39" s="608"/>
      <c r="H39" s="637"/>
      <c r="I39" s="637"/>
      <c r="J39" s="637"/>
      <c r="K39" s="637"/>
      <c r="L39" s="637"/>
      <c r="M39" s="637"/>
      <c r="N39" s="232"/>
    </row>
    <row r="40" spans="1:14" ht="15" customHeight="1" thickBot="1" x14ac:dyDescent="0.25">
      <c r="A40" s="607"/>
      <c r="B40" s="608"/>
      <c r="C40" s="608"/>
      <c r="D40" s="608"/>
      <c r="E40" s="278" t="s">
        <v>185</v>
      </c>
      <c r="F40" s="608"/>
      <c r="G40" s="608"/>
      <c r="H40" s="641"/>
      <c r="I40" s="641"/>
      <c r="J40" s="641"/>
      <c r="K40" s="641"/>
      <c r="L40" s="641"/>
      <c r="M40" s="641"/>
      <c r="N40" s="233"/>
    </row>
    <row r="41" spans="1:14" ht="15" customHeight="1" x14ac:dyDescent="0.2">
      <c r="A41" s="569" t="s">
        <v>214</v>
      </c>
      <c r="B41" s="570"/>
      <c r="C41" s="570"/>
      <c r="D41" s="570"/>
      <c r="E41" s="570"/>
      <c r="F41" s="570"/>
      <c r="G41" s="570"/>
      <c r="H41" s="570"/>
      <c r="I41" s="570"/>
      <c r="J41" s="570"/>
      <c r="K41" s="570"/>
      <c r="L41" s="570"/>
      <c r="M41" s="570"/>
      <c r="N41" s="571"/>
    </row>
    <row r="42" spans="1:14" ht="7.5" customHeight="1" x14ac:dyDescent="0.2">
      <c r="A42" s="289"/>
      <c r="B42" s="321"/>
      <c r="C42" s="321"/>
      <c r="D42" s="321"/>
      <c r="E42" s="321"/>
      <c r="F42" s="321"/>
      <c r="G42" s="627" t="s">
        <v>195</v>
      </c>
      <c r="H42" s="628"/>
      <c r="I42" s="628"/>
      <c r="J42" s="628"/>
      <c r="K42" s="628"/>
      <c r="L42" s="628"/>
      <c r="M42" s="628"/>
      <c r="N42" s="629"/>
    </row>
    <row r="43" spans="1:14" ht="15" customHeight="1" x14ac:dyDescent="0.2">
      <c r="A43" s="290"/>
      <c r="B43" s="41"/>
      <c r="D43" s="182" t="s">
        <v>192</v>
      </c>
      <c r="G43" s="630"/>
      <c r="H43" s="631"/>
      <c r="I43" s="631"/>
      <c r="J43" s="631"/>
      <c r="K43" s="631"/>
      <c r="L43" s="631"/>
      <c r="M43" s="631"/>
      <c r="N43" s="632"/>
    </row>
    <row r="44" spans="1:14" ht="7.5" customHeight="1" x14ac:dyDescent="0.2">
      <c r="A44" s="290"/>
      <c r="G44" s="638"/>
      <c r="H44" s="639"/>
      <c r="I44" s="639"/>
      <c r="J44" s="639"/>
      <c r="K44" s="639"/>
      <c r="L44" s="639"/>
      <c r="M44" s="639"/>
      <c r="N44" s="640"/>
    </row>
    <row r="45" spans="1:14" ht="7.5" customHeight="1" x14ac:dyDescent="0.2">
      <c r="A45" s="289"/>
      <c r="B45" s="321"/>
      <c r="C45" s="321"/>
      <c r="D45" s="321"/>
      <c r="E45" s="321"/>
      <c r="F45" s="321"/>
      <c r="G45" s="627" t="s">
        <v>439</v>
      </c>
      <c r="H45" s="628"/>
      <c r="I45" s="628"/>
      <c r="J45" s="628"/>
      <c r="K45" s="628"/>
      <c r="L45" s="628"/>
      <c r="M45" s="628"/>
      <c r="N45" s="629"/>
    </row>
    <row r="46" spans="1:14" ht="15" customHeight="1" x14ac:dyDescent="0.2">
      <c r="A46" s="290"/>
      <c r="B46" s="41"/>
      <c r="D46" s="182" t="s">
        <v>193</v>
      </c>
      <c r="G46" s="630"/>
      <c r="H46" s="631"/>
      <c r="I46" s="631"/>
      <c r="J46" s="631"/>
      <c r="K46" s="631"/>
      <c r="L46" s="631"/>
      <c r="M46" s="631"/>
      <c r="N46" s="632"/>
    </row>
    <row r="47" spans="1:14" ht="75" customHeight="1" x14ac:dyDescent="0.2">
      <c r="A47" s="290"/>
      <c r="G47" s="638"/>
      <c r="H47" s="639"/>
      <c r="I47" s="639"/>
      <c r="J47" s="639"/>
      <c r="K47" s="639"/>
      <c r="L47" s="639"/>
      <c r="M47" s="639"/>
      <c r="N47" s="640"/>
    </row>
    <row r="48" spans="1:14" ht="7.5" customHeight="1" x14ac:dyDescent="0.2">
      <c r="A48" s="289"/>
      <c r="B48" s="321"/>
      <c r="C48" s="321"/>
      <c r="D48" s="321"/>
      <c r="E48" s="321"/>
      <c r="F48" s="321"/>
      <c r="G48" s="627" t="s">
        <v>437</v>
      </c>
      <c r="H48" s="628"/>
      <c r="I48" s="628"/>
      <c r="J48" s="628"/>
      <c r="K48" s="628"/>
      <c r="L48" s="628"/>
      <c r="M48" s="628"/>
      <c r="N48" s="629"/>
    </row>
    <row r="49" spans="1:14" ht="15" customHeight="1" x14ac:dyDescent="0.2">
      <c r="A49" s="290"/>
      <c r="B49" s="41"/>
      <c r="D49" s="182" t="s">
        <v>194</v>
      </c>
      <c r="G49" s="630"/>
      <c r="H49" s="631"/>
      <c r="I49" s="631"/>
      <c r="J49" s="631"/>
      <c r="K49" s="631"/>
      <c r="L49" s="631"/>
      <c r="M49" s="631"/>
      <c r="N49" s="632"/>
    </row>
    <row r="50" spans="1:14" ht="138.75" customHeight="1" thickBot="1" x14ac:dyDescent="0.25">
      <c r="A50" s="291"/>
      <c r="B50" s="323"/>
      <c r="C50" s="323"/>
      <c r="D50" s="323"/>
      <c r="E50" s="323"/>
      <c r="F50" s="323"/>
      <c r="G50" s="633"/>
      <c r="H50" s="634"/>
      <c r="I50" s="634"/>
      <c r="J50" s="634"/>
      <c r="K50" s="634"/>
      <c r="L50" s="634"/>
      <c r="M50" s="634"/>
      <c r="N50" s="635"/>
    </row>
    <row r="52" spans="1:14" ht="16.5" x14ac:dyDescent="0.2">
      <c r="A52" s="216" t="s">
        <v>198</v>
      </c>
    </row>
    <row r="54" spans="1:14" x14ac:dyDescent="0.2">
      <c r="D54" s="636" t="s">
        <v>199</v>
      </c>
      <c r="E54" s="636"/>
      <c r="F54" s="636"/>
      <c r="G54" s="636"/>
      <c r="H54" s="636"/>
      <c r="I54" s="642"/>
      <c r="J54" s="642"/>
      <c r="K54" s="642"/>
      <c r="L54" s="642"/>
      <c r="M54" s="642"/>
      <c r="N54" s="642"/>
    </row>
    <row r="55" spans="1:14" x14ac:dyDescent="0.2">
      <c r="D55" s="636" t="s">
        <v>200</v>
      </c>
      <c r="E55" s="636"/>
      <c r="F55" s="636"/>
      <c r="G55" s="636"/>
      <c r="H55" s="636"/>
      <c r="I55" s="642"/>
      <c r="J55" s="642"/>
      <c r="K55" s="642"/>
      <c r="L55" s="642"/>
      <c r="M55" s="642"/>
      <c r="N55" s="642"/>
    </row>
    <row r="59" spans="1:14" x14ac:dyDescent="0.2">
      <c r="A59" s="518" t="s">
        <v>478</v>
      </c>
      <c r="B59" s="518"/>
      <c r="C59" s="518"/>
      <c r="D59" s="518"/>
      <c r="E59" s="518"/>
      <c r="F59" s="518"/>
      <c r="G59" s="518"/>
      <c r="H59" s="518"/>
      <c r="I59" s="518"/>
      <c r="J59" s="518"/>
      <c r="K59" s="518"/>
      <c r="L59" s="518"/>
      <c r="M59" s="518"/>
      <c r="N59" s="518"/>
    </row>
    <row r="60" spans="1:14" x14ac:dyDescent="0.2">
      <c r="A60" s="518"/>
      <c r="B60" s="518"/>
      <c r="C60" s="518"/>
      <c r="D60" s="518"/>
      <c r="E60" s="518"/>
      <c r="F60" s="518"/>
      <c r="G60" s="518"/>
      <c r="H60" s="518"/>
      <c r="I60" s="518"/>
      <c r="J60" s="518"/>
      <c r="K60" s="518"/>
      <c r="L60" s="518"/>
      <c r="M60" s="518"/>
      <c r="N60" s="518"/>
    </row>
    <row r="61" spans="1:14" x14ac:dyDescent="0.2">
      <c r="A61" s="518"/>
      <c r="B61" s="518"/>
      <c r="C61" s="518"/>
      <c r="D61" s="518"/>
      <c r="E61" s="518"/>
      <c r="F61" s="518"/>
      <c r="G61" s="518"/>
      <c r="H61" s="518"/>
      <c r="I61" s="518"/>
      <c r="J61" s="518"/>
      <c r="K61" s="518"/>
      <c r="L61" s="518"/>
      <c r="M61" s="518"/>
      <c r="N61" s="518"/>
    </row>
    <row r="62" spans="1:14" x14ac:dyDescent="0.2">
      <c r="A62" s="518"/>
      <c r="B62" s="518"/>
      <c r="C62" s="518"/>
      <c r="D62" s="518"/>
      <c r="E62" s="518"/>
      <c r="F62" s="518"/>
      <c r="G62" s="518"/>
      <c r="H62" s="518"/>
      <c r="I62" s="518"/>
      <c r="J62" s="518"/>
      <c r="K62" s="518"/>
      <c r="L62" s="518"/>
      <c r="M62" s="518"/>
      <c r="N62" s="518"/>
    </row>
    <row r="63" spans="1:14" x14ac:dyDescent="0.2">
      <c r="A63" s="518"/>
      <c r="B63" s="518"/>
      <c r="C63" s="518"/>
      <c r="D63" s="518"/>
      <c r="E63" s="518"/>
      <c r="F63" s="518"/>
      <c r="G63" s="518"/>
      <c r="H63" s="518"/>
      <c r="I63" s="518"/>
      <c r="J63" s="518"/>
      <c r="K63" s="518"/>
      <c r="L63" s="518"/>
      <c r="M63" s="518"/>
      <c r="N63" s="518"/>
    </row>
    <row r="64" spans="1:14" x14ac:dyDescent="0.2">
      <c r="A64" s="318"/>
      <c r="B64" s="318"/>
      <c r="C64" s="318"/>
      <c r="D64" s="318"/>
      <c r="E64" s="318"/>
      <c r="F64" s="318"/>
      <c r="G64" s="318"/>
      <c r="H64" s="318"/>
      <c r="I64" s="318"/>
      <c r="J64" s="318"/>
      <c r="K64" s="318"/>
      <c r="L64" s="318"/>
      <c r="M64" s="318"/>
      <c r="N64" s="318"/>
    </row>
    <row r="65" spans="1:14" x14ac:dyDescent="0.2">
      <c r="A65" s="519" t="s">
        <v>201</v>
      </c>
      <c r="B65" s="519"/>
      <c r="C65" s="519"/>
      <c r="D65" s="519"/>
      <c r="E65" s="519"/>
      <c r="F65" s="519"/>
      <c r="G65" s="519"/>
      <c r="H65" s="519"/>
      <c r="I65" s="519"/>
      <c r="J65" s="519"/>
      <c r="K65" s="519"/>
      <c r="L65" s="519"/>
      <c r="M65" s="519"/>
      <c r="N65" s="519"/>
    </row>
    <row r="66" spans="1:14" x14ac:dyDescent="0.2">
      <c r="A66" s="318"/>
      <c r="B66" s="318"/>
      <c r="C66" s="318"/>
      <c r="D66" s="318"/>
      <c r="E66" s="318"/>
      <c r="F66" s="318"/>
      <c r="G66" s="318"/>
      <c r="H66" s="318"/>
      <c r="I66" s="318"/>
      <c r="J66" s="318"/>
      <c r="K66" s="318"/>
      <c r="L66" s="318"/>
      <c r="M66" s="318"/>
      <c r="N66" s="318"/>
    </row>
    <row r="67" spans="1:14" ht="13.5" customHeight="1" x14ac:dyDescent="0.2">
      <c r="A67" s="551" t="s">
        <v>202</v>
      </c>
      <c r="B67" s="551"/>
      <c r="C67" s="551"/>
      <c r="D67" s="551"/>
      <c r="E67" s="551"/>
      <c r="F67" s="551"/>
      <c r="G67" s="551"/>
      <c r="H67" s="551"/>
      <c r="I67" s="551"/>
      <c r="J67" s="551"/>
      <c r="K67" s="551"/>
      <c r="L67" s="551"/>
      <c r="M67" s="551"/>
      <c r="N67" s="551"/>
    </row>
    <row r="68" spans="1:14" x14ac:dyDescent="0.2">
      <c r="A68" s="318"/>
      <c r="B68" s="318"/>
      <c r="C68" s="318"/>
      <c r="D68" s="318"/>
      <c r="E68" s="318"/>
      <c r="F68" s="318"/>
      <c r="G68" s="318"/>
      <c r="H68" s="318"/>
      <c r="I68" s="318"/>
      <c r="J68" s="318"/>
      <c r="K68" s="318"/>
      <c r="L68" s="318"/>
      <c r="M68" s="318"/>
      <c r="N68" s="318"/>
    </row>
    <row r="69" spans="1:14" x14ac:dyDescent="0.2">
      <c r="A69" s="318"/>
      <c r="B69" s="318"/>
      <c r="C69" s="552" t="s">
        <v>175</v>
      </c>
      <c r="D69" s="552"/>
      <c r="E69" s="552"/>
      <c r="F69" s="555"/>
      <c r="G69" s="555"/>
      <c r="H69" s="555"/>
      <c r="I69" s="555"/>
      <c r="J69" s="555"/>
      <c r="K69" s="558" t="s">
        <v>204</v>
      </c>
      <c r="L69" s="560"/>
      <c r="M69" s="560"/>
      <c r="N69" s="318"/>
    </row>
    <row r="70" spans="1:14" x14ac:dyDescent="0.2">
      <c r="A70" s="318"/>
      <c r="B70" s="318"/>
      <c r="C70" s="553" t="s">
        <v>177</v>
      </c>
      <c r="D70" s="553"/>
      <c r="E70" s="553"/>
      <c r="F70" s="556"/>
      <c r="G70" s="556"/>
      <c r="H70" s="556"/>
      <c r="I70" s="556"/>
      <c r="J70" s="556"/>
      <c r="K70" s="559"/>
      <c r="L70" s="561"/>
      <c r="M70" s="561"/>
      <c r="N70" s="318"/>
    </row>
    <row r="71" spans="1:14" x14ac:dyDescent="0.2">
      <c r="A71" s="318"/>
      <c r="B71" s="318"/>
      <c r="C71" s="554"/>
      <c r="D71" s="554"/>
      <c r="E71" s="554"/>
      <c r="F71" s="557"/>
      <c r="G71" s="557"/>
      <c r="H71" s="557"/>
      <c r="I71" s="557"/>
      <c r="J71" s="557"/>
      <c r="K71" s="554"/>
      <c r="L71" s="562"/>
      <c r="M71" s="562"/>
      <c r="N71" s="318"/>
    </row>
    <row r="72" spans="1:14" x14ac:dyDescent="0.2">
      <c r="A72" s="318"/>
      <c r="B72" s="318"/>
      <c r="C72" s="319"/>
      <c r="D72" s="319"/>
      <c r="E72" s="319"/>
      <c r="F72" s="318"/>
      <c r="G72" s="318"/>
      <c r="H72" s="318"/>
      <c r="I72" s="318"/>
      <c r="J72" s="318"/>
      <c r="K72" s="318"/>
      <c r="L72" s="318"/>
      <c r="M72" s="318"/>
      <c r="N72" s="318"/>
    </row>
    <row r="73" spans="1:14" x14ac:dyDescent="0.2">
      <c r="A73" s="545" t="s">
        <v>203</v>
      </c>
      <c r="B73" s="545"/>
      <c r="C73" s="545"/>
      <c r="D73" s="545"/>
      <c r="E73" s="545"/>
      <c r="F73" s="545"/>
      <c r="G73" s="545"/>
      <c r="H73" s="545"/>
      <c r="I73" s="545"/>
      <c r="J73" s="545"/>
      <c r="K73" s="545"/>
      <c r="L73" s="545"/>
      <c r="M73" s="545"/>
      <c r="N73" s="545"/>
    </row>
    <row r="74" spans="1:14" x14ac:dyDescent="0.2">
      <c r="A74" s="320"/>
      <c r="B74" s="320"/>
      <c r="C74" s="320"/>
      <c r="D74" s="320"/>
      <c r="E74" s="320"/>
      <c r="F74" s="320"/>
      <c r="G74" s="320"/>
      <c r="H74" s="320"/>
      <c r="I74" s="320"/>
      <c r="J74" s="320"/>
      <c r="K74" s="320"/>
      <c r="L74" s="320"/>
      <c r="M74" s="320"/>
      <c r="N74" s="320"/>
    </row>
    <row r="75" spans="1:14" x14ac:dyDescent="0.2">
      <c r="A75" s="320"/>
      <c r="B75" s="320"/>
      <c r="D75" s="320"/>
      <c r="E75" s="320"/>
      <c r="F75" s="320"/>
      <c r="G75" s="320"/>
      <c r="H75" s="320"/>
      <c r="I75" s="320"/>
      <c r="J75" s="320"/>
      <c r="K75" s="320"/>
      <c r="L75" s="320"/>
      <c r="M75" s="320"/>
      <c r="N75" s="320"/>
    </row>
    <row r="76" spans="1:14" ht="13.5" customHeight="1" x14ac:dyDescent="0.2">
      <c r="A76" s="320"/>
      <c r="B76" s="42"/>
      <c r="D76" s="545" t="s">
        <v>442</v>
      </c>
      <c r="E76" s="545"/>
      <c r="F76" s="545"/>
      <c r="G76" s="545"/>
      <c r="H76" s="545"/>
      <c r="I76" s="545"/>
      <c r="J76" s="545"/>
      <c r="K76" s="545"/>
      <c r="L76" s="545"/>
      <c r="M76" s="545"/>
      <c r="N76" s="545"/>
    </row>
    <row r="77" spans="1:14" x14ac:dyDescent="0.2">
      <c r="A77" s="320"/>
      <c r="B77" s="320"/>
      <c r="D77" s="545"/>
      <c r="E77" s="545"/>
      <c r="F77" s="545"/>
      <c r="G77" s="545"/>
      <c r="H77" s="545"/>
      <c r="I77" s="545"/>
      <c r="J77" s="545"/>
      <c r="K77" s="545"/>
      <c r="L77" s="545"/>
      <c r="M77" s="545"/>
      <c r="N77" s="545"/>
    </row>
    <row r="78" spans="1:14" x14ac:dyDescent="0.2">
      <c r="A78" s="320"/>
      <c r="B78" s="320"/>
      <c r="D78" s="320"/>
      <c r="E78" s="320"/>
      <c r="F78" s="320"/>
      <c r="G78" s="320"/>
      <c r="H78" s="320"/>
      <c r="I78" s="320"/>
      <c r="J78" s="320"/>
      <c r="K78" s="320"/>
      <c r="L78" s="320"/>
      <c r="M78" s="320"/>
      <c r="N78" s="320"/>
    </row>
    <row r="79" spans="1:14" ht="13.5" customHeight="1" x14ac:dyDescent="0.2">
      <c r="A79" s="320"/>
      <c r="B79" s="42"/>
      <c r="C79" s="320"/>
      <c r="D79" s="545" t="s">
        <v>438</v>
      </c>
      <c r="E79" s="545"/>
      <c r="F79" s="545"/>
      <c r="G79" s="545"/>
      <c r="H79" s="545"/>
      <c r="I79" s="545"/>
      <c r="J79" s="545"/>
      <c r="K79" s="545"/>
      <c r="L79" s="545"/>
      <c r="M79" s="545"/>
      <c r="N79" s="545"/>
    </row>
    <row r="80" spans="1:14" x14ac:dyDescent="0.2">
      <c r="A80" s="320"/>
      <c r="B80" s="320"/>
      <c r="C80" s="320"/>
      <c r="D80" s="545"/>
      <c r="E80" s="545"/>
      <c r="F80" s="545"/>
      <c r="G80" s="545"/>
      <c r="H80" s="545"/>
      <c r="I80" s="545"/>
      <c r="J80" s="545"/>
      <c r="K80" s="545"/>
      <c r="L80" s="545"/>
      <c r="M80" s="545"/>
      <c r="N80" s="545"/>
    </row>
    <row r="81" spans="1:14" x14ac:dyDescent="0.2">
      <c r="A81" s="320"/>
      <c r="B81" s="320"/>
      <c r="C81" s="320"/>
      <c r="D81" s="320"/>
      <c r="E81" s="320"/>
      <c r="F81" s="320"/>
      <c r="G81" s="320"/>
      <c r="H81" s="320"/>
      <c r="I81" s="320"/>
      <c r="J81" s="320"/>
      <c r="K81" s="320"/>
      <c r="L81" s="320"/>
      <c r="M81" s="320"/>
      <c r="N81" s="320"/>
    </row>
    <row r="82" spans="1:14" ht="13.5" customHeight="1" x14ac:dyDescent="0.2">
      <c r="A82" s="320"/>
      <c r="B82" s="42"/>
      <c r="C82" s="320"/>
      <c r="D82" s="545" t="s">
        <v>441</v>
      </c>
      <c r="E82" s="545"/>
      <c r="F82" s="545"/>
      <c r="G82" s="545"/>
      <c r="H82" s="545"/>
      <c r="I82" s="545"/>
      <c r="J82" s="545"/>
      <c r="K82" s="545"/>
      <c r="L82" s="545"/>
      <c r="M82" s="545"/>
      <c r="N82" s="545"/>
    </row>
    <row r="83" spans="1:14" x14ac:dyDescent="0.2">
      <c r="A83" s="320"/>
      <c r="B83" s="320"/>
      <c r="C83" s="320"/>
      <c r="D83" s="545"/>
      <c r="E83" s="545"/>
      <c r="F83" s="545"/>
      <c r="G83" s="545"/>
      <c r="H83" s="545"/>
      <c r="I83" s="545"/>
      <c r="J83" s="545"/>
      <c r="K83" s="545"/>
      <c r="L83" s="545"/>
      <c r="M83" s="545"/>
      <c r="N83" s="545"/>
    </row>
    <row r="84" spans="1:14" x14ac:dyDescent="0.2">
      <c r="A84" s="318"/>
      <c r="B84" s="318"/>
      <c r="C84" s="318"/>
      <c r="D84" s="318"/>
      <c r="E84" s="318"/>
      <c r="F84" s="318"/>
      <c r="G84" s="318"/>
      <c r="H84" s="318"/>
      <c r="I84" s="318"/>
      <c r="J84" s="318"/>
      <c r="K84" s="318"/>
      <c r="L84" s="318"/>
      <c r="M84" s="318"/>
      <c r="N84" s="318"/>
    </row>
    <row r="85" spans="1:14" x14ac:dyDescent="0.2">
      <c r="A85" s="318"/>
      <c r="B85" s="548" t="s">
        <v>216</v>
      </c>
      <c r="C85" s="548"/>
      <c r="D85" s="548"/>
      <c r="E85" s="548"/>
      <c r="F85" s="548"/>
      <c r="G85" s="548"/>
      <c r="H85" s="548"/>
      <c r="I85" s="548"/>
      <c r="J85" s="548"/>
      <c r="K85" s="548"/>
      <c r="L85" s="548"/>
      <c r="M85" s="548"/>
      <c r="N85" s="548"/>
    </row>
    <row r="86" spans="1:14" x14ac:dyDescent="0.2">
      <c r="A86" s="318"/>
      <c r="B86" s="549"/>
      <c r="C86" s="549"/>
      <c r="D86" s="549"/>
      <c r="E86" s="549"/>
      <c r="F86" s="549"/>
      <c r="G86" s="549"/>
      <c r="H86" s="549"/>
      <c r="I86" s="549"/>
      <c r="J86" s="549"/>
      <c r="K86" s="549"/>
      <c r="L86" s="549"/>
      <c r="M86" s="549"/>
      <c r="N86" s="549"/>
    </row>
    <row r="87" spans="1:14" x14ac:dyDescent="0.2">
      <c r="A87" s="318"/>
      <c r="B87" s="550"/>
      <c r="C87" s="550"/>
      <c r="D87" s="550"/>
      <c r="E87" s="550"/>
      <c r="F87" s="550"/>
      <c r="G87" s="550"/>
      <c r="H87" s="550"/>
      <c r="I87" s="550"/>
      <c r="J87" s="550"/>
      <c r="K87" s="550"/>
      <c r="L87" s="550"/>
      <c r="M87" s="550"/>
      <c r="N87" s="550"/>
    </row>
    <row r="88" spans="1:14" x14ac:dyDescent="0.2">
      <c r="A88" s="318"/>
      <c r="B88" s="550"/>
      <c r="C88" s="550"/>
      <c r="D88" s="550"/>
      <c r="E88" s="550"/>
      <c r="F88" s="550"/>
      <c r="G88" s="550"/>
      <c r="H88" s="550"/>
      <c r="I88" s="550"/>
      <c r="J88" s="550"/>
      <c r="K88" s="550"/>
      <c r="L88" s="550"/>
      <c r="M88" s="550"/>
      <c r="N88" s="550"/>
    </row>
    <row r="89" spans="1:14" ht="7.5" customHeight="1" x14ac:dyDescent="0.2">
      <c r="A89" s="318"/>
      <c r="B89" s="546"/>
      <c r="C89" s="546"/>
      <c r="D89" s="546"/>
      <c r="E89" s="546"/>
      <c r="F89" s="546"/>
      <c r="G89" s="546"/>
      <c r="H89" s="546"/>
      <c r="I89" s="546"/>
      <c r="J89" s="546"/>
      <c r="K89" s="546"/>
      <c r="L89" s="546"/>
      <c r="M89" s="546"/>
      <c r="N89" s="546"/>
    </row>
    <row r="90" spans="1:14" ht="7.5" customHeight="1" x14ac:dyDescent="0.2">
      <c r="A90" s="318"/>
      <c r="B90" s="546"/>
      <c r="C90" s="546"/>
      <c r="D90" s="546"/>
      <c r="E90" s="546"/>
      <c r="F90" s="546"/>
      <c r="G90" s="546"/>
      <c r="H90" s="546"/>
      <c r="I90" s="546"/>
      <c r="J90" s="546"/>
      <c r="K90" s="546"/>
      <c r="L90" s="546"/>
      <c r="M90" s="546"/>
      <c r="N90" s="546"/>
    </row>
    <row r="91" spans="1:14" ht="7.5" customHeight="1" x14ac:dyDescent="0.2">
      <c r="A91" s="318"/>
      <c r="B91" s="546"/>
      <c r="C91" s="546"/>
      <c r="D91" s="546"/>
      <c r="E91" s="546"/>
      <c r="F91" s="546"/>
      <c r="G91" s="546"/>
      <c r="H91" s="546"/>
      <c r="I91" s="546"/>
      <c r="J91" s="546"/>
      <c r="K91" s="546"/>
      <c r="L91" s="546"/>
      <c r="M91" s="546"/>
      <c r="N91" s="546"/>
    </row>
    <row r="92" spans="1:14" ht="7.5" customHeight="1" x14ac:dyDescent="0.2">
      <c r="A92" s="318"/>
      <c r="B92" s="546"/>
      <c r="C92" s="546"/>
      <c r="D92" s="546"/>
      <c r="E92" s="546"/>
      <c r="F92" s="546"/>
      <c r="G92" s="546"/>
      <c r="H92" s="546"/>
      <c r="I92" s="546"/>
      <c r="J92" s="546"/>
      <c r="K92" s="546"/>
      <c r="L92" s="546"/>
      <c r="M92" s="546"/>
      <c r="N92" s="546"/>
    </row>
    <row r="93" spans="1:14" ht="7.5" customHeight="1" x14ac:dyDescent="0.2">
      <c r="A93" s="318"/>
      <c r="B93" s="546"/>
      <c r="C93" s="546"/>
      <c r="D93" s="546"/>
      <c r="E93" s="546"/>
      <c r="F93" s="546"/>
      <c r="G93" s="546"/>
      <c r="H93" s="546"/>
      <c r="I93" s="546"/>
      <c r="J93" s="546"/>
      <c r="K93" s="546"/>
      <c r="L93" s="546"/>
      <c r="M93" s="546"/>
      <c r="N93" s="546"/>
    </row>
    <row r="94" spans="1:14" ht="7.5" customHeight="1" x14ac:dyDescent="0.2">
      <c r="A94" s="318"/>
      <c r="B94" s="546"/>
      <c r="C94" s="546"/>
      <c r="D94" s="546"/>
      <c r="E94" s="546"/>
      <c r="F94" s="546"/>
      <c r="G94" s="546"/>
      <c r="H94" s="546"/>
      <c r="I94" s="546"/>
      <c r="J94" s="546"/>
      <c r="K94" s="546"/>
      <c r="L94" s="546"/>
      <c r="M94" s="546"/>
      <c r="N94" s="546"/>
    </row>
    <row r="95" spans="1:14" ht="7.5" customHeight="1" x14ac:dyDescent="0.2">
      <c r="A95" s="318"/>
      <c r="B95" s="546"/>
      <c r="C95" s="546"/>
      <c r="D95" s="546"/>
      <c r="E95" s="546"/>
      <c r="F95" s="546"/>
      <c r="G95" s="546"/>
      <c r="H95" s="546"/>
      <c r="I95" s="546"/>
      <c r="J95" s="546"/>
      <c r="K95" s="546"/>
      <c r="L95" s="546"/>
      <c r="M95" s="546"/>
      <c r="N95" s="546"/>
    </row>
    <row r="96" spans="1:14" ht="7.5" customHeight="1" x14ac:dyDescent="0.2">
      <c r="A96" s="318"/>
      <c r="B96" s="546"/>
      <c r="C96" s="546"/>
      <c r="D96" s="546"/>
      <c r="E96" s="546"/>
      <c r="F96" s="546"/>
      <c r="G96" s="546"/>
      <c r="H96" s="546"/>
      <c r="I96" s="546"/>
      <c r="J96" s="546"/>
      <c r="K96" s="546"/>
      <c r="L96" s="546"/>
      <c r="M96" s="546"/>
      <c r="N96" s="546"/>
    </row>
    <row r="97" spans="1:23" ht="7.5" customHeight="1" x14ac:dyDescent="0.2">
      <c r="A97" s="318"/>
      <c r="B97" s="546"/>
      <c r="C97" s="546"/>
      <c r="D97" s="546"/>
      <c r="E97" s="546"/>
      <c r="F97" s="546"/>
      <c r="G97" s="546"/>
      <c r="H97" s="546"/>
      <c r="I97" s="546"/>
      <c r="J97" s="546"/>
      <c r="K97" s="546"/>
      <c r="L97" s="546"/>
      <c r="M97" s="546"/>
      <c r="N97" s="546"/>
    </row>
    <row r="98" spans="1:23" ht="7.5" customHeight="1" x14ac:dyDescent="0.2">
      <c r="A98" s="318"/>
      <c r="B98" s="546"/>
      <c r="C98" s="546"/>
      <c r="D98" s="546"/>
      <c r="E98" s="546"/>
      <c r="F98" s="546"/>
      <c r="G98" s="546"/>
      <c r="H98" s="546"/>
      <c r="I98" s="546"/>
      <c r="J98" s="546"/>
      <c r="K98" s="546"/>
      <c r="L98" s="546"/>
      <c r="M98" s="546"/>
      <c r="N98" s="546"/>
    </row>
    <row r="99" spans="1:23" ht="7.5" customHeight="1" x14ac:dyDescent="0.2">
      <c r="B99" s="546"/>
      <c r="C99" s="546"/>
      <c r="D99" s="546"/>
      <c r="E99" s="546"/>
      <c r="F99" s="546"/>
      <c r="G99" s="546"/>
      <c r="H99" s="546"/>
      <c r="I99" s="546"/>
      <c r="J99" s="546"/>
      <c r="K99" s="546"/>
      <c r="L99" s="546"/>
      <c r="M99" s="546"/>
      <c r="N99" s="546"/>
    </row>
    <row r="100" spans="1:23" ht="7.5" customHeight="1" x14ac:dyDescent="0.2">
      <c r="B100" s="547"/>
      <c r="C100" s="547"/>
      <c r="D100" s="547"/>
      <c r="E100" s="547"/>
      <c r="F100" s="547"/>
      <c r="G100" s="547"/>
      <c r="H100" s="547"/>
      <c r="I100" s="547"/>
      <c r="J100" s="547"/>
      <c r="K100" s="547"/>
      <c r="L100" s="547"/>
      <c r="M100" s="547"/>
      <c r="N100" s="547"/>
    </row>
    <row r="101" spans="1:23" ht="7.5" customHeight="1" x14ac:dyDescent="0.2"/>
    <row r="102" spans="1:23" ht="13.5" thickBot="1" x14ac:dyDescent="0.25">
      <c r="B102" s="182" t="s">
        <v>444</v>
      </c>
      <c r="C102" s="182" t="s">
        <v>445</v>
      </c>
    </row>
    <row r="103" spans="1:23" ht="21.65" customHeight="1" thickBot="1" x14ac:dyDescent="0.25">
      <c r="B103" s="577" t="s">
        <v>447</v>
      </c>
      <c r="C103" s="578"/>
      <c r="D103" s="578"/>
      <c r="E103" s="578"/>
      <c r="F103" s="578"/>
      <c r="G103" s="579"/>
      <c r="H103" s="580"/>
      <c r="I103" s="580"/>
      <c r="J103" s="580"/>
      <c r="K103" s="580"/>
      <c r="L103" s="580"/>
      <c r="M103" s="580"/>
      <c r="N103" s="581"/>
    </row>
    <row r="104" spans="1:23" ht="21.65" customHeight="1" thickBot="1" x14ac:dyDescent="0.25">
      <c r="B104" s="577" t="s">
        <v>446</v>
      </c>
      <c r="C104" s="578"/>
      <c r="D104" s="578"/>
      <c r="E104" s="578"/>
      <c r="F104" s="578"/>
      <c r="G104" s="251"/>
      <c r="H104" s="580" t="s">
        <v>448</v>
      </c>
      <c r="I104" s="582"/>
      <c r="J104" s="582"/>
      <c r="K104" s="582"/>
      <c r="L104" s="583"/>
      <c r="M104" s="292"/>
    </row>
    <row r="105" spans="1:23" ht="13.5" customHeight="1" x14ac:dyDescent="0.2"/>
    <row r="106" spans="1:23" ht="16.5" customHeight="1" x14ac:dyDescent="0.2">
      <c r="A106" s="216" t="s">
        <v>197</v>
      </c>
      <c r="B106" s="102"/>
      <c r="C106" s="102"/>
      <c r="D106" s="279"/>
      <c r="E106" s="279"/>
      <c r="F106" s="279"/>
      <c r="G106" s="279"/>
      <c r="H106" s="279"/>
      <c r="I106" s="279"/>
      <c r="J106" s="279"/>
      <c r="K106" s="279"/>
      <c r="L106" s="279"/>
      <c r="M106" s="279"/>
      <c r="N106" s="279"/>
      <c r="O106" s="279"/>
      <c r="P106" s="279"/>
      <c r="Q106" s="279"/>
      <c r="R106" s="279"/>
      <c r="S106" s="279"/>
      <c r="T106" s="279"/>
      <c r="U106" s="279"/>
      <c r="V106" s="279"/>
      <c r="W106" s="279"/>
    </row>
    <row r="107" spans="1:23" ht="16.5" x14ac:dyDescent="0.2">
      <c r="A107" s="280"/>
      <c r="B107" s="280"/>
      <c r="C107" s="280"/>
    </row>
    <row r="108" spans="1:23" s="281" customFormat="1" ht="14.5" thickBot="1" x14ac:dyDescent="0.25">
      <c r="N108" s="367" t="s">
        <v>481</v>
      </c>
    </row>
    <row r="109" spans="1:23" ht="15" customHeight="1" x14ac:dyDescent="0.2">
      <c r="A109" s="520" t="s">
        <v>175</v>
      </c>
      <c r="B109" s="521"/>
      <c r="C109" s="522"/>
      <c r="D109" s="523"/>
      <c r="E109" s="524"/>
      <c r="F109" s="524"/>
      <c r="G109" s="525"/>
      <c r="H109" s="526" t="s">
        <v>176</v>
      </c>
      <c r="I109" s="527"/>
      <c r="J109" s="528"/>
      <c r="K109" s="282"/>
      <c r="L109" s="563" t="s">
        <v>215</v>
      </c>
      <c r="M109" s="563"/>
      <c r="N109" s="564"/>
    </row>
    <row r="110" spans="1:23" ht="15" customHeight="1" x14ac:dyDescent="0.2">
      <c r="A110" s="535" t="s">
        <v>177</v>
      </c>
      <c r="B110" s="536"/>
      <c r="C110" s="537"/>
      <c r="D110" s="539"/>
      <c r="E110" s="540"/>
      <c r="F110" s="540"/>
      <c r="G110" s="541"/>
      <c r="H110" s="529"/>
      <c r="I110" s="530"/>
      <c r="J110" s="531"/>
      <c r="K110" s="250"/>
      <c r="L110" s="565"/>
      <c r="M110" s="565"/>
      <c r="N110" s="566"/>
    </row>
    <row r="111" spans="1:23" ht="15" customHeight="1" thickBot="1" x14ac:dyDescent="0.25">
      <c r="A111" s="538"/>
      <c r="B111" s="533"/>
      <c r="C111" s="534"/>
      <c r="D111" s="542"/>
      <c r="E111" s="543"/>
      <c r="F111" s="543"/>
      <c r="G111" s="544"/>
      <c r="H111" s="532"/>
      <c r="I111" s="533"/>
      <c r="J111" s="534"/>
      <c r="K111" s="283"/>
      <c r="L111" s="567"/>
      <c r="M111" s="567"/>
      <c r="N111" s="568"/>
    </row>
    <row r="112" spans="1:23" ht="15" customHeight="1" x14ac:dyDescent="0.2">
      <c r="A112" s="569" t="s">
        <v>178</v>
      </c>
      <c r="B112" s="570"/>
      <c r="C112" s="570"/>
      <c r="D112" s="570"/>
      <c r="E112" s="570"/>
      <c r="F112" s="570"/>
      <c r="G112" s="570"/>
      <c r="H112" s="570"/>
      <c r="I112" s="570"/>
      <c r="J112" s="570"/>
      <c r="K112" s="570"/>
      <c r="L112" s="570"/>
      <c r="M112" s="570"/>
      <c r="N112" s="571"/>
    </row>
    <row r="113" spans="1:14" ht="15" customHeight="1" x14ac:dyDescent="0.2">
      <c r="A113" s="572" t="s">
        <v>180</v>
      </c>
      <c r="B113" s="573"/>
      <c r="C113" s="573"/>
      <c r="D113" s="573"/>
      <c r="E113" s="573"/>
      <c r="F113" s="573"/>
      <c r="G113" s="574"/>
      <c r="H113" s="575" t="s">
        <v>179</v>
      </c>
      <c r="I113" s="573"/>
      <c r="J113" s="573"/>
      <c r="K113" s="573"/>
      <c r="L113" s="573"/>
      <c r="M113" s="573"/>
      <c r="N113" s="576"/>
    </row>
    <row r="114" spans="1:14" ht="3.75" customHeight="1" x14ac:dyDescent="0.2">
      <c r="A114" s="588" t="s">
        <v>190</v>
      </c>
      <c r="B114" s="589"/>
      <c r="C114" s="589"/>
      <c r="D114" s="589"/>
      <c r="E114" s="589"/>
      <c r="F114" s="589"/>
      <c r="G114" s="590"/>
      <c r="H114" s="287"/>
      <c r="I114" s="321"/>
      <c r="J114" s="321"/>
      <c r="K114" s="287"/>
      <c r="L114" s="512" t="s">
        <v>217</v>
      </c>
      <c r="M114" s="512"/>
      <c r="N114" s="513"/>
    </row>
    <row r="115" spans="1:14" ht="15" customHeight="1" x14ac:dyDescent="0.2">
      <c r="A115" s="591"/>
      <c r="B115" s="530"/>
      <c r="C115" s="530"/>
      <c r="D115" s="530"/>
      <c r="E115" s="530"/>
      <c r="F115" s="530"/>
      <c r="G115" s="531"/>
      <c r="H115" s="322"/>
      <c r="I115" s="41"/>
      <c r="K115" s="230"/>
      <c r="L115" s="514"/>
      <c r="M115" s="514"/>
      <c r="N115" s="515"/>
    </row>
    <row r="116" spans="1:14" ht="3.75" customHeight="1" x14ac:dyDescent="0.2">
      <c r="A116" s="592"/>
      <c r="B116" s="593"/>
      <c r="C116" s="593"/>
      <c r="D116" s="593"/>
      <c r="E116" s="593"/>
      <c r="F116" s="593"/>
      <c r="G116" s="594"/>
      <c r="H116" s="284"/>
      <c r="I116" s="285"/>
      <c r="J116" s="285"/>
      <c r="K116" s="286"/>
      <c r="L116" s="516"/>
      <c r="M116" s="516"/>
      <c r="N116" s="517"/>
    </row>
    <row r="117" spans="1:14" ht="3.75" customHeight="1" x14ac:dyDescent="0.2">
      <c r="A117" s="595" t="s">
        <v>191</v>
      </c>
      <c r="B117" s="596"/>
      <c r="C117" s="596"/>
      <c r="D117" s="596"/>
      <c r="E117" s="596"/>
      <c r="F117" s="596"/>
      <c r="G117" s="597"/>
      <c r="H117" s="287"/>
      <c r="I117" s="321"/>
      <c r="J117" s="321"/>
      <c r="K117" s="287"/>
      <c r="L117" s="512" t="s">
        <v>217</v>
      </c>
      <c r="M117" s="512"/>
      <c r="N117" s="513"/>
    </row>
    <row r="118" spans="1:14" ht="15" customHeight="1" x14ac:dyDescent="0.2">
      <c r="A118" s="598"/>
      <c r="B118" s="599"/>
      <c r="C118" s="599"/>
      <c r="D118" s="599"/>
      <c r="E118" s="599"/>
      <c r="F118" s="599"/>
      <c r="G118" s="600"/>
      <c r="H118" s="322"/>
      <c r="I118" s="41"/>
      <c r="K118" s="230"/>
      <c r="L118" s="514"/>
      <c r="M118" s="514"/>
      <c r="N118" s="515"/>
    </row>
    <row r="119" spans="1:14" ht="3.75" customHeight="1" x14ac:dyDescent="0.2">
      <c r="A119" s="601"/>
      <c r="B119" s="602"/>
      <c r="C119" s="602"/>
      <c r="D119" s="602"/>
      <c r="E119" s="602"/>
      <c r="F119" s="602"/>
      <c r="G119" s="603"/>
      <c r="H119" s="284"/>
      <c r="I119" s="285"/>
      <c r="J119" s="285"/>
      <c r="K119" s="286"/>
      <c r="L119" s="516"/>
      <c r="M119" s="516"/>
      <c r="N119" s="517"/>
    </row>
    <row r="120" spans="1:14" ht="3.75" customHeight="1" x14ac:dyDescent="0.2">
      <c r="A120" s="588" t="s">
        <v>182</v>
      </c>
      <c r="B120" s="589"/>
      <c r="C120" s="589"/>
      <c r="D120" s="589"/>
      <c r="E120" s="589"/>
      <c r="F120" s="589"/>
      <c r="G120" s="590"/>
      <c r="H120" s="287"/>
      <c r="I120" s="321"/>
      <c r="J120" s="321"/>
      <c r="K120" s="287"/>
      <c r="L120" s="512" t="s">
        <v>217</v>
      </c>
      <c r="M120" s="512"/>
      <c r="N120" s="513"/>
    </row>
    <row r="121" spans="1:14" ht="15" customHeight="1" x14ac:dyDescent="0.2">
      <c r="A121" s="591"/>
      <c r="B121" s="530"/>
      <c r="C121" s="530"/>
      <c r="D121" s="530"/>
      <c r="E121" s="530"/>
      <c r="F121" s="530"/>
      <c r="G121" s="531"/>
      <c r="H121" s="322"/>
      <c r="I121" s="41"/>
      <c r="K121" s="230"/>
      <c r="L121" s="514"/>
      <c r="M121" s="514"/>
      <c r="N121" s="515"/>
    </row>
    <row r="122" spans="1:14" ht="3.75" customHeight="1" x14ac:dyDescent="0.2">
      <c r="A122" s="592"/>
      <c r="B122" s="593"/>
      <c r="C122" s="593"/>
      <c r="D122" s="593"/>
      <c r="E122" s="593"/>
      <c r="F122" s="593"/>
      <c r="G122" s="594"/>
      <c r="H122" s="284"/>
      <c r="I122" s="285"/>
      <c r="J122" s="285"/>
      <c r="K122" s="286"/>
      <c r="L122" s="516"/>
      <c r="M122" s="516"/>
      <c r="N122" s="517"/>
    </row>
    <row r="123" spans="1:14" ht="3.75" customHeight="1" x14ac:dyDescent="0.2">
      <c r="A123" s="588" t="s">
        <v>183</v>
      </c>
      <c r="B123" s="589"/>
      <c r="C123" s="589"/>
      <c r="D123" s="589"/>
      <c r="E123" s="589"/>
      <c r="F123" s="589"/>
      <c r="G123" s="590"/>
      <c r="H123" s="287"/>
      <c r="I123" s="321"/>
      <c r="J123" s="321"/>
      <c r="K123" s="287"/>
      <c r="L123" s="512" t="s">
        <v>217</v>
      </c>
      <c r="M123" s="512"/>
      <c r="N123" s="513"/>
    </row>
    <row r="124" spans="1:14" ht="15" customHeight="1" x14ac:dyDescent="0.2">
      <c r="A124" s="591"/>
      <c r="B124" s="530"/>
      <c r="C124" s="530"/>
      <c r="D124" s="530"/>
      <c r="E124" s="530"/>
      <c r="F124" s="530"/>
      <c r="G124" s="531"/>
      <c r="H124" s="322"/>
      <c r="I124" s="41"/>
      <c r="K124" s="230"/>
      <c r="L124" s="514"/>
      <c r="M124" s="514"/>
      <c r="N124" s="515"/>
    </row>
    <row r="125" spans="1:14" ht="3.75" customHeight="1" x14ac:dyDescent="0.2">
      <c r="A125" s="592"/>
      <c r="B125" s="593"/>
      <c r="C125" s="593"/>
      <c r="D125" s="593"/>
      <c r="E125" s="593"/>
      <c r="F125" s="593"/>
      <c r="G125" s="594"/>
      <c r="H125" s="284"/>
      <c r="I125" s="285"/>
      <c r="J125" s="285"/>
      <c r="K125" s="286"/>
      <c r="L125" s="516"/>
      <c r="M125" s="516"/>
      <c r="N125" s="517"/>
    </row>
    <row r="126" spans="1:14" ht="3.75" customHeight="1" x14ac:dyDescent="0.2">
      <c r="A126" s="595"/>
      <c r="B126" s="596"/>
      <c r="C126" s="596"/>
      <c r="D126" s="596"/>
      <c r="E126" s="596"/>
      <c r="F126" s="596"/>
      <c r="G126" s="597"/>
      <c r="H126" s="287"/>
      <c r="I126" s="321"/>
      <c r="J126" s="321"/>
      <c r="K126" s="287"/>
      <c r="L126" s="512" t="s">
        <v>217</v>
      </c>
      <c r="M126" s="512"/>
      <c r="N126" s="513"/>
    </row>
    <row r="127" spans="1:14" ht="15" customHeight="1" x14ac:dyDescent="0.2">
      <c r="A127" s="598"/>
      <c r="B127" s="599"/>
      <c r="C127" s="599"/>
      <c r="D127" s="599"/>
      <c r="E127" s="599"/>
      <c r="F127" s="599"/>
      <c r="G127" s="600"/>
      <c r="H127" s="322"/>
      <c r="I127" s="41"/>
      <c r="K127" s="230"/>
      <c r="L127" s="514"/>
      <c r="M127" s="514"/>
      <c r="N127" s="515"/>
    </row>
    <row r="128" spans="1:14" ht="3.75" customHeight="1" x14ac:dyDescent="0.2">
      <c r="A128" s="601"/>
      <c r="B128" s="602"/>
      <c r="C128" s="602"/>
      <c r="D128" s="602"/>
      <c r="E128" s="602"/>
      <c r="F128" s="602"/>
      <c r="G128" s="603"/>
      <c r="H128" s="284"/>
      <c r="I128" s="285"/>
      <c r="J128" s="285"/>
      <c r="K128" s="286"/>
      <c r="L128" s="516"/>
      <c r="M128" s="516"/>
      <c r="N128" s="517"/>
    </row>
    <row r="129" spans="1:14" ht="3.75" customHeight="1" x14ac:dyDescent="0.2">
      <c r="A129" s="595"/>
      <c r="B129" s="596"/>
      <c r="C129" s="596"/>
      <c r="D129" s="596"/>
      <c r="E129" s="596"/>
      <c r="F129" s="596"/>
      <c r="G129" s="597"/>
      <c r="H129" s="287"/>
      <c r="I129" s="321"/>
      <c r="J129" s="321"/>
      <c r="K129" s="287"/>
      <c r="L129" s="512" t="s">
        <v>217</v>
      </c>
      <c r="M129" s="512"/>
      <c r="N129" s="513"/>
    </row>
    <row r="130" spans="1:14" ht="15" customHeight="1" x14ac:dyDescent="0.2">
      <c r="A130" s="598"/>
      <c r="B130" s="599"/>
      <c r="C130" s="599"/>
      <c r="D130" s="599"/>
      <c r="E130" s="599"/>
      <c r="F130" s="599"/>
      <c r="G130" s="600"/>
      <c r="H130" s="322"/>
      <c r="I130" s="41"/>
      <c r="K130" s="230"/>
      <c r="L130" s="514"/>
      <c r="M130" s="514"/>
      <c r="N130" s="515"/>
    </row>
    <row r="131" spans="1:14" ht="3.75" customHeight="1" thickBot="1" x14ac:dyDescent="0.25">
      <c r="A131" s="601"/>
      <c r="B131" s="602"/>
      <c r="C131" s="602"/>
      <c r="D131" s="602"/>
      <c r="E131" s="602"/>
      <c r="F131" s="602"/>
      <c r="G131" s="603"/>
      <c r="H131" s="284"/>
      <c r="I131" s="285"/>
      <c r="J131" s="285"/>
      <c r="K131" s="286"/>
      <c r="L131" s="516"/>
      <c r="M131" s="516"/>
      <c r="N131" s="517"/>
    </row>
    <row r="132" spans="1:14" ht="15" customHeight="1" x14ac:dyDescent="0.2">
      <c r="A132" s="569" t="s">
        <v>184</v>
      </c>
      <c r="B132" s="570"/>
      <c r="C132" s="570"/>
      <c r="D132" s="570"/>
      <c r="E132" s="570"/>
      <c r="F132" s="570"/>
      <c r="G132" s="570"/>
      <c r="H132" s="570"/>
      <c r="I132" s="570"/>
      <c r="J132" s="570"/>
      <c r="K132" s="570"/>
      <c r="L132" s="570"/>
      <c r="M132" s="570"/>
      <c r="N132" s="571"/>
    </row>
    <row r="133" spans="1:14" ht="15" customHeight="1" x14ac:dyDescent="0.2">
      <c r="A133" s="604" t="s">
        <v>186</v>
      </c>
      <c r="B133" s="605"/>
      <c r="C133" s="605"/>
      <c r="D133" s="605"/>
      <c r="E133" s="605"/>
      <c r="F133" s="605"/>
      <c r="G133" s="605"/>
      <c r="H133" s="606" t="s">
        <v>187</v>
      </c>
      <c r="I133" s="606"/>
      <c r="J133" s="606"/>
      <c r="K133" s="606"/>
      <c r="L133" s="606" t="s">
        <v>188</v>
      </c>
      <c r="M133" s="606"/>
      <c r="N133" s="288" t="s">
        <v>189</v>
      </c>
    </row>
    <row r="134" spans="1:14" ht="15" customHeight="1" x14ac:dyDescent="0.2">
      <c r="A134" s="609"/>
      <c r="B134" s="610"/>
      <c r="C134" s="610"/>
      <c r="D134" s="610"/>
      <c r="E134" s="277" t="s">
        <v>185</v>
      </c>
      <c r="F134" s="610"/>
      <c r="G134" s="610"/>
      <c r="H134" s="611"/>
      <c r="I134" s="611"/>
      <c r="J134" s="611"/>
      <c r="K134" s="611"/>
      <c r="L134" s="612"/>
      <c r="M134" s="612"/>
      <c r="N134" s="234"/>
    </row>
    <row r="135" spans="1:14" ht="15" customHeight="1" x14ac:dyDescent="0.2">
      <c r="A135" s="585"/>
      <c r="B135" s="586"/>
      <c r="C135" s="586"/>
      <c r="D135" s="586"/>
      <c r="E135" s="278" t="s">
        <v>185</v>
      </c>
      <c r="F135" s="586"/>
      <c r="G135" s="586"/>
      <c r="H135" s="587"/>
      <c r="I135" s="587"/>
      <c r="J135" s="587"/>
      <c r="K135" s="587"/>
      <c r="L135" s="584"/>
      <c r="M135" s="584"/>
      <c r="N135" s="235"/>
    </row>
    <row r="136" spans="1:14" ht="15" customHeight="1" x14ac:dyDescent="0.2">
      <c r="A136" s="585"/>
      <c r="B136" s="586"/>
      <c r="C136" s="586"/>
      <c r="D136" s="586"/>
      <c r="E136" s="278" t="s">
        <v>185</v>
      </c>
      <c r="F136" s="586"/>
      <c r="G136" s="586"/>
      <c r="H136" s="587"/>
      <c r="I136" s="587"/>
      <c r="J136" s="587"/>
      <c r="K136" s="587"/>
      <c r="L136" s="584"/>
      <c r="M136" s="584"/>
      <c r="N136" s="235"/>
    </row>
    <row r="137" spans="1:14" ht="15" customHeight="1" x14ac:dyDescent="0.2">
      <c r="A137" s="585"/>
      <c r="B137" s="586"/>
      <c r="C137" s="586"/>
      <c r="D137" s="586"/>
      <c r="E137" s="278" t="s">
        <v>185</v>
      </c>
      <c r="F137" s="586"/>
      <c r="G137" s="586"/>
      <c r="H137" s="587"/>
      <c r="I137" s="587"/>
      <c r="J137" s="587"/>
      <c r="K137" s="587"/>
      <c r="L137" s="584"/>
      <c r="M137" s="584"/>
      <c r="N137" s="235"/>
    </row>
    <row r="138" spans="1:14" ht="15" customHeight="1" x14ac:dyDescent="0.2">
      <c r="A138" s="585"/>
      <c r="B138" s="586"/>
      <c r="C138" s="586"/>
      <c r="D138" s="586"/>
      <c r="E138" s="278" t="s">
        <v>185</v>
      </c>
      <c r="F138" s="586"/>
      <c r="G138" s="586"/>
      <c r="H138" s="587"/>
      <c r="I138" s="587"/>
      <c r="J138" s="587"/>
      <c r="K138" s="587"/>
      <c r="L138" s="584"/>
      <c r="M138" s="584"/>
      <c r="N138" s="235"/>
    </row>
    <row r="139" spans="1:14" ht="15" customHeight="1" x14ac:dyDescent="0.2">
      <c r="A139" s="585"/>
      <c r="B139" s="586"/>
      <c r="C139" s="586"/>
      <c r="D139" s="586"/>
      <c r="E139" s="278" t="s">
        <v>185</v>
      </c>
      <c r="F139" s="586"/>
      <c r="G139" s="586"/>
      <c r="H139" s="587"/>
      <c r="I139" s="587"/>
      <c r="J139" s="587"/>
      <c r="K139" s="587"/>
      <c r="L139" s="584"/>
      <c r="M139" s="584"/>
      <c r="N139" s="235"/>
    </row>
    <row r="140" spans="1:14" ht="15" customHeight="1" x14ac:dyDescent="0.2">
      <c r="A140" s="585"/>
      <c r="B140" s="586"/>
      <c r="C140" s="586"/>
      <c r="D140" s="586"/>
      <c r="E140" s="278" t="s">
        <v>185</v>
      </c>
      <c r="F140" s="586"/>
      <c r="G140" s="586"/>
      <c r="H140" s="587"/>
      <c r="I140" s="587"/>
      <c r="J140" s="587"/>
      <c r="K140" s="587"/>
      <c r="L140" s="584"/>
      <c r="M140" s="584"/>
      <c r="N140" s="235"/>
    </row>
    <row r="141" spans="1:14" ht="15" customHeight="1" x14ac:dyDescent="0.2">
      <c r="A141" s="585"/>
      <c r="B141" s="586"/>
      <c r="C141" s="586"/>
      <c r="D141" s="586"/>
      <c r="E141" s="278" t="s">
        <v>185</v>
      </c>
      <c r="F141" s="586"/>
      <c r="G141" s="586"/>
      <c r="H141" s="587"/>
      <c r="I141" s="587"/>
      <c r="J141" s="587"/>
      <c r="K141" s="587"/>
      <c r="L141" s="584"/>
      <c r="M141" s="584"/>
      <c r="N141" s="235"/>
    </row>
    <row r="142" spans="1:14" ht="15" customHeight="1" x14ac:dyDescent="0.2">
      <c r="A142" s="585"/>
      <c r="B142" s="586"/>
      <c r="C142" s="586"/>
      <c r="D142" s="586"/>
      <c r="E142" s="278" t="s">
        <v>185</v>
      </c>
      <c r="F142" s="586"/>
      <c r="G142" s="586"/>
      <c r="H142" s="587"/>
      <c r="I142" s="587"/>
      <c r="J142" s="587"/>
      <c r="K142" s="587"/>
      <c r="L142" s="584"/>
      <c r="M142" s="584"/>
      <c r="N142" s="235"/>
    </row>
    <row r="143" spans="1:14" ht="15" customHeight="1" x14ac:dyDescent="0.2">
      <c r="A143" s="585"/>
      <c r="B143" s="586"/>
      <c r="C143" s="586"/>
      <c r="D143" s="586"/>
      <c r="E143" s="278" t="s">
        <v>185</v>
      </c>
      <c r="F143" s="586"/>
      <c r="G143" s="586"/>
      <c r="H143" s="587"/>
      <c r="I143" s="587"/>
      <c r="J143" s="587"/>
      <c r="K143" s="587"/>
      <c r="L143" s="584"/>
      <c r="M143" s="584"/>
      <c r="N143" s="235"/>
    </row>
    <row r="144" spans="1:14" ht="15" customHeight="1" thickBot="1" x14ac:dyDescent="0.25">
      <c r="A144" s="614"/>
      <c r="B144" s="615"/>
      <c r="C144" s="615"/>
      <c r="D144" s="615"/>
      <c r="E144" s="293" t="s">
        <v>185</v>
      </c>
      <c r="F144" s="615"/>
      <c r="G144" s="615"/>
      <c r="H144" s="616"/>
      <c r="I144" s="616"/>
      <c r="J144" s="616"/>
      <c r="K144" s="616"/>
      <c r="L144" s="617"/>
      <c r="M144" s="617"/>
      <c r="N144" s="236"/>
    </row>
  </sheetData>
  <sheetProtection algorithmName="SHA-512" hashValue="DUgyGXW5rCxJBvAp4kIHchfhx1XBwRYO3fKJ/DGJHxploGyiSNF79ZTJ7XnFPi80Wkzp+TVB48gNcFRz8zJXJw==" saltValue="vk0jAkwWVseRLlyLvHmo7A==" spinCount="100000" sheet="1" formatCells="0" selectLockedCells="1"/>
  <mergeCells count="167">
    <mergeCell ref="H3:J3"/>
    <mergeCell ref="K3:N3"/>
    <mergeCell ref="L37:M37"/>
    <mergeCell ref="A29:G29"/>
    <mergeCell ref="H29:K29"/>
    <mergeCell ref="L29:M29"/>
    <mergeCell ref="A31:D31"/>
    <mergeCell ref="F31:G31"/>
    <mergeCell ref="H31:K31"/>
    <mergeCell ref="L31:M31"/>
    <mergeCell ref="H32:K32"/>
    <mergeCell ref="L32:M32"/>
    <mergeCell ref="A30:D30"/>
    <mergeCell ref="F30:G30"/>
    <mergeCell ref="H34:K34"/>
    <mergeCell ref="L34:M34"/>
    <mergeCell ref="A28:N28"/>
    <mergeCell ref="A33:D33"/>
    <mergeCell ref="F33:G33"/>
    <mergeCell ref="H33:K33"/>
    <mergeCell ref="L33:M33"/>
    <mergeCell ref="A34:D34"/>
    <mergeCell ref="F34:G34"/>
    <mergeCell ref="H5:J7"/>
    <mergeCell ref="A36:D36"/>
    <mergeCell ref="F36:G36"/>
    <mergeCell ref="H36:K36"/>
    <mergeCell ref="L36:M36"/>
    <mergeCell ref="A37:D37"/>
    <mergeCell ref="F37:G37"/>
    <mergeCell ref="H37:K37"/>
    <mergeCell ref="H35:K35"/>
    <mergeCell ref="L35:M35"/>
    <mergeCell ref="G48:N50"/>
    <mergeCell ref="D54:H54"/>
    <mergeCell ref="D55:H55"/>
    <mergeCell ref="A41:N41"/>
    <mergeCell ref="A39:D39"/>
    <mergeCell ref="F39:G39"/>
    <mergeCell ref="H39:K39"/>
    <mergeCell ref="L39:M39"/>
    <mergeCell ref="A38:D38"/>
    <mergeCell ref="F38:G38"/>
    <mergeCell ref="H38:K38"/>
    <mergeCell ref="L38:M38"/>
    <mergeCell ref="G45:N47"/>
    <mergeCell ref="A40:D40"/>
    <mergeCell ref="F40:G40"/>
    <mergeCell ref="H40:K40"/>
    <mergeCell ref="L40:M40"/>
    <mergeCell ref="I54:N54"/>
    <mergeCell ref="I55:N55"/>
    <mergeCell ref="G42:N44"/>
    <mergeCell ref="A10:G12"/>
    <mergeCell ref="A13:G15"/>
    <mergeCell ref="A16:G18"/>
    <mergeCell ref="D5:G5"/>
    <mergeCell ref="D6:G7"/>
    <mergeCell ref="A8:N8"/>
    <mergeCell ref="A9:G9"/>
    <mergeCell ref="H9:N9"/>
    <mergeCell ref="A5:C5"/>
    <mergeCell ref="A6:C7"/>
    <mergeCell ref="L5:N7"/>
    <mergeCell ref="L10:N12"/>
    <mergeCell ref="L13:N15"/>
    <mergeCell ref="L16:N18"/>
    <mergeCell ref="A32:D32"/>
    <mergeCell ref="F32:G32"/>
    <mergeCell ref="H30:K30"/>
    <mergeCell ref="L30:M30"/>
    <mergeCell ref="A19:G21"/>
    <mergeCell ref="A22:G24"/>
    <mergeCell ref="A25:G27"/>
    <mergeCell ref="A144:D144"/>
    <mergeCell ref="F144:G144"/>
    <mergeCell ref="H144:K144"/>
    <mergeCell ref="L144:M144"/>
    <mergeCell ref="A142:D142"/>
    <mergeCell ref="F142:G142"/>
    <mergeCell ref="H142:K142"/>
    <mergeCell ref="L142:M142"/>
    <mergeCell ref="A143:D143"/>
    <mergeCell ref="F143:G143"/>
    <mergeCell ref="H143:K143"/>
    <mergeCell ref="L143:M143"/>
    <mergeCell ref="A140:D140"/>
    <mergeCell ref="F140:G140"/>
    <mergeCell ref="H140:K140"/>
    <mergeCell ref="L140:M140"/>
    <mergeCell ref="A141:D141"/>
    <mergeCell ref="F141:G141"/>
    <mergeCell ref="H141:K141"/>
    <mergeCell ref="A35:D35"/>
    <mergeCell ref="F35:G35"/>
    <mergeCell ref="L141:M141"/>
    <mergeCell ref="A137:D137"/>
    <mergeCell ref="F137:G137"/>
    <mergeCell ref="H137:K137"/>
    <mergeCell ref="L137:M137"/>
    <mergeCell ref="A138:D138"/>
    <mergeCell ref="F138:G138"/>
    <mergeCell ref="H138:K138"/>
    <mergeCell ref="L138:M138"/>
    <mergeCell ref="A139:D139"/>
    <mergeCell ref="F139:G139"/>
    <mergeCell ref="H139:K139"/>
    <mergeCell ref="L139:M139"/>
    <mergeCell ref="A134:D134"/>
    <mergeCell ref="F134:G134"/>
    <mergeCell ref="H134:K134"/>
    <mergeCell ref="L134:M134"/>
    <mergeCell ref="A135:D135"/>
    <mergeCell ref="F135:G135"/>
    <mergeCell ref="H135:K135"/>
    <mergeCell ref="L135:M135"/>
    <mergeCell ref="A136:D136"/>
    <mergeCell ref="F136:G136"/>
    <mergeCell ref="H136:K136"/>
    <mergeCell ref="L136:M136"/>
    <mergeCell ref="A114:G116"/>
    <mergeCell ref="A117:G119"/>
    <mergeCell ref="A120:G122"/>
    <mergeCell ref="A123:G125"/>
    <mergeCell ref="A126:G128"/>
    <mergeCell ref="A129:G131"/>
    <mergeCell ref="A132:N132"/>
    <mergeCell ref="A133:G133"/>
    <mergeCell ref="H133:K133"/>
    <mergeCell ref="L133:M133"/>
    <mergeCell ref="C70:E71"/>
    <mergeCell ref="F69:J69"/>
    <mergeCell ref="F70:J71"/>
    <mergeCell ref="K69:K71"/>
    <mergeCell ref="L69:M71"/>
    <mergeCell ref="L109:N111"/>
    <mergeCell ref="A112:N112"/>
    <mergeCell ref="A113:G113"/>
    <mergeCell ref="H113:N113"/>
    <mergeCell ref="B104:F104"/>
    <mergeCell ref="B103:F103"/>
    <mergeCell ref="G103:N103"/>
    <mergeCell ref="H104:L104"/>
    <mergeCell ref="L19:N21"/>
    <mergeCell ref="L114:N116"/>
    <mergeCell ref="L117:N119"/>
    <mergeCell ref="L120:N122"/>
    <mergeCell ref="L123:N125"/>
    <mergeCell ref="L126:N128"/>
    <mergeCell ref="L129:N131"/>
    <mergeCell ref="L22:N24"/>
    <mergeCell ref="L25:N27"/>
    <mergeCell ref="A59:N63"/>
    <mergeCell ref="A65:N65"/>
    <mergeCell ref="A109:C109"/>
    <mergeCell ref="D109:G109"/>
    <mergeCell ref="H109:J111"/>
    <mergeCell ref="A110:C111"/>
    <mergeCell ref="D110:G111"/>
    <mergeCell ref="D76:N77"/>
    <mergeCell ref="D79:N80"/>
    <mergeCell ref="D82:N83"/>
    <mergeCell ref="B89:N100"/>
    <mergeCell ref="B85:N88"/>
    <mergeCell ref="A67:N67"/>
    <mergeCell ref="A73:N73"/>
    <mergeCell ref="C69:E69"/>
  </mergeCells>
  <phoneticPr fontId="2"/>
  <dataValidations count="3">
    <dataValidation type="list" allowBlank="1" showInputMessage="1" showErrorMessage="1" sqref="I11 I14 I17 I20 I23 I26 B43 B46 B49 I115 I118 I121 I124 I127 I130 B76 B79 B82" xr:uid="{00000000-0002-0000-0300-000000000000}">
      <formula1>"レ"</formula1>
    </dataValidation>
    <dataValidation type="list" allowBlank="1" showInputMessage="1" showErrorMessage="1" sqref="K6 K110" xr:uid="{00000000-0002-0000-0300-000001000000}">
      <formula1>"大正,昭和,平成"</formula1>
    </dataValidation>
    <dataValidation type="list" allowBlank="1" showInputMessage="1" showErrorMessage="1" sqref="K11 K14 K26 K17 K23 K20 K115 K118 K124 K121 K127 K130 G104" xr:uid="{00000000-0002-0000-0300-000002000000}">
      <formula1>"大正,昭和,平成,令和"</formula1>
    </dataValidation>
  </dataValidations>
  <pageMargins left="0.78740157480314965" right="0.43307086614173229" top="0.59055118110236227" bottom="0.59055118110236227" header="0.51181102362204722" footer="0.51181102362204722"/>
  <pageSetup paperSize="9" scale="98" fitToHeight="3" orientation="portrait" blackAndWhite="1" r:id="rId1"/>
  <headerFooter alignWithMargins="0"/>
  <rowBreaks count="2" manualBreakCount="2">
    <brk id="51" max="13" man="1"/>
    <brk id="105"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73"/>
  <sheetViews>
    <sheetView view="pageBreakPreview" zoomScaleNormal="100" zoomScaleSheetLayoutView="100" workbookViewId="0">
      <pane ySplit="1" topLeftCell="A48" activePane="bottomLeft" state="frozen"/>
      <selection pane="bottomLeft" activeCell="A69" sqref="A69:I73"/>
    </sheetView>
  </sheetViews>
  <sheetFormatPr defaultColWidth="9" defaultRowHeight="18.75" customHeight="1" x14ac:dyDescent="0.2"/>
  <cols>
    <col min="1" max="1" width="8.08984375" style="1" customWidth="1"/>
    <col min="2" max="2" width="9" style="1"/>
    <col min="3" max="9" width="10" style="1" customWidth="1"/>
    <col min="10" max="16384" width="9" style="1"/>
  </cols>
  <sheetData>
    <row r="1" spans="1:26" s="182" customFormat="1" ht="22.5" customHeight="1" x14ac:dyDescent="0.2">
      <c r="A1" s="102" t="s">
        <v>378</v>
      </c>
      <c r="B1" s="1"/>
      <c r="C1" s="1"/>
      <c r="D1" s="181"/>
      <c r="E1" s="181"/>
      <c r="F1" s="181"/>
      <c r="G1" s="181"/>
      <c r="H1" s="181"/>
      <c r="I1" s="181"/>
      <c r="J1" s="181"/>
      <c r="K1" s="181"/>
      <c r="L1" s="181"/>
      <c r="M1" s="181"/>
      <c r="N1" s="181"/>
      <c r="O1" s="181"/>
      <c r="P1" s="181"/>
      <c r="Q1" s="181"/>
      <c r="R1" s="181"/>
      <c r="S1" s="181"/>
      <c r="T1" s="181"/>
      <c r="U1" s="181"/>
      <c r="V1" s="181"/>
      <c r="W1" s="181"/>
      <c r="X1" s="181"/>
      <c r="Y1" s="181"/>
      <c r="Z1" s="181"/>
    </row>
    <row r="2" spans="1:26" ht="18" customHeight="1" x14ac:dyDescent="0.2"/>
    <row r="3" spans="1:26" ht="18" customHeight="1" thickBot="1" x14ac:dyDescent="0.25">
      <c r="A3" s="1" t="s">
        <v>379</v>
      </c>
    </row>
    <row r="4" spans="1:26" s="167" customFormat="1" ht="18" customHeight="1" thickBot="1" x14ac:dyDescent="0.25">
      <c r="A4" s="702" t="s">
        <v>220</v>
      </c>
      <c r="B4" s="698" t="s">
        <v>454</v>
      </c>
      <c r="C4" s="699"/>
      <c r="D4" s="695" t="s">
        <v>381</v>
      </c>
      <c r="E4" s="696"/>
      <c r="F4" s="696"/>
      <c r="G4" s="697"/>
    </row>
    <row r="5" spans="1:26" s="167" customFormat="1" ht="37.5" thickBot="1" x14ac:dyDescent="0.25">
      <c r="A5" s="703"/>
      <c r="B5" s="700"/>
      <c r="C5" s="701"/>
      <c r="D5" s="170" t="s">
        <v>380</v>
      </c>
      <c r="E5" s="171" t="s">
        <v>401</v>
      </c>
      <c r="F5" s="172" t="s">
        <v>402</v>
      </c>
      <c r="G5" s="294" t="s">
        <v>382</v>
      </c>
    </row>
    <row r="6" spans="1:26" s="167" customFormat="1" ht="18" customHeight="1" thickTop="1" thickBot="1" x14ac:dyDescent="0.25">
      <c r="A6" s="176" t="s">
        <v>100</v>
      </c>
      <c r="B6" s="177">
        <f>参考様式１!O12</f>
        <v>0</v>
      </c>
      <c r="C6" s="178" t="s">
        <v>396</v>
      </c>
      <c r="D6" s="213"/>
      <c r="E6" s="214"/>
      <c r="F6" s="215"/>
      <c r="G6" s="295">
        <f>SUM(D6,F6)</f>
        <v>0</v>
      </c>
    </row>
    <row r="7" spans="1:26" s="167" customFormat="1" ht="18" customHeight="1" thickBot="1" x14ac:dyDescent="0.25">
      <c r="A7" s="167" t="s">
        <v>386</v>
      </c>
    </row>
    <row r="8" spans="1:26" s="167" customFormat="1" ht="18" customHeight="1" x14ac:dyDescent="0.2">
      <c r="A8" s="686" t="s">
        <v>387</v>
      </c>
      <c r="B8" s="679"/>
      <c r="C8" s="211"/>
      <c r="D8" s="679" t="s">
        <v>388</v>
      </c>
      <c r="E8" s="679"/>
      <c r="F8" s="211"/>
      <c r="G8" s="679" t="s">
        <v>389</v>
      </c>
      <c r="H8" s="679"/>
      <c r="I8" s="212"/>
    </row>
    <row r="9" spans="1:26" s="167" customFormat="1" ht="18" customHeight="1" thickBot="1" x14ac:dyDescent="0.25">
      <c r="A9" s="684" t="s">
        <v>425</v>
      </c>
      <c r="B9" s="685"/>
      <c r="C9" s="210"/>
      <c r="D9" s="173"/>
      <c r="E9" s="173"/>
      <c r="F9" s="173"/>
      <c r="G9" s="173"/>
      <c r="H9" s="173"/>
      <c r="I9" s="174"/>
    </row>
    <row r="10" spans="1:26" ht="18" customHeight="1" x14ac:dyDescent="0.2">
      <c r="A10" s="1" t="s">
        <v>383</v>
      </c>
    </row>
    <row r="11" spans="1:26" ht="18" customHeight="1" x14ac:dyDescent="0.2">
      <c r="A11" s="1" t="s">
        <v>384</v>
      </c>
    </row>
    <row r="12" spans="1:26" ht="18" customHeight="1" x14ac:dyDescent="0.2"/>
    <row r="13" spans="1:26" ht="18" customHeight="1" thickBot="1" x14ac:dyDescent="0.25">
      <c r="A13" s="1" t="s">
        <v>390</v>
      </c>
    </row>
    <row r="14" spans="1:26" ht="39" x14ac:dyDescent="0.2">
      <c r="A14" s="183" t="s">
        <v>6</v>
      </c>
      <c r="B14" s="184" t="s">
        <v>331</v>
      </c>
      <c r="C14" s="184" t="s">
        <v>332</v>
      </c>
      <c r="D14" s="184" t="s">
        <v>333</v>
      </c>
      <c r="E14" s="184" t="s">
        <v>334</v>
      </c>
      <c r="F14" s="717" t="s">
        <v>335</v>
      </c>
      <c r="G14" s="718"/>
      <c r="H14" s="718"/>
      <c r="I14" s="719"/>
    </row>
    <row r="15" spans="1:26" ht="18" customHeight="1" x14ac:dyDescent="0.2">
      <c r="A15" s="498" t="s">
        <v>328</v>
      </c>
      <c r="B15" s="163" t="s">
        <v>149</v>
      </c>
      <c r="C15" s="185" t="str">
        <f>IF(各室別面積表!G21=0,"",各室別面積表!G21)</f>
        <v/>
      </c>
      <c r="D15" s="185" t="str">
        <f>IF(C15="","",ROUNDUP(C15/25,0))</f>
        <v/>
      </c>
      <c r="E15" s="207"/>
      <c r="F15" s="692"/>
      <c r="G15" s="693"/>
      <c r="H15" s="693"/>
      <c r="I15" s="712"/>
      <c r="K15" s="186" t="str">
        <f>IF(D15&lt;=E15,"ＯＫ","おかしい")</f>
        <v>ＯＫ</v>
      </c>
      <c r="L15" s="186" t="str">
        <f>IF(E15=COUNTA(F15:I15),"ＯＫ","おかしい")</f>
        <v>ＯＫ</v>
      </c>
      <c r="M15" s="186"/>
    </row>
    <row r="16" spans="1:26" ht="18" customHeight="1" x14ac:dyDescent="0.2">
      <c r="A16" s="498"/>
      <c r="B16" s="164" t="s">
        <v>151</v>
      </c>
      <c r="C16" s="187" t="str">
        <f>IF(各室別面積表!G22=0,"",各室別面積表!G22)</f>
        <v/>
      </c>
      <c r="D16" s="187" t="str">
        <f t="shared" ref="D16:D19" si="0">IF(C16="","",ROUNDUP(C16/25,0))</f>
        <v/>
      </c>
      <c r="E16" s="208"/>
      <c r="F16" s="691"/>
      <c r="G16" s="689"/>
      <c r="H16" s="689"/>
      <c r="I16" s="690"/>
      <c r="K16" s="186" t="str">
        <f>IF(D16&lt;=E16,"ＯＫ","おかしい")</f>
        <v>ＯＫ</v>
      </c>
      <c r="L16" s="186" t="str">
        <f>IF(E16=COUNTA(F16:I16),"ＯＫ","おかしい")</f>
        <v>ＯＫ</v>
      </c>
      <c r="M16" s="186"/>
    </row>
    <row r="17" spans="1:13" ht="18" customHeight="1" x14ac:dyDescent="0.2">
      <c r="A17" s="498"/>
      <c r="B17" s="164" t="s">
        <v>159</v>
      </c>
      <c r="C17" s="187" t="str">
        <f>IF(各室別面積表!G23=0,"",各室別面積表!G23)</f>
        <v/>
      </c>
      <c r="D17" s="187" t="str">
        <f t="shared" si="0"/>
        <v/>
      </c>
      <c r="E17" s="208"/>
      <c r="F17" s="691"/>
      <c r="G17" s="689"/>
      <c r="H17" s="689"/>
      <c r="I17" s="690"/>
      <c r="K17" s="186" t="str">
        <f t="shared" ref="K17:K20" si="1">IF(D17&lt;=E17,"ＯＫ","おかしい")</f>
        <v>ＯＫ</v>
      </c>
      <c r="L17" s="186" t="str">
        <f>IF(E17=COUNTA(F17:I17),"ＯＫ","おかしい")</f>
        <v>ＯＫ</v>
      </c>
      <c r="M17" s="186"/>
    </row>
    <row r="18" spans="1:13" ht="18" customHeight="1" x14ac:dyDescent="0.2">
      <c r="A18" s="498"/>
      <c r="B18" s="164" t="s">
        <v>160</v>
      </c>
      <c r="C18" s="187" t="str">
        <f>IF(各室別面積表!G24=0,"",各室別面積表!G24)</f>
        <v/>
      </c>
      <c r="D18" s="187" t="str">
        <f t="shared" si="0"/>
        <v/>
      </c>
      <c r="E18" s="208"/>
      <c r="F18" s="691"/>
      <c r="G18" s="689"/>
      <c r="H18" s="689"/>
      <c r="I18" s="690"/>
      <c r="K18" s="186" t="str">
        <f t="shared" si="1"/>
        <v>ＯＫ</v>
      </c>
      <c r="L18" s="186" t="str">
        <f>IF(E18=COUNTA(F18:I18),"ＯＫ","おかしい")</f>
        <v>ＯＫ</v>
      </c>
      <c r="M18" s="186"/>
    </row>
    <row r="19" spans="1:13" ht="18" customHeight="1" x14ac:dyDescent="0.2">
      <c r="A19" s="498"/>
      <c r="B19" s="165" t="s">
        <v>161</v>
      </c>
      <c r="C19" s="188" t="str">
        <f>IF(各室別面積表!G25=0,"",各室別面積表!G25)</f>
        <v/>
      </c>
      <c r="D19" s="188" t="str">
        <f t="shared" si="0"/>
        <v/>
      </c>
      <c r="E19" s="209"/>
      <c r="F19" s="694"/>
      <c r="G19" s="687"/>
      <c r="H19" s="687"/>
      <c r="I19" s="688"/>
      <c r="K19" s="186" t="str">
        <f t="shared" si="1"/>
        <v>ＯＫ</v>
      </c>
      <c r="L19" s="186" t="str">
        <f>IF(E19=COUNTA(F19:I19),"ＯＫ","おかしい")</f>
        <v>ＯＫ</v>
      </c>
      <c r="M19" s="186"/>
    </row>
    <row r="20" spans="1:13" ht="18" customHeight="1" x14ac:dyDescent="0.2">
      <c r="A20" s="498"/>
      <c r="B20" s="166" t="s">
        <v>152</v>
      </c>
      <c r="C20" s="189" t="str">
        <f>IF(各室別面積表!G26=0,"",各室別面積表!G26)</f>
        <v/>
      </c>
      <c r="D20" s="189">
        <f>SUM(D15:D19)</f>
        <v>0</v>
      </c>
      <c r="E20" s="189">
        <f>SUM(E15:E19)</f>
        <v>0</v>
      </c>
      <c r="F20" s="720">
        <f>COUNTA(F15:I19)</f>
        <v>0</v>
      </c>
      <c r="G20" s="721"/>
      <c r="H20" s="721"/>
      <c r="I20" s="722"/>
      <c r="K20" s="186" t="str">
        <f t="shared" si="1"/>
        <v>ＯＫ</v>
      </c>
      <c r="L20" s="186" t="str">
        <f>IF(E20=F20,"ＯＫ","おかしい")</f>
        <v>ＯＫ</v>
      </c>
      <c r="M20" s="186"/>
    </row>
    <row r="21" spans="1:13" ht="18" customHeight="1" x14ac:dyDescent="0.2">
      <c r="A21" s="498" t="s">
        <v>329</v>
      </c>
      <c r="B21" s="163" t="s">
        <v>149</v>
      </c>
      <c r="C21" s="185" t="str">
        <f>IF(各室別面積表!G27=0,"",各室別面積表!G27)</f>
        <v/>
      </c>
      <c r="D21" s="185" t="str">
        <f>IF(C21="","",1)</f>
        <v/>
      </c>
      <c r="E21" s="207"/>
      <c r="F21" s="692"/>
      <c r="G21" s="693"/>
      <c r="H21" s="693"/>
      <c r="I21" s="712"/>
      <c r="K21" s="186" t="str">
        <f>IF(D21&lt;=E21,"ＯＫ","おかしい")</f>
        <v>ＯＫ</v>
      </c>
      <c r="L21" s="186" t="str">
        <f>IF(E21=COUNTA(F21:I21),"ＯＫ","おかしい")</f>
        <v>ＯＫ</v>
      </c>
      <c r="M21" s="186"/>
    </row>
    <row r="22" spans="1:13" ht="18" customHeight="1" x14ac:dyDescent="0.2">
      <c r="A22" s="498"/>
      <c r="B22" s="164" t="s">
        <v>151</v>
      </c>
      <c r="C22" s="187" t="str">
        <f>IF(各室別面積表!G28=0,"",各室別面積表!G28)</f>
        <v/>
      </c>
      <c r="D22" s="187" t="str">
        <f t="shared" ref="D22:D25" si="2">IF(C22="","",1)</f>
        <v/>
      </c>
      <c r="E22" s="208"/>
      <c r="F22" s="691"/>
      <c r="G22" s="689"/>
      <c r="H22" s="689"/>
      <c r="I22" s="690"/>
      <c r="K22" s="186" t="str">
        <f>IF(D22&lt;=E22,"ＯＫ","おかしい")</f>
        <v>ＯＫ</v>
      </c>
      <c r="L22" s="186" t="str">
        <f t="shared" ref="L22:L25" si="3">IF(E22=COUNTA(F22:I22),"ＯＫ","おかしい")</f>
        <v>ＯＫ</v>
      </c>
      <c r="M22" s="186"/>
    </row>
    <row r="23" spans="1:13" ht="18" customHeight="1" x14ac:dyDescent="0.2">
      <c r="A23" s="498"/>
      <c r="B23" s="164" t="s">
        <v>159</v>
      </c>
      <c r="C23" s="187" t="str">
        <f>IF(各室別面積表!G29=0,"",各室別面積表!G29)</f>
        <v/>
      </c>
      <c r="D23" s="187" t="str">
        <f t="shared" si="2"/>
        <v/>
      </c>
      <c r="E23" s="208"/>
      <c r="F23" s="691"/>
      <c r="G23" s="689"/>
      <c r="H23" s="689"/>
      <c r="I23" s="690"/>
      <c r="K23" s="186" t="str">
        <f t="shared" ref="K23:K26" si="4">IF(D23&lt;=E23,"ＯＫ","おかしい")</f>
        <v>ＯＫ</v>
      </c>
      <c r="L23" s="186" t="str">
        <f t="shared" si="3"/>
        <v>ＯＫ</v>
      </c>
      <c r="M23" s="186"/>
    </row>
    <row r="24" spans="1:13" ht="18" customHeight="1" x14ac:dyDescent="0.2">
      <c r="A24" s="498"/>
      <c r="B24" s="164" t="s">
        <v>160</v>
      </c>
      <c r="C24" s="190" t="str">
        <f>IF(各室別面積表!G30=0,"",各室別面積表!G30)</f>
        <v/>
      </c>
      <c r="D24" s="187" t="str">
        <f t="shared" si="2"/>
        <v/>
      </c>
      <c r="E24" s="208"/>
      <c r="F24" s="691"/>
      <c r="G24" s="689"/>
      <c r="H24" s="689"/>
      <c r="I24" s="690"/>
      <c r="K24" s="186" t="str">
        <f t="shared" si="4"/>
        <v>ＯＫ</v>
      </c>
      <c r="L24" s="186" t="str">
        <f t="shared" si="3"/>
        <v>ＯＫ</v>
      </c>
      <c r="M24" s="186"/>
    </row>
    <row r="25" spans="1:13" ht="18" customHeight="1" x14ac:dyDescent="0.2">
      <c r="A25" s="498"/>
      <c r="B25" s="165" t="s">
        <v>161</v>
      </c>
      <c r="C25" s="191" t="str">
        <f>IF(各室別面積表!G31=0,"",各室別面積表!G31)</f>
        <v/>
      </c>
      <c r="D25" s="188" t="str">
        <f t="shared" si="2"/>
        <v/>
      </c>
      <c r="E25" s="209"/>
      <c r="F25" s="694"/>
      <c r="G25" s="687"/>
      <c r="H25" s="687"/>
      <c r="I25" s="688"/>
      <c r="K25" s="186" t="str">
        <f t="shared" si="4"/>
        <v>ＯＫ</v>
      </c>
      <c r="L25" s="186" t="str">
        <f t="shared" si="3"/>
        <v>ＯＫ</v>
      </c>
      <c r="M25" s="186"/>
    </row>
    <row r="26" spans="1:13" ht="18" customHeight="1" x14ac:dyDescent="0.2">
      <c r="A26" s="498"/>
      <c r="B26" s="166" t="s">
        <v>152</v>
      </c>
      <c r="C26" s="189" t="str">
        <f>IF(各室別面積表!G32=0,"",各室別面積表!G32)</f>
        <v/>
      </c>
      <c r="D26" s="189">
        <f>SUM(D21:D25)</f>
        <v>0</v>
      </c>
      <c r="E26" s="189">
        <f>SUM(E21:E25)</f>
        <v>0</v>
      </c>
      <c r="F26" s="720">
        <f>COUNTA(F21:I25)</f>
        <v>0</v>
      </c>
      <c r="G26" s="721"/>
      <c r="H26" s="721"/>
      <c r="I26" s="722"/>
      <c r="K26" s="186" t="str">
        <f t="shared" si="4"/>
        <v>ＯＫ</v>
      </c>
      <c r="L26" s="186" t="str">
        <f>IF(E26=F26,"ＯＫ","おかしい")</f>
        <v>ＯＫ</v>
      </c>
      <c r="M26" s="186"/>
    </row>
    <row r="27" spans="1:13" ht="18" customHeight="1" x14ac:dyDescent="0.2">
      <c r="A27" s="498" t="s">
        <v>330</v>
      </c>
      <c r="B27" s="163" t="s">
        <v>149</v>
      </c>
      <c r="C27" s="185" t="str">
        <f>IF(各室別面積表!G33=0,"",各室別面積表!G33)</f>
        <v/>
      </c>
      <c r="D27" s="185" t="str">
        <f t="shared" ref="D27:D31" si="5">IF(C27="","",1)</f>
        <v/>
      </c>
      <c r="E27" s="207"/>
      <c r="F27" s="692"/>
      <c r="G27" s="693"/>
      <c r="H27" s="693"/>
      <c r="I27" s="712"/>
      <c r="K27" s="186" t="str">
        <f>IF(D27&lt;=E27,"ＯＫ","おかしい")</f>
        <v>ＯＫ</v>
      </c>
      <c r="L27" s="186" t="str">
        <f>IF(E27=COUNTA(F27:I27),"ＯＫ","おかしい")</f>
        <v>ＯＫ</v>
      </c>
      <c r="M27" s="186"/>
    </row>
    <row r="28" spans="1:13" ht="18" customHeight="1" x14ac:dyDescent="0.2">
      <c r="A28" s="498"/>
      <c r="B28" s="164" t="s">
        <v>151</v>
      </c>
      <c r="C28" s="187" t="str">
        <f>IF(各室別面積表!G34=0,"",各室別面積表!G34)</f>
        <v/>
      </c>
      <c r="D28" s="187" t="str">
        <f t="shared" si="5"/>
        <v/>
      </c>
      <c r="E28" s="208"/>
      <c r="F28" s="691"/>
      <c r="G28" s="689"/>
      <c r="H28" s="689"/>
      <c r="I28" s="690"/>
      <c r="K28" s="186" t="str">
        <f>IF(D28&lt;=E28,"ＯＫ","おかしい")</f>
        <v>ＯＫ</v>
      </c>
      <c r="L28" s="186" t="str">
        <f t="shared" ref="L28:L31" si="6">IF(E28=COUNTA(F28:I28),"ＯＫ","おかしい")</f>
        <v>ＯＫ</v>
      </c>
      <c r="M28" s="186"/>
    </row>
    <row r="29" spans="1:13" ht="18" customHeight="1" x14ac:dyDescent="0.2">
      <c r="A29" s="498"/>
      <c r="B29" s="164" t="s">
        <v>159</v>
      </c>
      <c r="C29" s="187" t="str">
        <f>IF(各室別面積表!G35=0,"",各室別面積表!G35)</f>
        <v/>
      </c>
      <c r="D29" s="187" t="str">
        <f t="shared" si="5"/>
        <v/>
      </c>
      <c r="E29" s="208"/>
      <c r="F29" s="691"/>
      <c r="G29" s="689"/>
      <c r="H29" s="689"/>
      <c r="I29" s="690"/>
      <c r="K29" s="186" t="str">
        <f t="shared" ref="K29:K32" si="7">IF(D29&lt;=E29,"ＯＫ","おかしい")</f>
        <v>ＯＫ</v>
      </c>
      <c r="L29" s="186" t="str">
        <f t="shared" si="6"/>
        <v>ＯＫ</v>
      </c>
      <c r="M29" s="186"/>
    </row>
    <row r="30" spans="1:13" ht="18" customHeight="1" x14ac:dyDescent="0.2">
      <c r="A30" s="498"/>
      <c r="B30" s="164" t="s">
        <v>160</v>
      </c>
      <c r="C30" s="190" t="str">
        <f>IF(各室別面積表!G36=0,"",各室別面積表!G36)</f>
        <v/>
      </c>
      <c r="D30" s="187" t="str">
        <f t="shared" si="5"/>
        <v/>
      </c>
      <c r="E30" s="208"/>
      <c r="F30" s="691"/>
      <c r="G30" s="689"/>
      <c r="H30" s="689"/>
      <c r="I30" s="690"/>
      <c r="K30" s="186" t="str">
        <f t="shared" si="7"/>
        <v>ＯＫ</v>
      </c>
      <c r="L30" s="186" t="str">
        <f t="shared" si="6"/>
        <v>ＯＫ</v>
      </c>
      <c r="M30" s="186"/>
    </row>
    <row r="31" spans="1:13" ht="18" customHeight="1" x14ac:dyDescent="0.2">
      <c r="A31" s="498"/>
      <c r="B31" s="165" t="s">
        <v>161</v>
      </c>
      <c r="C31" s="191" t="str">
        <f>IF(各室別面積表!G37=0,"",各室別面積表!G37)</f>
        <v/>
      </c>
      <c r="D31" s="188" t="str">
        <f t="shared" si="5"/>
        <v/>
      </c>
      <c r="E31" s="209"/>
      <c r="F31" s="694"/>
      <c r="G31" s="687"/>
      <c r="H31" s="687"/>
      <c r="I31" s="688"/>
      <c r="K31" s="186" t="str">
        <f t="shared" si="7"/>
        <v>ＯＫ</v>
      </c>
      <c r="L31" s="186" t="str">
        <f t="shared" si="6"/>
        <v>ＯＫ</v>
      </c>
      <c r="M31" s="186"/>
    </row>
    <row r="32" spans="1:13" ht="18" customHeight="1" x14ac:dyDescent="0.2">
      <c r="A32" s="498"/>
      <c r="B32" s="166" t="s">
        <v>152</v>
      </c>
      <c r="C32" s="189" t="str">
        <f>IF(各室別面積表!G38=0,"",各室別面積表!G38)</f>
        <v/>
      </c>
      <c r="D32" s="189">
        <f>SUM(D27:D31)</f>
        <v>0</v>
      </c>
      <c r="E32" s="189">
        <f>SUM(E27:E31)</f>
        <v>0</v>
      </c>
      <c r="F32" s="720">
        <f>COUNTA(F27:I31)</f>
        <v>0</v>
      </c>
      <c r="G32" s="721"/>
      <c r="H32" s="721"/>
      <c r="I32" s="722"/>
      <c r="K32" s="186" t="str">
        <f t="shared" si="7"/>
        <v>ＯＫ</v>
      </c>
      <c r="L32" s="186" t="str">
        <f>IF(E32=F32,"ＯＫ","おかしい")</f>
        <v>ＯＫ</v>
      </c>
      <c r="M32" s="186"/>
    </row>
    <row r="33" spans="1:13" ht="18" customHeight="1" thickBot="1" x14ac:dyDescent="0.25">
      <c r="A33" s="715" t="s">
        <v>135</v>
      </c>
      <c r="B33" s="716"/>
      <c r="C33" s="192">
        <f>SUM(C20,C26,C32)</f>
        <v>0</v>
      </c>
      <c r="D33" s="192">
        <f>SUM(D20,D26,D32)</f>
        <v>0</v>
      </c>
      <c r="E33" s="192">
        <f>SUM(E20,E26,E32)</f>
        <v>0</v>
      </c>
      <c r="F33" s="723">
        <f t="shared" ref="F33" si="8">SUM(F20,F26,F32)</f>
        <v>0</v>
      </c>
      <c r="G33" s="724"/>
      <c r="H33" s="724"/>
      <c r="I33" s="725"/>
      <c r="K33" s="186" t="str">
        <f t="shared" ref="K33" si="9">IF(D33&lt;=E33,"ＯＫ","おかしい")</f>
        <v>ＯＫ</v>
      </c>
      <c r="L33" s="186" t="str">
        <f>IF(E33=F33,"ＯＫ","おかしい")</f>
        <v>ＯＫ</v>
      </c>
      <c r="M33" s="186"/>
    </row>
    <row r="34" spans="1:13" ht="18" customHeight="1" x14ac:dyDescent="0.2">
      <c r="A34" s="1" t="s">
        <v>336</v>
      </c>
    </row>
    <row r="35" spans="1:13" ht="18" customHeight="1" x14ac:dyDescent="0.2">
      <c r="A35" s="1" t="s">
        <v>337</v>
      </c>
    </row>
    <row r="36" spans="1:13" ht="18" customHeight="1" x14ac:dyDescent="0.2"/>
    <row r="37" spans="1:13" ht="18" customHeight="1" thickBot="1" x14ac:dyDescent="0.25">
      <c r="A37" s="1" t="s">
        <v>385</v>
      </c>
    </row>
    <row r="38" spans="1:13" ht="36" customHeight="1" x14ac:dyDescent="0.2">
      <c r="A38" s="675" t="s">
        <v>392</v>
      </c>
      <c r="B38" s="680"/>
      <c r="C38" s="681" t="s">
        <v>394</v>
      </c>
      <c r="D38" s="682"/>
      <c r="E38" s="682" t="s">
        <v>395</v>
      </c>
      <c r="F38" s="682"/>
      <c r="G38" s="682" t="s">
        <v>393</v>
      </c>
      <c r="H38" s="683"/>
    </row>
    <row r="39" spans="1:13" ht="18" customHeight="1" x14ac:dyDescent="0.2">
      <c r="A39" s="175" t="s">
        <v>380</v>
      </c>
      <c r="B39" s="325" t="s">
        <v>391</v>
      </c>
      <c r="C39" s="170" t="s">
        <v>380</v>
      </c>
      <c r="D39" s="168" t="s">
        <v>391</v>
      </c>
      <c r="E39" s="70" t="s">
        <v>380</v>
      </c>
      <c r="F39" s="168" t="s">
        <v>391</v>
      </c>
      <c r="G39" s="70" t="s">
        <v>380</v>
      </c>
      <c r="H39" s="169" t="s">
        <v>391</v>
      </c>
    </row>
    <row r="40" spans="1:13" ht="18" customHeight="1" thickBot="1" x14ac:dyDescent="0.25">
      <c r="A40" s="193">
        <f>D6</f>
        <v>0</v>
      </c>
      <c r="B40" s="194">
        <f>E6</f>
        <v>0</v>
      </c>
      <c r="C40" s="204"/>
      <c r="D40" s="205"/>
      <c r="E40" s="205"/>
      <c r="F40" s="205"/>
      <c r="G40" s="205"/>
      <c r="H40" s="206"/>
    </row>
    <row r="41" spans="1:13" ht="18" customHeight="1" x14ac:dyDescent="0.2">
      <c r="A41" s="1" t="s">
        <v>397</v>
      </c>
    </row>
    <row r="42" spans="1:13" ht="18" customHeight="1" x14ac:dyDescent="0.2">
      <c r="A42" s="1" t="s">
        <v>398</v>
      </c>
    </row>
    <row r="43" spans="1:13" ht="18" customHeight="1" x14ac:dyDescent="0.2"/>
    <row r="44" spans="1:13" ht="18" customHeight="1" thickBot="1" x14ac:dyDescent="0.25">
      <c r="A44" s="1" t="s">
        <v>400</v>
      </c>
    </row>
    <row r="45" spans="1:13" ht="18" customHeight="1" x14ac:dyDescent="0.2">
      <c r="A45" s="485"/>
      <c r="B45" s="486"/>
      <c r="C45" s="662"/>
      <c r="D45" s="649" t="s">
        <v>362</v>
      </c>
      <c r="E45" s="649" t="s">
        <v>136</v>
      </c>
      <c r="F45" s="651" t="s">
        <v>369</v>
      </c>
      <c r="G45" s="710" t="s">
        <v>450</v>
      </c>
      <c r="H45" s="711"/>
    </row>
    <row r="46" spans="1:13" ht="18" customHeight="1" x14ac:dyDescent="0.2">
      <c r="A46" s="663"/>
      <c r="B46" s="664"/>
      <c r="C46" s="665"/>
      <c r="D46" s="650"/>
      <c r="E46" s="650"/>
      <c r="F46" s="652"/>
      <c r="G46" s="257" t="s">
        <v>452</v>
      </c>
      <c r="H46" s="258" t="s">
        <v>453</v>
      </c>
    </row>
    <row r="47" spans="1:13" ht="18" customHeight="1" x14ac:dyDescent="0.2">
      <c r="A47" s="659" t="s">
        <v>360</v>
      </c>
      <c r="B47" s="658" t="s">
        <v>361</v>
      </c>
      <c r="C47" s="658"/>
      <c r="D47" s="195">
        <f>SUM(参考様式１!F6:F8)</f>
        <v>0</v>
      </c>
      <c r="E47" s="195">
        <f>SUM(参考様式１!F9:F11)</f>
        <v>0</v>
      </c>
      <c r="F47" s="203"/>
      <c r="G47" s="195">
        <f>IF(D47+E47=0,0,IF(D47+E47-F47&gt;40,2,1))</f>
        <v>0</v>
      </c>
      <c r="H47" s="252">
        <f>IF(D47+E47=0,0,IF(D47+E47-F47&gt;150,1,0))</f>
        <v>0</v>
      </c>
    </row>
    <row r="48" spans="1:13" ht="18" customHeight="1" x14ac:dyDescent="0.2">
      <c r="A48" s="659"/>
      <c r="B48" s="658" t="s">
        <v>134</v>
      </c>
      <c r="C48" s="658"/>
      <c r="D48" s="196"/>
      <c r="E48" s="195">
        <f>SUM(参考様式１!I9:I11)</f>
        <v>0</v>
      </c>
      <c r="F48" s="203"/>
      <c r="G48" s="713"/>
      <c r="H48" s="714"/>
    </row>
    <row r="49" spans="1:9" ht="18" customHeight="1" x14ac:dyDescent="0.2">
      <c r="A49" s="660" t="s">
        <v>363</v>
      </c>
      <c r="B49" s="658" t="s">
        <v>364</v>
      </c>
      <c r="C49" s="658"/>
      <c r="D49" s="708" t="s">
        <v>380</v>
      </c>
      <c r="E49" s="706" t="s">
        <v>391</v>
      </c>
      <c r="F49" s="658" t="s">
        <v>365</v>
      </c>
      <c r="G49" s="658"/>
      <c r="H49" s="709"/>
    </row>
    <row r="50" spans="1:9" ht="18" customHeight="1" x14ac:dyDescent="0.2">
      <c r="A50" s="660"/>
      <c r="B50" s="658"/>
      <c r="C50" s="658"/>
      <c r="D50" s="708"/>
      <c r="E50" s="707"/>
      <c r="F50" s="197" t="s">
        <v>366</v>
      </c>
      <c r="G50" s="197" t="s">
        <v>367</v>
      </c>
      <c r="H50" s="198" t="s">
        <v>368</v>
      </c>
    </row>
    <row r="51" spans="1:9" ht="18" customHeight="1" x14ac:dyDescent="0.2">
      <c r="A51" s="660"/>
      <c r="B51" s="661"/>
      <c r="C51" s="661"/>
      <c r="D51" s="249"/>
      <c r="E51" s="249"/>
      <c r="F51" s="249"/>
      <c r="G51" s="249"/>
      <c r="H51" s="201"/>
    </row>
    <row r="52" spans="1:9" ht="18" customHeight="1" x14ac:dyDescent="0.2">
      <c r="A52" s="660"/>
      <c r="B52" s="661"/>
      <c r="C52" s="661"/>
      <c r="D52" s="249"/>
      <c r="E52" s="249"/>
      <c r="F52" s="249"/>
      <c r="G52" s="249"/>
      <c r="H52" s="201"/>
    </row>
    <row r="53" spans="1:9" ht="18" customHeight="1" x14ac:dyDescent="0.2">
      <c r="A53" s="660"/>
      <c r="B53" s="661"/>
      <c r="C53" s="661"/>
      <c r="D53" s="249"/>
      <c r="E53" s="249"/>
      <c r="F53" s="249"/>
      <c r="G53" s="249"/>
      <c r="H53" s="201"/>
    </row>
    <row r="54" spans="1:9" ht="18" customHeight="1" x14ac:dyDescent="0.2">
      <c r="A54" s="660"/>
      <c r="B54" s="661"/>
      <c r="C54" s="661"/>
      <c r="D54" s="249"/>
      <c r="E54" s="249"/>
      <c r="F54" s="249"/>
      <c r="G54" s="249"/>
      <c r="H54" s="201"/>
    </row>
    <row r="55" spans="1:9" ht="18" customHeight="1" x14ac:dyDescent="0.2">
      <c r="A55" s="660"/>
      <c r="B55" s="661"/>
      <c r="C55" s="661"/>
      <c r="D55" s="249"/>
      <c r="E55" s="249"/>
      <c r="F55" s="249"/>
      <c r="G55" s="249"/>
      <c r="H55" s="201"/>
    </row>
    <row r="56" spans="1:9" ht="18" customHeight="1" thickBot="1" x14ac:dyDescent="0.25">
      <c r="A56" s="704" t="s">
        <v>451</v>
      </c>
      <c r="B56" s="705"/>
      <c r="C56" s="705"/>
      <c r="D56" s="195">
        <f>COUNTIF(D51:D55,"○")</f>
        <v>0</v>
      </c>
      <c r="E56" s="195">
        <f>COUNTIF(E51:E55,"○")</f>
        <v>0</v>
      </c>
      <c r="F56" s="653" t="s">
        <v>455</v>
      </c>
      <c r="G56" s="654"/>
      <c r="H56" s="199">
        <f>SUM((OR(F51="○",G51="○",H51="○")=TRUE),(OR(F52="○",G52="○",H52="○")=TRUE),(OR(F53="○",G53="○",H53="○")=TRUE),(OR(F54="○",G54="○",H54="○")=TRUE),(OR(F55="○",G55="○",H55="○")=TRUE))</f>
        <v>0</v>
      </c>
    </row>
    <row r="57" spans="1:9" ht="18" customHeight="1" thickBot="1" x14ac:dyDescent="0.25">
      <c r="A57" s="666" t="s">
        <v>456</v>
      </c>
      <c r="B57" s="667"/>
      <c r="C57" s="668"/>
      <c r="D57" s="254"/>
      <c r="E57" s="206"/>
      <c r="F57" s="17"/>
      <c r="G57" s="17"/>
      <c r="H57" s="253"/>
    </row>
    <row r="58" spans="1:9" ht="18" customHeight="1" x14ac:dyDescent="0.2">
      <c r="A58" s="1" t="s">
        <v>370</v>
      </c>
    </row>
    <row r="59" spans="1:9" ht="18" customHeight="1" x14ac:dyDescent="0.2"/>
    <row r="60" spans="1:9" ht="18" customHeight="1" x14ac:dyDescent="0.2"/>
    <row r="61" spans="1:9" ht="18" customHeight="1" x14ac:dyDescent="0.2"/>
    <row r="62" spans="1:9" ht="18" customHeight="1" thickBot="1" x14ac:dyDescent="0.25">
      <c r="A62" s="1" t="s">
        <v>403</v>
      </c>
    </row>
    <row r="63" spans="1:9" ht="18" customHeight="1" x14ac:dyDescent="0.2">
      <c r="A63" s="675" t="s">
        <v>399</v>
      </c>
      <c r="B63" s="676"/>
      <c r="C63" s="676"/>
      <c r="D63" s="676"/>
      <c r="E63" s="676"/>
      <c r="F63" s="676"/>
      <c r="G63" s="676"/>
      <c r="H63" s="676"/>
      <c r="I63" s="200" t="s">
        <v>405</v>
      </c>
    </row>
    <row r="64" spans="1:9" ht="30" customHeight="1" x14ac:dyDescent="0.2">
      <c r="A64" s="677" t="s">
        <v>404</v>
      </c>
      <c r="B64" s="678"/>
      <c r="C64" s="678"/>
      <c r="D64" s="678"/>
      <c r="E64" s="678"/>
      <c r="F64" s="678"/>
      <c r="G64" s="678"/>
      <c r="H64" s="678"/>
      <c r="I64" s="201"/>
    </row>
    <row r="65" spans="1:9" ht="30" customHeight="1" x14ac:dyDescent="0.2">
      <c r="A65" s="677" t="s">
        <v>406</v>
      </c>
      <c r="B65" s="678"/>
      <c r="C65" s="678"/>
      <c r="D65" s="678"/>
      <c r="E65" s="678"/>
      <c r="F65" s="678"/>
      <c r="G65" s="678"/>
      <c r="H65" s="678"/>
      <c r="I65" s="201"/>
    </row>
    <row r="66" spans="1:9" ht="30" customHeight="1" x14ac:dyDescent="0.2">
      <c r="A66" s="677" t="s">
        <v>372</v>
      </c>
      <c r="B66" s="678"/>
      <c r="C66" s="678"/>
      <c r="D66" s="678"/>
      <c r="E66" s="678"/>
      <c r="F66" s="678"/>
      <c r="G66" s="678"/>
      <c r="H66" s="678"/>
      <c r="I66" s="201"/>
    </row>
    <row r="67" spans="1:9" ht="30" customHeight="1" thickBot="1" x14ac:dyDescent="0.25">
      <c r="A67" s="677" t="s">
        <v>482</v>
      </c>
      <c r="B67" s="678"/>
      <c r="C67" s="678"/>
      <c r="D67" s="678"/>
      <c r="E67" s="678"/>
      <c r="F67" s="678"/>
      <c r="G67" s="678"/>
      <c r="H67" s="678"/>
      <c r="I67" s="201"/>
    </row>
    <row r="68" spans="1:9" ht="18" customHeight="1" x14ac:dyDescent="0.2">
      <c r="A68" s="655" t="s">
        <v>414</v>
      </c>
      <c r="B68" s="656"/>
      <c r="C68" s="656"/>
      <c r="D68" s="656"/>
      <c r="E68" s="656"/>
      <c r="F68" s="656"/>
      <c r="G68" s="656"/>
      <c r="H68" s="656"/>
      <c r="I68" s="657"/>
    </row>
    <row r="69" spans="1:9" ht="18" customHeight="1" x14ac:dyDescent="0.2">
      <c r="A69" s="669"/>
      <c r="B69" s="670"/>
      <c r="C69" s="670"/>
      <c r="D69" s="670"/>
      <c r="E69" s="670"/>
      <c r="F69" s="670"/>
      <c r="G69" s="670"/>
      <c r="H69" s="670"/>
      <c r="I69" s="671"/>
    </row>
    <row r="70" spans="1:9" ht="18" customHeight="1" x14ac:dyDescent="0.2">
      <c r="A70" s="669"/>
      <c r="B70" s="670"/>
      <c r="C70" s="670"/>
      <c r="D70" s="670"/>
      <c r="E70" s="670"/>
      <c r="F70" s="670"/>
      <c r="G70" s="670"/>
      <c r="H70" s="670"/>
      <c r="I70" s="671"/>
    </row>
    <row r="71" spans="1:9" ht="18" customHeight="1" x14ac:dyDescent="0.2">
      <c r="A71" s="669"/>
      <c r="B71" s="670"/>
      <c r="C71" s="670"/>
      <c r="D71" s="670"/>
      <c r="E71" s="670"/>
      <c r="F71" s="670"/>
      <c r="G71" s="670"/>
      <c r="H71" s="670"/>
      <c r="I71" s="671"/>
    </row>
    <row r="72" spans="1:9" ht="18" customHeight="1" x14ac:dyDescent="0.2">
      <c r="A72" s="669"/>
      <c r="B72" s="670"/>
      <c r="C72" s="670"/>
      <c r="D72" s="670"/>
      <c r="E72" s="670"/>
      <c r="F72" s="670"/>
      <c r="G72" s="670"/>
      <c r="H72" s="670"/>
      <c r="I72" s="671"/>
    </row>
    <row r="73" spans="1:9" ht="18.75" customHeight="1" thickBot="1" x14ac:dyDescent="0.25">
      <c r="A73" s="672"/>
      <c r="B73" s="673"/>
      <c r="C73" s="673"/>
      <c r="D73" s="673"/>
      <c r="E73" s="673"/>
      <c r="F73" s="673"/>
      <c r="G73" s="673"/>
      <c r="H73" s="673"/>
      <c r="I73" s="674"/>
    </row>
  </sheetData>
  <sheetProtection algorithmName="SHA-512" hashValue="jK4NwIdqf/wjmH7SHXg1sMIivisMifur+YlRPLYKgbokLBeCioXmsNvhBSfQl6dgr8aN3MwgnT1Pzz+vPDKIZQ==" saltValue="uIqzQAow9YXEe9JFxAx4Eg==" spinCount="100000" sheet="1" formatCells="0" selectLockedCells="1"/>
  <mergeCells count="79">
    <mergeCell ref="A27:A32"/>
    <mergeCell ref="A33:B33"/>
    <mergeCell ref="F14:I14"/>
    <mergeCell ref="F20:I20"/>
    <mergeCell ref="F26:I26"/>
    <mergeCell ref="F32:I32"/>
    <mergeCell ref="F33:I33"/>
    <mergeCell ref="F19:G19"/>
    <mergeCell ref="H25:I25"/>
    <mergeCell ref="F18:G18"/>
    <mergeCell ref="F17:G17"/>
    <mergeCell ref="F16:G16"/>
    <mergeCell ref="F15:G15"/>
    <mergeCell ref="H15:I15"/>
    <mergeCell ref="H16:I16"/>
    <mergeCell ref="H17:I17"/>
    <mergeCell ref="H18:I18"/>
    <mergeCell ref="F25:G25"/>
    <mergeCell ref="F24:G24"/>
    <mergeCell ref="F23:G23"/>
    <mergeCell ref="F22:G22"/>
    <mergeCell ref="F21:G21"/>
    <mergeCell ref="H19:I19"/>
    <mergeCell ref="H21:I21"/>
    <mergeCell ref="H22:I22"/>
    <mergeCell ref="H23:I23"/>
    <mergeCell ref="H24:I24"/>
    <mergeCell ref="D4:G4"/>
    <mergeCell ref="B4:C5"/>
    <mergeCell ref="A4:A5"/>
    <mergeCell ref="A56:C56"/>
    <mergeCell ref="E49:E50"/>
    <mergeCell ref="D49:D50"/>
    <mergeCell ref="B51:C51"/>
    <mergeCell ref="B54:C54"/>
    <mergeCell ref="B55:C55"/>
    <mergeCell ref="F49:H49"/>
    <mergeCell ref="G45:H45"/>
    <mergeCell ref="H27:I27"/>
    <mergeCell ref="F28:G28"/>
    <mergeCell ref="H28:I28"/>
    <mergeCell ref="F29:G29"/>
    <mergeCell ref="G48:H48"/>
    <mergeCell ref="G8:H8"/>
    <mergeCell ref="A38:B38"/>
    <mergeCell ref="C38:D38"/>
    <mergeCell ref="E38:F38"/>
    <mergeCell ref="G38:H38"/>
    <mergeCell ref="A9:B9"/>
    <mergeCell ref="A8:B8"/>
    <mergeCell ref="D8:E8"/>
    <mergeCell ref="H31:I31"/>
    <mergeCell ref="H29:I29"/>
    <mergeCell ref="F30:G30"/>
    <mergeCell ref="H30:I30"/>
    <mergeCell ref="F27:G27"/>
    <mergeCell ref="F31:G31"/>
    <mergeCell ref="A15:A20"/>
    <mergeCell ref="A21:A26"/>
    <mergeCell ref="A69:I73"/>
    <mergeCell ref="A63:H63"/>
    <mergeCell ref="A64:H64"/>
    <mergeCell ref="A67:H67"/>
    <mergeCell ref="A66:H66"/>
    <mergeCell ref="A65:H65"/>
    <mergeCell ref="D45:D46"/>
    <mergeCell ref="E45:E46"/>
    <mergeCell ref="F45:F46"/>
    <mergeCell ref="F56:G56"/>
    <mergeCell ref="A68:I68"/>
    <mergeCell ref="B47:C47"/>
    <mergeCell ref="B48:C48"/>
    <mergeCell ref="A47:A48"/>
    <mergeCell ref="B49:C50"/>
    <mergeCell ref="A49:A55"/>
    <mergeCell ref="B52:C52"/>
    <mergeCell ref="B53:C53"/>
    <mergeCell ref="A45:C46"/>
    <mergeCell ref="A57:C57"/>
  </mergeCells>
  <phoneticPr fontId="2"/>
  <dataValidations count="2">
    <dataValidation type="list" allowBlank="1" showInputMessage="1" showErrorMessage="1" sqref="D51:H55" xr:uid="{00000000-0002-0000-0400-000000000000}">
      <formula1>"○"</formula1>
    </dataValidation>
    <dataValidation type="list" allowBlank="1" showInputMessage="1" showErrorMessage="1" sqref="I64:I67" xr:uid="{00000000-0002-0000-0400-000002000000}">
      <formula1>"○,×"</formula1>
    </dataValidation>
  </dataValidations>
  <pageMargins left="0.70866141732283472" right="0.70866141732283472" top="0.74803149606299213" bottom="0.74803149606299213" header="0.31496062992125984" footer="0.31496062992125984"/>
  <pageSetup paperSize="9" scale="98" orientation="portrait" blackAndWhite="1" r:id="rId1"/>
  <rowBreaks count="1" manualBreakCount="1">
    <brk id="42" max="8"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S50"/>
  <sheetViews>
    <sheetView view="pageBreakPreview" topLeftCell="A34" zoomScale="80" zoomScaleNormal="100" zoomScaleSheetLayoutView="80" workbookViewId="0">
      <selection activeCell="F48" sqref="F48:Q48"/>
    </sheetView>
  </sheetViews>
  <sheetFormatPr defaultColWidth="9" defaultRowHeight="13" x14ac:dyDescent="0.2"/>
  <cols>
    <col min="1" max="1" width="2.26953125" style="1" customWidth="1"/>
    <col min="2" max="2" width="9" style="1"/>
    <col min="3" max="5" width="8" style="1" customWidth="1"/>
    <col min="6" max="6" width="3" style="1" customWidth="1"/>
    <col min="7" max="7" width="29.453125" style="1" customWidth="1"/>
    <col min="8" max="8" width="2.26953125" style="1" customWidth="1"/>
    <col min="9" max="10" width="8.36328125" style="1" customWidth="1"/>
    <col min="11" max="12" width="2.26953125" style="1" customWidth="1"/>
    <col min="13" max="14" width="8.36328125" style="1" customWidth="1"/>
    <col min="15" max="15" width="2.26953125" style="1" customWidth="1"/>
    <col min="16" max="16" width="21.26953125" style="1" customWidth="1"/>
    <col min="17" max="17" width="38.7265625" style="1" customWidth="1"/>
    <col min="18" max="18" width="3.08984375" style="1" customWidth="1"/>
    <col min="19" max="16384" width="9" style="1"/>
  </cols>
  <sheetData>
    <row r="1" spans="1:19" x14ac:dyDescent="0.2">
      <c r="A1" s="1" t="s">
        <v>83</v>
      </c>
      <c r="Q1" s="13" t="s">
        <v>0</v>
      </c>
    </row>
    <row r="2" spans="1:19" ht="6.75" customHeight="1" x14ac:dyDescent="0.2"/>
    <row r="3" spans="1:19" ht="19" x14ac:dyDescent="0.2">
      <c r="A3" s="786" t="s">
        <v>24</v>
      </c>
      <c r="B3" s="786"/>
      <c r="C3" s="786"/>
      <c r="D3" s="786"/>
      <c r="E3" s="786"/>
      <c r="F3" s="786"/>
      <c r="G3" s="786"/>
      <c r="H3" s="786"/>
      <c r="I3" s="786"/>
      <c r="J3" s="786"/>
      <c r="K3" s="786"/>
      <c r="L3" s="786"/>
      <c r="M3" s="786"/>
      <c r="N3" s="786"/>
      <c r="O3" s="786"/>
      <c r="P3" s="786"/>
      <c r="Q3" s="786"/>
    </row>
    <row r="4" spans="1:19" ht="7.5" customHeight="1" thickBot="1" x14ac:dyDescent="0.25"/>
    <row r="5" spans="1:19" ht="23.25" customHeight="1" thickBot="1" x14ac:dyDescent="0.25">
      <c r="P5" s="347" t="s">
        <v>480</v>
      </c>
      <c r="Q5" s="370"/>
    </row>
    <row r="6" spans="1:19" x14ac:dyDescent="0.2">
      <c r="A6" s="1" t="s">
        <v>1</v>
      </c>
    </row>
    <row r="7" spans="1:19" x14ac:dyDescent="0.2">
      <c r="Q7" s="14" t="s">
        <v>34</v>
      </c>
    </row>
    <row r="8" spans="1:19" ht="6.75" customHeight="1" thickBot="1" x14ac:dyDescent="0.25">
      <c r="Q8" s="14"/>
    </row>
    <row r="9" spans="1:19" ht="20.25" customHeight="1" x14ac:dyDescent="0.2">
      <c r="B9" s="801" t="s">
        <v>6</v>
      </c>
      <c r="C9" s="806" t="s">
        <v>2</v>
      </c>
      <c r="D9" s="662"/>
      <c r="E9" s="456" t="s">
        <v>5</v>
      </c>
      <c r="F9" s="675" t="s">
        <v>26</v>
      </c>
      <c r="G9" s="793"/>
      <c r="H9" s="676"/>
      <c r="I9" s="676"/>
      <c r="J9" s="676"/>
      <c r="K9" s="676"/>
      <c r="L9" s="676"/>
      <c r="M9" s="676"/>
      <c r="N9" s="676"/>
      <c r="O9" s="676"/>
      <c r="P9" s="676"/>
      <c r="Q9" s="794"/>
    </row>
    <row r="10" spans="1:19" ht="20.25" customHeight="1" x14ac:dyDescent="0.2">
      <c r="B10" s="660"/>
      <c r="C10" s="744"/>
      <c r="D10" s="665"/>
      <c r="E10" s="792"/>
      <c r="F10" s="498" t="s">
        <v>44</v>
      </c>
      <c r="G10" s="500"/>
      <c r="H10" s="732" t="s">
        <v>17</v>
      </c>
      <c r="I10" s="499"/>
      <c r="J10" s="499"/>
      <c r="K10" s="499"/>
      <c r="L10" s="499"/>
      <c r="M10" s="499"/>
      <c r="N10" s="499"/>
      <c r="O10" s="500"/>
      <c r="P10" s="2" t="s">
        <v>22</v>
      </c>
      <c r="Q10" s="346" t="s">
        <v>53</v>
      </c>
    </row>
    <row r="11" spans="1:19" x14ac:dyDescent="0.2">
      <c r="B11" s="660"/>
      <c r="C11" s="795" t="s">
        <v>3</v>
      </c>
      <c r="D11" s="803" t="s">
        <v>4</v>
      </c>
      <c r="E11" s="798" t="s">
        <v>3</v>
      </c>
      <c r="F11" s="733"/>
      <c r="G11" s="734"/>
      <c r="H11" s="742" t="s">
        <v>18</v>
      </c>
      <c r="I11" s="468"/>
      <c r="J11" s="468"/>
      <c r="K11" s="791"/>
      <c r="L11" s="742" t="s">
        <v>19</v>
      </c>
      <c r="M11" s="467"/>
      <c r="N11" s="467"/>
      <c r="O11" s="743"/>
      <c r="P11" s="706" t="s">
        <v>23</v>
      </c>
      <c r="Q11" s="457"/>
    </row>
    <row r="12" spans="1:19" x14ac:dyDescent="0.2">
      <c r="B12" s="660"/>
      <c r="C12" s="796"/>
      <c r="D12" s="804"/>
      <c r="E12" s="799"/>
      <c r="F12" s="787"/>
      <c r="G12" s="788"/>
      <c r="H12" s="744" t="s">
        <v>20</v>
      </c>
      <c r="I12" s="489"/>
      <c r="J12" s="489"/>
      <c r="K12" s="745"/>
      <c r="L12" s="744" t="s">
        <v>21</v>
      </c>
      <c r="M12" s="489"/>
      <c r="N12" s="489"/>
      <c r="O12" s="745"/>
      <c r="P12" s="707"/>
      <c r="Q12" s="457"/>
    </row>
    <row r="13" spans="1:19" ht="87" customHeight="1" thickBot="1" x14ac:dyDescent="0.25">
      <c r="B13" s="802"/>
      <c r="C13" s="797"/>
      <c r="D13" s="805"/>
      <c r="E13" s="800"/>
      <c r="F13" s="789"/>
      <c r="G13" s="790"/>
      <c r="H13" s="746" t="s">
        <v>29</v>
      </c>
      <c r="I13" s="747"/>
      <c r="J13" s="747"/>
      <c r="K13" s="748"/>
      <c r="L13" s="746" t="s">
        <v>30</v>
      </c>
      <c r="M13" s="747"/>
      <c r="N13" s="747"/>
      <c r="O13" s="748"/>
      <c r="P13" s="15"/>
      <c r="Q13" s="458"/>
    </row>
    <row r="14" spans="1:19" ht="20.25" customHeight="1" thickBot="1" x14ac:dyDescent="0.25">
      <c r="B14" s="767" t="s">
        <v>7</v>
      </c>
      <c r="C14" s="728" t="str">
        <f>IF(参考様式１!C6="","",参考様式１!C6)</f>
        <v/>
      </c>
      <c r="D14" s="4" t="s">
        <v>14</v>
      </c>
      <c r="E14" s="769"/>
      <c r="F14" s="780" t="s">
        <v>27</v>
      </c>
      <c r="G14" s="751"/>
      <c r="H14" s="749" t="s">
        <v>31</v>
      </c>
      <c r="I14" s="750"/>
      <c r="J14" s="750"/>
      <c r="K14" s="751"/>
      <c r="L14" s="749" t="s">
        <v>32</v>
      </c>
      <c r="M14" s="750"/>
      <c r="N14" s="750"/>
      <c r="O14" s="751"/>
      <c r="P14" s="774"/>
      <c r="Q14" s="777"/>
    </row>
    <row r="15" spans="1:19" ht="35.25" customHeight="1" thickBot="1" x14ac:dyDescent="0.25">
      <c r="B15" s="767"/>
      <c r="C15" s="766"/>
      <c r="D15" s="772">
        <f>SUM(C14:C17)</f>
        <v>0</v>
      </c>
      <c r="E15" s="769"/>
      <c r="F15" s="735">
        <f>SUM(H17:O17,P19)</f>
        <v>0</v>
      </c>
      <c r="G15" s="781"/>
      <c r="H15" s="16"/>
      <c r="I15" s="327" t="s">
        <v>28</v>
      </c>
      <c r="J15" s="12"/>
      <c r="K15" s="4"/>
      <c r="L15" s="16"/>
      <c r="M15" s="327" t="s">
        <v>28</v>
      </c>
      <c r="N15" s="12"/>
      <c r="O15" s="4"/>
      <c r="P15" s="775"/>
      <c r="Q15" s="778"/>
    </row>
    <row r="16" spans="1:19" ht="13.5" customHeight="1" x14ac:dyDescent="0.2">
      <c r="B16" s="730" t="s">
        <v>8</v>
      </c>
      <c r="C16" s="728" t="str">
        <f>IF(参考様式１!C7="","",参考様式１!C7)</f>
        <v/>
      </c>
      <c r="D16" s="772"/>
      <c r="E16" s="769"/>
      <c r="F16" s="735"/>
      <c r="G16" s="781"/>
      <c r="H16" s="16"/>
      <c r="I16" s="17"/>
      <c r="J16" s="18"/>
      <c r="K16" s="4"/>
      <c r="L16" s="16"/>
      <c r="M16" s="17"/>
      <c r="N16" s="18"/>
      <c r="O16" s="4"/>
      <c r="P16" s="775"/>
      <c r="Q16" s="778"/>
      <c r="S16" s="19" t="s">
        <v>35</v>
      </c>
    </row>
    <row r="17" spans="1:19" ht="40.5" customHeight="1" thickBot="1" x14ac:dyDescent="0.25">
      <c r="B17" s="731"/>
      <c r="C17" s="729"/>
      <c r="D17" s="773"/>
      <c r="E17" s="769"/>
      <c r="F17" s="735"/>
      <c r="G17" s="781"/>
      <c r="H17" s="752">
        <f>J15*1.65</f>
        <v>0</v>
      </c>
      <c r="I17" s="753"/>
      <c r="J17" s="753"/>
      <c r="K17" s="754"/>
      <c r="L17" s="752">
        <f>N15*3.3</f>
        <v>0</v>
      </c>
      <c r="M17" s="753"/>
      <c r="N17" s="753"/>
      <c r="O17" s="754"/>
      <c r="P17" s="776"/>
      <c r="Q17" s="779"/>
      <c r="S17" s="20" t="str">
        <f>IF(SUM(J15,N15)=D15,"ＯＫ","不突合")</f>
        <v>ＯＫ</v>
      </c>
    </row>
    <row r="18" spans="1:19" ht="13.5" customHeight="1" thickBot="1" x14ac:dyDescent="0.25">
      <c r="B18" s="767" t="s">
        <v>9</v>
      </c>
      <c r="C18" s="729" t="str">
        <f>IF(参考様式１!C8="","",参考様式１!C8)</f>
        <v/>
      </c>
      <c r="D18" s="329" t="s">
        <v>15</v>
      </c>
      <c r="E18" s="769"/>
      <c r="F18" s="735"/>
      <c r="G18" s="781"/>
      <c r="H18" s="755"/>
      <c r="I18" s="756"/>
      <c r="J18" s="756"/>
      <c r="K18" s="757"/>
      <c r="L18" s="755"/>
      <c r="M18" s="756"/>
      <c r="N18" s="756"/>
      <c r="O18" s="757"/>
      <c r="P18" s="21" t="s">
        <v>33</v>
      </c>
      <c r="Q18" s="333" t="s">
        <v>54</v>
      </c>
    </row>
    <row r="19" spans="1:19" ht="41.25" customHeight="1" thickBot="1" x14ac:dyDescent="0.25">
      <c r="B19" s="663"/>
      <c r="C19" s="768"/>
      <c r="D19" s="332">
        <f>SUM(C18)</f>
        <v>0</v>
      </c>
      <c r="E19" s="769"/>
      <c r="F19" s="782"/>
      <c r="G19" s="783"/>
      <c r="H19" s="758"/>
      <c r="I19" s="759"/>
      <c r="J19" s="759"/>
      <c r="K19" s="760"/>
      <c r="L19" s="758"/>
      <c r="M19" s="759"/>
      <c r="N19" s="759"/>
      <c r="O19" s="760"/>
      <c r="P19" s="337">
        <f>D19*1.98</f>
        <v>0</v>
      </c>
      <c r="Q19" s="22">
        <f>D19*3.3</f>
        <v>0</v>
      </c>
    </row>
    <row r="20" spans="1:19" ht="13.5" customHeight="1" thickBot="1" x14ac:dyDescent="0.25">
      <c r="B20" s="770" t="s">
        <v>10</v>
      </c>
      <c r="C20" s="768" t="str">
        <f>IF(参考様式１!C9="","",参考様式１!C9)</f>
        <v/>
      </c>
      <c r="D20" s="341" t="s">
        <v>16</v>
      </c>
      <c r="E20" s="768">
        <f>参考様式１!N9</f>
        <v>0</v>
      </c>
      <c r="F20" s="733" t="s">
        <v>43</v>
      </c>
      <c r="G20" s="734"/>
      <c r="H20" s="758"/>
      <c r="I20" s="759"/>
      <c r="J20" s="759"/>
      <c r="K20" s="760"/>
      <c r="L20" s="758"/>
      <c r="M20" s="759"/>
      <c r="N20" s="759"/>
      <c r="O20" s="760"/>
      <c r="P20" s="23" t="s">
        <v>25</v>
      </c>
      <c r="Q20" s="333" t="s">
        <v>55</v>
      </c>
    </row>
    <row r="21" spans="1:19" ht="40.5" customHeight="1" thickBot="1" x14ac:dyDescent="0.25">
      <c r="B21" s="663"/>
      <c r="C21" s="768"/>
      <c r="D21" s="771">
        <f>SUM(C20:C23)</f>
        <v>0</v>
      </c>
      <c r="E21" s="768"/>
      <c r="F21" s="735">
        <f>IF(E24=0,0,IF(E24=1,180,320+100*(E24-2)))</f>
        <v>0</v>
      </c>
      <c r="G21" s="736"/>
      <c r="H21" s="758"/>
      <c r="I21" s="759"/>
      <c r="J21" s="759"/>
      <c r="K21" s="760"/>
      <c r="L21" s="758"/>
      <c r="M21" s="759"/>
      <c r="N21" s="759"/>
      <c r="O21" s="760"/>
      <c r="P21" s="807">
        <f>D21*1.98</f>
        <v>0</v>
      </c>
      <c r="Q21" s="784"/>
    </row>
    <row r="22" spans="1:19" ht="54" customHeight="1" thickBot="1" x14ac:dyDescent="0.25">
      <c r="B22" s="334" t="s">
        <v>11</v>
      </c>
      <c r="C22" s="326" t="str">
        <f>IF(参考様式１!C10="","",参考様式１!C10)</f>
        <v/>
      </c>
      <c r="D22" s="771"/>
      <c r="E22" s="330">
        <f>参考様式１!N10</f>
        <v>0</v>
      </c>
      <c r="F22" s="737"/>
      <c r="G22" s="736"/>
      <c r="H22" s="758"/>
      <c r="I22" s="759"/>
      <c r="J22" s="759"/>
      <c r="K22" s="760"/>
      <c r="L22" s="758"/>
      <c r="M22" s="759"/>
      <c r="N22" s="759"/>
      <c r="O22" s="760"/>
      <c r="P22" s="807"/>
      <c r="Q22" s="784"/>
    </row>
    <row r="23" spans="1:19" ht="54" customHeight="1" thickBot="1" x14ac:dyDescent="0.25">
      <c r="B23" s="331" t="s">
        <v>12</v>
      </c>
      <c r="C23" s="326" t="str">
        <f>IF(参考様式１!C11="","",参考様式１!C11)</f>
        <v/>
      </c>
      <c r="D23" s="771"/>
      <c r="E23" s="330">
        <f>参考様式１!N11</f>
        <v>0</v>
      </c>
      <c r="F23" s="738"/>
      <c r="G23" s="739"/>
      <c r="H23" s="761"/>
      <c r="I23" s="762"/>
      <c r="J23" s="762"/>
      <c r="K23" s="763"/>
      <c r="L23" s="761"/>
      <c r="M23" s="762"/>
      <c r="N23" s="762"/>
      <c r="O23" s="763"/>
      <c r="P23" s="808"/>
      <c r="Q23" s="785"/>
    </row>
    <row r="24" spans="1:19" ht="54" customHeight="1" thickBot="1" x14ac:dyDescent="0.25">
      <c r="B24" s="24" t="s">
        <v>13</v>
      </c>
      <c r="C24" s="25">
        <f>SUM(C14:C23)</f>
        <v>0</v>
      </c>
      <c r="D24" s="26">
        <f>SUM(D15,D19,D21)</f>
        <v>0</v>
      </c>
      <c r="E24" s="27">
        <f>SUM(E20:E23)</f>
        <v>0</v>
      </c>
      <c r="F24" s="726">
        <f>SUM(F15,F21)</f>
        <v>0</v>
      </c>
      <c r="G24" s="727"/>
      <c r="H24" s="740">
        <f>H17</f>
        <v>0</v>
      </c>
      <c r="I24" s="741"/>
      <c r="J24" s="741"/>
      <c r="K24" s="727"/>
      <c r="L24" s="740">
        <f>L17</f>
        <v>0</v>
      </c>
      <c r="M24" s="764"/>
      <c r="N24" s="764"/>
      <c r="O24" s="765"/>
      <c r="P24" s="28">
        <f>SUM(P19,P21)</f>
        <v>0</v>
      </c>
      <c r="Q24" s="29">
        <f>SUM(Q19,Sheet2!N21)</f>
        <v>0</v>
      </c>
    </row>
    <row r="25" spans="1:19" x14ac:dyDescent="0.2">
      <c r="A25" s="1" t="s">
        <v>60</v>
      </c>
    </row>
    <row r="26" spans="1:19" x14ac:dyDescent="0.2">
      <c r="Q26" s="14" t="s">
        <v>63</v>
      </c>
    </row>
    <row r="27" spans="1:19" ht="6.75" customHeight="1" thickBot="1" x14ac:dyDescent="0.25">
      <c r="Q27" s="14"/>
    </row>
    <row r="28" spans="1:19" ht="20.25" customHeight="1" x14ac:dyDescent="0.2">
      <c r="B28" s="675" t="s">
        <v>61</v>
      </c>
      <c r="C28" s="676"/>
      <c r="D28" s="676"/>
      <c r="E28" s="794" t="s">
        <v>62</v>
      </c>
      <c r="F28" s="675" t="s">
        <v>64</v>
      </c>
      <c r="G28" s="676"/>
      <c r="H28" s="676"/>
      <c r="I28" s="676"/>
      <c r="J28" s="676"/>
      <c r="K28" s="676"/>
      <c r="L28" s="676"/>
      <c r="M28" s="676"/>
      <c r="N28" s="676"/>
      <c r="O28" s="676"/>
      <c r="P28" s="676"/>
      <c r="Q28" s="794"/>
    </row>
    <row r="29" spans="1:19" ht="20.25" customHeight="1" thickBot="1" x14ac:dyDescent="0.25">
      <c r="B29" s="802"/>
      <c r="C29" s="815"/>
      <c r="D29" s="815"/>
      <c r="E29" s="816"/>
      <c r="F29" s="802" t="s">
        <v>44</v>
      </c>
      <c r="G29" s="815"/>
      <c r="H29" s="654" t="s">
        <v>18</v>
      </c>
      <c r="I29" s="817"/>
      <c r="J29" s="817"/>
      <c r="K29" s="818"/>
      <c r="L29" s="815" t="s">
        <v>19</v>
      </c>
      <c r="M29" s="815"/>
      <c r="N29" s="815"/>
      <c r="O29" s="815"/>
      <c r="P29" s="338" t="s">
        <v>22</v>
      </c>
      <c r="Q29" s="345" t="s">
        <v>53</v>
      </c>
    </row>
    <row r="30" spans="1:19" ht="33" customHeight="1" thickBot="1" x14ac:dyDescent="0.25">
      <c r="B30" s="809" t="s">
        <v>69</v>
      </c>
      <c r="C30" s="810"/>
      <c r="D30" s="810"/>
      <c r="E30" s="330">
        <f>各室等の状況!H36</f>
        <v>0</v>
      </c>
      <c r="F30" s="813">
        <f>各室別面積表!E11</f>
        <v>0</v>
      </c>
      <c r="G30" s="814"/>
      <c r="H30" s="813">
        <f>F30</f>
        <v>0</v>
      </c>
      <c r="I30" s="847"/>
      <c r="J30" s="847"/>
      <c r="K30" s="814"/>
      <c r="L30" s="848"/>
      <c r="M30" s="849"/>
      <c r="N30" s="849"/>
      <c r="O30" s="850"/>
      <c r="P30" s="857"/>
      <c r="Q30" s="835"/>
    </row>
    <row r="31" spans="1:19" ht="33" customHeight="1" thickBot="1" x14ac:dyDescent="0.25">
      <c r="B31" s="811" t="s">
        <v>70</v>
      </c>
      <c r="C31" s="812"/>
      <c r="D31" s="812"/>
      <c r="E31" s="330">
        <f>各室等の状況!H37</f>
        <v>0</v>
      </c>
      <c r="F31" s="813">
        <f>各室別面積表!E14</f>
        <v>0</v>
      </c>
      <c r="G31" s="814"/>
      <c r="H31" s="854"/>
      <c r="I31" s="853"/>
      <c r="J31" s="853"/>
      <c r="K31" s="853"/>
      <c r="L31" s="813">
        <f>F31</f>
        <v>0</v>
      </c>
      <c r="M31" s="847"/>
      <c r="N31" s="847"/>
      <c r="O31" s="814"/>
      <c r="P31" s="763"/>
      <c r="Q31" s="836"/>
    </row>
    <row r="32" spans="1:19" ht="33" customHeight="1" thickBot="1" x14ac:dyDescent="0.25">
      <c r="B32" s="811" t="s">
        <v>71</v>
      </c>
      <c r="C32" s="812"/>
      <c r="D32" s="812"/>
      <c r="E32" s="330">
        <f>各室等の状況!H38</f>
        <v>0</v>
      </c>
      <c r="F32" s="813">
        <f>各室別面積表!E17-各室別面積表!M17</f>
        <v>0</v>
      </c>
      <c r="G32" s="814"/>
      <c r="H32" s="855"/>
      <c r="I32" s="759"/>
      <c r="J32" s="759"/>
      <c r="K32" s="759"/>
      <c r="L32" s="852"/>
      <c r="M32" s="853"/>
      <c r="N32" s="853"/>
      <c r="O32" s="853"/>
      <c r="P32" s="34">
        <f>F32</f>
        <v>0</v>
      </c>
      <c r="Q32" s="836"/>
    </row>
    <row r="33" spans="2:17" ht="33" customHeight="1" thickBot="1" x14ac:dyDescent="0.25">
      <c r="B33" s="811" t="s">
        <v>72</v>
      </c>
      <c r="C33" s="812"/>
      <c r="D33" s="812"/>
      <c r="E33" s="330">
        <f>各室等の状況!H39</f>
        <v>0</v>
      </c>
      <c r="F33" s="813">
        <f>各室別面積表!D18</f>
        <v>0</v>
      </c>
      <c r="G33" s="814"/>
      <c r="H33" s="855"/>
      <c r="I33" s="759"/>
      <c r="J33" s="759"/>
      <c r="K33" s="759"/>
      <c r="L33" s="758"/>
      <c r="M33" s="759"/>
      <c r="N33" s="759"/>
      <c r="O33" s="760"/>
      <c r="P33" s="774"/>
      <c r="Q33" s="836"/>
    </row>
    <row r="34" spans="2:17" ht="33" customHeight="1" thickBot="1" x14ac:dyDescent="0.25">
      <c r="B34" s="811" t="s">
        <v>73</v>
      </c>
      <c r="C34" s="812"/>
      <c r="D34" s="812"/>
      <c r="E34" s="330">
        <f>各室等の状況!H40</f>
        <v>0</v>
      </c>
      <c r="F34" s="813">
        <f>各室別面積表!D19</f>
        <v>0</v>
      </c>
      <c r="G34" s="814"/>
      <c r="H34" s="855"/>
      <c r="I34" s="759"/>
      <c r="J34" s="759"/>
      <c r="K34" s="759"/>
      <c r="L34" s="758"/>
      <c r="M34" s="759"/>
      <c r="N34" s="759"/>
      <c r="O34" s="760"/>
      <c r="P34" s="775"/>
      <c r="Q34" s="836"/>
    </row>
    <row r="35" spans="2:17" ht="45" customHeight="1" thickBot="1" x14ac:dyDescent="0.25">
      <c r="B35" s="825" t="s">
        <v>82</v>
      </c>
      <c r="C35" s="826"/>
      <c r="D35" s="827"/>
      <c r="E35" s="330">
        <f>各室等の状況!H41</f>
        <v>0</v>
      </c>
      <c r="F35" s="813">
        <f>各室別面積表!D20</f>
        <v>0</v>
      </c>
      <c r="G35" s="814"/>
      <c r="H35" s="855"/>
      <c r="I35" s="759"/>
      <c r="J35" s="759"/>
      <c r="K35" s="759"/>
      <c r="L35" s="758"/>
      <c r="M35" s="759"/>
      <c r="N35" s="759"/>
      <c r="O35" s="760"/>
      <c r="P35" s="851"/>
      <c r="Q35" s="836"/>
    </row>
    <row r="36" spans="2:17" ht="33" customHeight="1" thickBot="1" x14ac:dyDescent="0.25">
      <c r="B36" s="811" t="s">
        <v>74</v>
      </c>
      <c r="C36" s="812"/>
      <c r="D36" s="812"/>
      <c r="E36" s="330">
        <f>各室等の状況!H42</f>
        <v>0</v>
      </c>
      <c r="F36" s="813">
        <f>SUM(各室別面積表!E26,各室別面積表!E32,各室別面積表!E38)-各室別面積表!M26-各室別面積表!M32-各室別面積表!M38</f>
        <v>0</v>
      </c>
      <c r="G36" s="814"/>
      <c r="H36" s="855"/>
      <c r="I36" s="759"/>
      <c r="J36" s="759"/>
      <c r="K36" s="759"/>
      <c r="L36" s="758"/>
      <c r="M36" s="759"/>
      <c r="N36" s="759"/>
      <c r="O36" s="759"/>
      <c r="P36" s="34">
        <f>F36</f>
        <v>0</v>
      </c>
      <c r="Q36" s="836"/>
    </row>
    <row r="37" spans="2:17" ht="33" customHeight="1" thickBot="1" x14ac:dyDescent="0.25">
      <c r="B37" s="811" t="s">
        <v>75</v>
      </c>
      <c r="C37" s="812"/>
      <c r="D37" s="812"/>
      <c r="E37" s="330">
        <f>各室等の状況!H43</f>
        <v>0</v>
      </c>
      <c r="F37" s="813">
        <f>各室別面積表!E39+各室別面積表!E52</f>
        <v>0</v>
      </c>
      <c r="G37" s="814"/>
      <c r="H37" s="855"/>
      <c r="I37" s="759"/>
      <c r="J37" s="759"/>
      <c r="K37" s="759"/>
      <c r="L37" s="758"/>
      <c r="M37" s="759"/>
      <c r="N37" s="759"/>
      <c r="O37" s="759"/>
      <c r="P37" s="34" t="str">
        <f>IF(各室別面積表!D51="○",0,IF(各室別面積表!D52="○",各室別面積表!E52,""))</f>
        <v/>
      </c>
      <c r="Q37" s="836"/>
    </row>
    <row r="38" spans="2:17" ht="33" customHeight="1" thickBot="1" x14ac:dyDescent="0.25">
      <c r="B38" s="811" t="s">
        <v>76</v>
      </c>
      <c r="C38" s="812"/>
      <c r="D38" s="812"/>
      <c r="E38" s="330">
        <f>各室等の状況!H44</f>
        <v>0</v>
      </c>
      <c r="F38" s="813">
        <f>各室別面積表!D40</f>
        <v>0</v>
      </c>
      <c r="G38" s="814"/>
      <c r="H38" s="855"/>
      <c r="I38" s="759"/>
      <c r="J38" s="759"/>
      <c r="K38" s="759"/>
      <c r="L38" s="758"/>
      <c r="M38" s="759"/>
      <c r="N38" s="759"/>
      <c r="O38" s="760"/>
      <c r="P38" s="774"/>
      <c r="Q38" s="836"/>
    </row>
    <row r="39" spans="2:17" ht="33" customHeight="1" thickBot="1" x14ac:dyDescent="0.25">
      <c r="B39" s="811" t="s">
        <v>77</v>
      </c>
      <c r="C39" s="812"/>
      <c r="D39" s="812"/>
      <c r="E39" s="330">
        <f>各室等の状況!H45</f>
        <v>0</v>
      </c>
      <c r="F39" s="813">
        <f>各室別面積表!D41</f>
        <v>0</v>
      </c>
      <c r="G39" s="814"/>
      <c r="H39" s="855"/>
      <c r="I39" s="759"/>
      <c r="J39" s="759"/>
      <c r="K39" s="759"/>
      <c r="L39" s="758"/>
      <c r="M39" s="759"/>
      <c r="N39" s="759"/>
      <c r="O39" s="760"/>
      <c r="P39" s="775"/>
      <c r="Q39" s="836"/>
    </row>
    <row r="40" spans="2:17" ht="33" customHeight="1" thickBot="1" x14ac:dyDescent="0.25">
      <c r="B40" s="811" t="s">
        <v>166</v>
      </c>
      <c r="C40" s="812"/>
      <c r="D40" s="812"/>
      <c r="E40" s="330">
        <f>各室等の状況!H46</f>
        <v>0</v>
      </c>
      <c r="F40" s="813">
        <f>各室別面積表!D42</f>
        <v>0</v>
      </c>
      <c r="G40" s="814"/>
      <c r="H40" s="855"/>
      <c r="I40" s="759"/>
      <c r="J40" s="759"/>
      <c r="K40" s="759"/>
      <c r="L40" s="758"/>
      <c r="M40" s="759"/>
      <c r="N40" s="759"/>
      <c r="O40" s="760"/>
      <c r="P40" s="775"/>
      <c r="Q40" s="836"/>
    </row>
    <row r="41" spans="2:17" ht="33" customHeight="1" thickBot="1" x14ac:dyDescent="0.25">
      <c r="B41" s="811" t="s">
        <v>78</v>
      </c>
      <c r="C41" s="812"/>
      <c r="D41" s="812"/>
      <c r="E41" s="161"/>
      <c r="F41" s="813">
        <f>各室別面積表!D43</f>
        <v>0</v>
      </c>
      <c r="G41" s="814"/>
      <c r="H41" s="855"/>
      <c r="I41" s="759"/>
      <c r="J41" s="759"/>
      <c r="K41" s="759"/>
      <c r="L41" s="758"/>
      <c r="M41" s="759"/>
      <c r="N41" s="759"/>
      <c r="O41" s="760"/>
      <c r="P41" s="775"/>
      <c r="Q41" s="836"/>
    </row>
    <row r="42" spans="2:17" ht="33" customHeight="1" thickBot="1" x14ac:dyDescent="0.25">
      <c r="B42" s="811" t="s">
        <v>79</v>
      </c>
      <c r="C42" s="812"/>
      <c r="D42" s="812"/>
      <c r="E42" s="330">
        <f>各室等の状況!H48</f>
        <v>0</v>
      </c>
      <c r="F42" s="813">
        <f>各室別面積表!D44</f>
        <v>0</v>
      </c>
      <c r="G42" s="814"/>
      <c r="H42" s="855"/>
      <c r="I42" s="759"/>
      <c r="J42" s="759"/>
      <c r="K42" s="759"/>
      <c r="L42" s="758"/>
      <c r="M42" s="759"/>
      <c r="N42" s="759"/>
      <c r="O42" s="760"/>
      <c r="P42" s="775"/>
      <c r="Q42" s="836"/>
    </row>
    <row r="43" spans="2:17" ht="33" customHeight="1" thickBot="1" x14ac:dyDescent="0.25">
      <c r="B43" s="811" t="s">
        <v>80</v>
      </c>
      <c r="C43" s="812"/>
      <c r="D43" s="812"/>
      <c r="E43" s="161"/>
      <c r="F43" s="813">
        <f>SUM(各室別面積表!D45,各室別面積表!L45)</f>
        <v>0</v>
      </c>
      <c r="G43" s="814"/>
      <c r="H43" s="856"/>
      <c r="I43" s="762"/>
      <c r="J43" s="762"/>
      <c r="K43" s="762"/>
      <c r="L43" s="761"/>
      <c r="M43" s="762"/>
      <c r="N43" s="762"/>
      <c r="O43" s="763"/>
      <c r="P43" s="851"/>
      <c r="Q43" s="837"/>
    </row>
    <row r="44" spans="2:17" ht="33" customHeight="1" thickBot="1" x14ac:dyDescent="0.25">
      <c r="B44" s="655" t="s">
        <v>65</v>
      </c>
      <c r="C44" s="656"/>
      <c r="D44" s="656"/>
      <c r="E44" s="657"/>
      <c r="F44" s="858">
        <f>SUM(F30:G43)</f>
        <v>0</v>
      </c>
      <c r="G44" s="840"/>
      <c r="H44" s="838">
        <f>H30</f>
        <v>0</v>
      </c>
      <c r="I44" s="839"/>
      <c r="J44" s="839"/>
      <c r="K44" s="840"/>
      <c r="L44" s="838">
        <f>L31</f>
        <v>0</v>
      </c>
      <c r="M44" s="839"/>
      <c r="N44" s="839"/>
      <c r="O44" s="840"/>
      <c r="P44" s="344">
        <f>SUM(P32,P36:P37)</f>
        <v>0</v>
      </c>
      <c r="Q44" s="34">
        <f>各室等の状況!H54</f>
        <v>0</v>
      </c>
    </row>
    <row r="45" spans="2:17" ht="33" customHeight="1" x14ac:dyDescent="0.2">
      <c r="B45" s="811" t="s">
        <v>66</v>
      </c>
      <c r="C45" s="812"/>
      <c r="D45" s="812"/>
      <c r="E45" s="819"/>
      <c r="F45" s="859">
        <f>F24</f>
        <v>0</v>
      </c>
      <c r="G45" s="843"/>
      <c r="H45" s="841">
        <f>H24</f>
        <v>0</v>
      </c>
      <c r="I45" s="842"/>
      <c r="J45" s="842"/>
      <c r="K45" s="843"/>
      <c r="L45" s="841">
        <f>L24</f>
        <v>0</v>
      </c>
      <c r="M45" s="842"/>
      <c r="N45" s="842"/>
      <c r="O45" s="843"/>
      <c r="P45" s="30">
        <f>P24</f>
        <v>0</v>
      </c>
      <c r="Q45" s="31">
        <f>Q24</f>
        <v>0</v>
      </c>
    </row>
    <row r="46" spans="2:17" ht="33" customHeight="1" thickBot="1" x14ac:dyDescent="0.25">
      <c r="B46" s="733" t="s">
        <v>67</v>
      </c>
      <c r="C46" s="820"/>
      <c r="D46" s="820"/>
      <c r="E46" s="821"/>
      <c r="F46" s="828">
        <f>F44-F45</f>
        <v>0</v>
      </c>
      <c r="G46" s="829"/>
      <c r="H46" s="844">
        <f>H44-H45</f>
        <v>0</v>
      </c>
      <c r="I46" s="845"/>
      <c r="J46" s="845"/>
      <c r="K46" s="829"/>
      <c r="L46" s="844">
        <f>L44-L45</f>
        <v>0</v>
      </c>
      <c r="M46" s="845"/>
      <c r="N46" s="845"/>
      <c r="O46" s="829"/>
      <c r="P46" s="32">
        <f>P44-P45</f>
        <v>0</v>
      </c>
      <c r="Q46" s="33">
        <f>Q44-Q45</f>
        <v>0</v>
      </c>
    </row>
    <row r="47" spans="2:17" ht="33" customHeight="1" thickBot="1" x14ac:dyDescent="0.25">
      <c r="B47" s="822" t="s">
        <v>68</v>
      </c>
      <c r="C47" s="823"/>
      <c r="D47" s="823"/>
      <c r="E47" s="824"/>
      <c r="F47" s="822" t="str">
        <f>IF(F46&gt;=0,"適","否")</f>
        <v>適</v>
      </c>
      <c r="G47" s="830"/>
      <c r="H47" s="846" t="str">
        <f>IF(H46&gt;=0,"適","否")</f>
        <v>適</v>
      </c>
      <c r="I47" s="823"/>
      <c r="J47" s="823"/>
      <c r="K47" s="830"/>
      <c r="L47" s="846" t="str">
        <f>IF(L46&gt;=0,"適","否")</f>
        <v>適</v>
      </c>
      <c r="M47" s="823"/>
      <c r="N47" s="823"/>
      <c r="O47" s="830"/>
      <c r="P47" s="348" t="str">
        <f>IF(P46&gt;=0,"適","否")</f>
        <v>適</v>
      </c>
      <c r="Q47" s="342" t="str">
        <f>IF(Q46&gt;=0,"適","否")</f>
        <v>適</v>
      </c>
    </row>
    <row r="48" spans="2:17" ht="33" customHeight="1" thickBot="1" x14ac:dyDescent="0.25">
      <c r="B48" s="831" t="s">
        <v>235</v>
      </c>
      <c r="C48" s="823"/>
      <c r="D48" s="823"/>
      <c r="E48" s="824"/>
      <c r="F48" s="832"/>
      <c r="G48" s="833"/>
      <c r="H48" s="833"/>
      <c r="I48" s="833"/>
      <c r="J48" s="833"/>
      <c r="K48" s="833"/>
      <c r="L48" s="833"/>
      <c r="M48" s="833"/>
      <c r="N48" s="833"/>
      <c r="O48" s="833"/>
      <c r="P48" s="833"/>
      <c r="Q48" s="834"/>
    </row>
    <row r="49" spans="2:17" ht="6.75" customHeight="1" x14ac:dyDescent="0.2">
      <c r="B49" s="17"/>
      <c r="C49" s="17"/>
      <c r="D49" s="17"/>
      <c r="E49" s="17"/>
      <c r="F49" s="17"/>
      <c r="G49" s="17"/>
      <c r="H49" s="17"/>
      <c r="I49" s="17"/>
      <c r="J49" s="17"/>
      <c r="K49" s="17"/>
      <c r="L49" s="17"/>
      <c r="M49" s="17"/>
      <c r="N49" s="17"/>
      <c r="O49" s="17"/>
      <c r="P49" s="17"/>
      <c r="Q49" s="17"/>
    </row>
    <row r="50" spans="2:17" x14ac:dyDescent="0.2">
      <c r="B50" s="1" t="s">
        <v>81</v>
      </c>
      <c r="C50" s="17"/>
      <c r="D50" s="17"/>
      <c r="E50" s="17"/>
      <c r="F50" s="17"/>
      <c r="G50" s="17"/>
      <c r="H50" s="17"/>
      <c r="I50" s="17"/>
      <c r="J50" s="17"/>
      <c r="K50" s="17"/>
      <c r="L50" s="17"/>
      <c r="M50" s="17"/>
      <c r="N50" s="17"/>
      <c r="O50" s="17"/>
      <c r="P50" s="17"/>
      <c r="Q50" s="17"/>
    </row>
  </sheetData>
  <sheetProtection algorithmName="SHA-512" hashValue="vtyT17hLD0SOtyM/ZBoB670dW9bEWMHRKzCPkwD9aLTvaWfeStLk0470dUPgJy9KqwYVru7kuRtx1P8LOO4Thw==" saltValue="hwuMzOZJ9rP0MD3DnQD05A==" spinCount="100000" sheet="1" formatCells="0" selectLockedCells="1"/>
  <mergeCells count="109">
    <mergeCell ref="B48:E48"/>
    <mergeCell ref="F48:Q48"/>
    <mergeCell ref="Q30:Q43"/>
    <mergeCell ref="H44:K44"/>
    <mergeCell ref="H45:K45"/>
    <mergeCell ref="H46:K46"/>
    <mergeCell ref="H47:K47"/>
    <mergeCell ref="L44:O44"/>
    <mergeCell ref="L45:O45"/>
    <mergeCell ref="L46:O46"/>
    <mergeCell ref="L47:O47"/>
    <mergeCell ref="H30:K30"/>
    <mergeCell ref="L31:O31"/>
    <mergeCell ref="L30:O30"/>
    <mergeCell ref="P33:P35"/>
    <mergeCell ref="L32:O43"/>
    <mergeCell ref="H31:K43"/>
    <mergeCell ref="P30:P31"/>
    <mergeCell ref="P38:P43"/>
    <mergeCell ref="F41:G41"/>
    <mergeCell ref="F42:G42"/>
    <mergeCell ref="F43:G43"/>
    <mergeCell ref="F44:G44"/>
    <mergeCell ref="F45:G45"/>
    <mergeCell ref="F46:G46"/>
    <mergeCell ref="F47:G47"/>
    <mergeCell ref="F35:G35"/>
    <mergeCell ref="F36:G36"/>
    <mergeCell ref="F37:G37"/>
    <mergeCell ref="F38:G38"/>
    <mergeCell ref="F39:G39"/>
    <mergeCell ref="F30:G30"/>
    <mergeCell ref="F31:G31"/>
    <mergeCell ref="F32:G32"/>
    <mergeCell ref="F33:G33"/>
    <mergeCell ref="F34:G34"/>
    <mergeCell ref="B44:E44"/>
    <mergeCell ref="B45:E45"/>
    <mergeCell ref="B46:E46"/>
    <mergeCell ref="B47:E47"/>
    <mergeCell ref="B40:D40"/>
    <mergeCell ref="B41:D41"/>
    <mergeCell ref="B42:D42"/>
    <mergeCell ref="B43:D43"/>
    <mergeCell ref="B35:D35"/>
    <mergeCell ref="B36:D36"/>
    <mergeCell ref="B37:D37"/>
    <mergeCell ref="B38:D38"/>
    <mergeCell ref="B39:D39"/>
    <mergeCell ref="B30:D30"/>
    <mergeCell ref="B31:D31"/>
    <mergeCell ref="B32:D32"/>
    <mergeCell ref="B33:D33"/>
    <mergeCell ref="B34:D34"/>
    <mergeCell ref="F40:G40"/>
    <mergeCell ref="B28:D29"/>
    <mergeCell ref="E28:E29"/>
    <mergeCell ref="F28:Q28"/>
    <mergeCell ref="F29:G29"/>
    <mergeCell ref="H29:K29"/>
    <mergeCell ref="L29:O29"/>
    <mergeCell ref="P14:P17"/>
    <mergeCell ref="Q14:Q17"/>
    <mergeCell ref="F14:G14"/>
    <mergeCell ref="F15:G19"/>
    <mergeCell ref="H14:K14"/>
    <mergeCell ref="H18:K23"/>
    <mergeCell ref="H17:K17"/>
    <mergeCell ref="Q21:Q23"/>
    <mergeCell ref="A3:Q3"/>
    <mergeCell ref="F10:G10"/>
    <mergeCell ref="F11:G13"/>
    <mergeCell ref="H11:K11"/>
    <mergeCell ref="H12:K12"/>
    <mergeCell ref="H13:K13"/>
    <mergeCell ref="E9:E10"/>
    <mergeCell ref="F9:Q9"/>
    <mergeCell ref="C11:C13"/>
    <mergeCell ref="P11:P12"/>
    <mergeCell ref="Q11:Q13"/>
    <mergeCell ref="E11:E13"/>
    <mergeCell ref="B9:B13"/>
    <mergeCell ref="D11:D13"/>
    <mergeCell ref="C9:D10"/>
    <mergeCell ref="P21:P23"/>
    <mergeCell ref="F24:G24"/>
    <mergeCell ref="C16:C17"/>
    <mergeCell ref="B16:B17"/>
    <mergeCell ref="H10:O10"/>
    <mergeCell ref="F20:G20"/>
    <mergeCell ref="F21:G23"/>
    <mergeCell ref="H24:K24"/>
    <mergeCell ref="L11:O11"/>
    <mergeCell ref="L12:O12"/>
    <mergeCell ref="L13:O13"/>
    <mergeCell ref="L14:O14"/>
    <mergeCell ref="L17:O17"/>
    <mergeCell ref="L18:O23"/>
    <mergeCell ref="L24:O24"/>
    <mergeCell ref="C14:C15"/>
    <mergeCell ref="B18:B19"/>
    <mergeCell ref="C18:C19"/>
    <mergeCell ref="E14:E19"/>
    <mergeCell ref="B20:B21"/>
    <mergeCell ref="C20:C21"/>
    <mergeCell ref="D21:D23"/>
    <mergeCell ref="E20:E21"/>
    <mergeCell ref="B14:B15"/>
    <mergeCell ref="D15:D17"/>
  </mergeCells>
  <phoneticPr fontId="2"/>
  <printOptions horizontalCentered="1"/>
  <pageMargins left="0.39370078740157483" right="0.39370078740157483" top="0.59055118110236227" bottom="0.39370078740157483" header="0.31496062992125984" footer="0.31496062992125984"/>
  <pageSetup paperSize="9" scale="79" fitToHeight="2" orientation="landscape" blackAndWhite="1" r:id="rId1"/>
  <rowBreaks count="1" manualBreakCount="1">
    <brk id="24" max="16"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61"/>
  <sheetViews>
    <sheetView view="pageBreakPreview" topLeftCell="A37" zoomScaleNormal="100" zoomScaleSheetLayoutView="100" workbookViewId="0">
      <selection activeCell="B56" sqref="B56:I61"/>
    </sheetView>
  </sheetViews>
  <sheetFormatPr defaultColWidth="9" defaultRowHeight="13" x14ac:dyDescent="0.2"/>
  <cols>
    <col min="1" max="1" width="2.26953125" style="1" customWidth="1"/>
    <col min="2" max="2" width="16.7265625" style="1" customWidth="1"/>
    <col min="3" max="3" width="5.453125" style="1" bestFit="1" customWidth="1"/>
    <col min="4" max="5" width="16.36328125" style="1" customWidth="1"/>
    <col min="6" max="6" width="10.7265625" style="1" customWidth="1"/>
    <col min="7" max="7" width="9.08984375" style="1" customWidth="1"/>
    <col min="8" max="8" width="13.90625" style="1" customWidth="1"/>
    <col min="9" max="10" width="9" style="1"/>
    <col min="11" max="11" width="2.90625" style="1" customWidth="1"/>
    <col min="12" max="13" width="16.7265625" style="1" customWidth="1"/>
    <col min="14" max="16384" width="9" style="1"/>
  </cols>
  <sheetData>
    <row r="1" spans="1:13" ht="19" x14ac:dyDescent="0.2">
      <c r="A1" s="102" t="s">
        <v>288</v>
      </c>
    </row>
    <row r="2" spans="1:13" ht="13.5" customHeight="1" x14ac:dyDescent="0.2">
      <c r="B2" s="102"/>
    </row>
    <row r="3" spans="1:13" ht="27" customHeight="1" x14ac:dyDescent="0.2">
      <c r="E3" s="197" t="s">
        <v>140</v>
      </c>
      <c r="F3" s="863"/>
      <c r="G3" s="864"/>
      <c r="H3" s="864"/>
      <c r="I3" s="865"/>
      <c r="J3" s="160"/>
    </row>
    <row r="4" spans="1:13" ht="13.5" thickBot="1" x14ac:dyDescent="0.25"/>
    <row r="5" spans="1:13" ht="15" customHeight="1" thickBot="1" x14ac:dyDescent="0.25">
      <c r="B5" s="675" t="s">
        <v>141</v>
      </c>
      <c r="C5" s="794"/>
      <c r="D5" s="485" t="s">
        <v>142</v>
      </c>
      <c r="E5" s="487"/>
      <c r="F5" s="860" t="s">
        <v>227</v>
      </c>
      <c r="G5" s="719" t="s">
        <v>312</v>
      </c>
      <c r="H5" s="683" t="s">
        <v>143</v>
      </c>
      <c r="I5" s="869" t="s">
        <v>144</v>
      </c>
      <c r="J5" s="162"/>
      <c r="L5" s="877" t="s">
        <v>145</v>
      </c>
      <c r="M5" s="860" t="s">
        <v>232</v>
      </c>
    </row>
    <row r="6" spans="1:13" ht="15" customHeight="1" x14ac:dyDescent="0.2">
      <c r="B6" s="454"/>
      <c r="C6" s="457"/>
      <c r="D6" s="663"/>
      <c r="E6" s="870"/>
      <c r="F6" s="861"/>
      <c r="G6" s="866"/>
      <c r="H6" s="868"/>
      <c r="I6" s="868"/>
      <c r="J6" s="460" t="s">
        <v>313</v>
      </c>
      <c r="L6" s="878"/>
      <c r="M6" s="861"/>
    </row>
    <row r="7" spans="1:13" ht="15" customHeight="1" x14ac:dyDescent="0.2">
      <c r="B7" s="454"/>
      <c r="C7" s="457"/>
      <c r="D7" s="871" t="s">
        <v>146</v>
      </c>
      <c r="E7" s="873" t="s">
        <v>147</v>
      </c>
      <c r="F7" s="875" t="s">
        <v>228</v>
      </c>
      <c r="G7" s="866"/>
      <c r="H7" s="868"/>
      <c r="I7" s="868"/>
      <c r="J7" s="460"/>
      <c r="L7" s="878"/>
      <c r="M7" s="861"/>
    </row>
    <row r="8" spans="1:13" ht="15" customHeight="1" thickBot="1" x14ac:dyDescent="0.25">
      <c r="B8" s="802"/>
      <c r="C8" s="816"/>
      <c r="D8" s="872"/>
      <c r="E8" s="874"/>
      <c r="F8" s="876"/>
      <c r="G8" s="867"/>
      <c r="H8" s="816"/>
      <c r="I8" s="816"/>
      <c r="J8" s="461"/>
      <c r="L8" s="879"/>
      <c r="M8" s="862"/>
    </row>
    <row r="9" spans="1:13" ht="18" customHeight="1" x14ac:dyDescent="0.2">
      <c r="B9" s="880" t="s">
        <v>148</v>
      </c>
      <c r="C9" s="103" t="s">
        <v>150</v>
      </c>
      <c r="D9" s="43"/>
      <c r="E9" s="44"/>
      <c r="F9" s="62"/>
      <c r="G9" s="45"/>
      <c r="H9" s="104" t="str">
        <f>IF(G9="","",1.65*G9)</f>
        <v/>
      </c>
      <c r="I9" s="105" t="str">
        <f>IF(E9="","",IF(E9&gt;=H9,"適","否"))</f>
        <v/>
      </c>
      <c r="J9" s="218"/>
      <c r="L9" s="106">
        <f>D9-E9</f>
        <v>0</v>
      </c>
      <c r="M9" s="106">
        <f>IF(F9="○",E9,0)</f>
        <v>0</v>
      </c>
    </row>
    <row r="10" spans="1:13" ht="18" customHeight="1" x14ac:dyDescent="0.2">
      <c r="B10" s="659"/>
      <c r="C10" s="107" t="s">
        <v>151</v>
      </c>
      <c r="D10" s="46"/>
      <c r="E10" s="47"/>
      <c r="F10" s="63"/>
      <c r="G10" s="48"/>
      <c r="H10" s="108" t="str">
        <f>IF(G10="","",1.65*G10)</f>
        <v/>
      </c>
      <c r="I10" s="109" t="str">
        <f t="shared" ref="I10:I37" si="0">IF(E10="","",IF(E10&gt;=H10,"適","否"))</f>
        <v/>
      </c>
      <c r="J10" s="219"/>
      <c r="L10" s="110">
        <f>D10-E10</f>
        <v>0</v>
      </c>
      <c r="M10" s="110">
        <f>IF(F10="○",E10,0)</f>
        <v>0</v>
      </c>
    </row>
    <row r="11" spans="1:13" ht="18" customHeight="1" x14ac:dyDescent="0.2">
      <c r="B11" s="659"/>
      <c r="C11" s="111" t="s">
        <v>152</v>
      </c>
      <c r="D11" s="112">
        <f>SUM(D9:D10)</f>
        <v>0</v>
      </c>
      <c r="E11" s="113">
        <f t="shared" ref="E11:G11" si="1">SUM(E9:E10)</f>
        <v>0</v>
      </c>
      <c r="F11" s="114"/>
      <c r="G11" s="115">
        <f t="shared" si="1"/>
        <v>0</v>
      </c>
      <c r="H11" s="180"/>
      <c r="I11" s="179"/>
      <c r="J11" s="117"/>
      <c r="L11" s="118">
        <f>SUM(L9:L10)</f>
        <v>0</v>
      </c>
      <c r="M11" s="118">
        <f>SUM(M9:M10)</f>
        <v>0</v>
      </c>
    </row>
    <row r="12" spans="1:13" ht="18" customHeight="1" x14ac:dyDescent="0.2">
      <c r="B12" s="659" t="s">
        <v>153</v>
      </c>
      <c r="C12" s="119" t="s">
        <v>149</v>
      </c>
      <c r="D12" s="49"/>
      <c r="E12" s="50"/>
      <c r="F12" s="64"/>
      <c r="G12" s="51"/>
      <c r="H12" s="120" t="str">
        <f>IF(G12="","",3.3*G12)</f>
        <v/>
      </c>
      <c r="I12" s="121" t="str">
        <f t="shared" si="0"/>
        <v/>
      </c>
      <c r="J12" s="220"/>
      <c r="L12" s="122">
        <f>D12-E12</f>
        <v>0</v>
      </c>
      <c r="M12" s="122">
        <f>IF(F12="○",E12,0)</f>
        <v>0</v>
      </c>
    </row>
    <row r="13" spans="1:13" ht="18" customHeight="1" x14ac:dyDescent="0.2">
      <c r="B13" s="659"/>
      <c r="C13" s="107" t="s">
        <v>151</v>
      </c>
      <c r="D13" s="46"/>
      <c r="E13" s="47"/>
      <c r="F13" s="63"/>
      <c r="G13" s="48"/>
      <c r="H13" s="108" t="str">
        <f>IF(G13="","",3.3*G13)</f>
        <v/>
      </c>
      <c r="I13" s="109" t="str">
        <f t="shared" si="0"/>
        <v/>
      </c>
      <c r="J13" s="219"/>
      <c r="L13" s="110">
        <f>D13-E13</f>
        <v>0</v>
      </c>
      <c r="M13" s="110">
        <f>IF(F13="○",E13,0)</f>
        <v>0</v>
      </c>
    </row>
    <row r="14" spans="1:13" ht="18" customHeight="1" x14ac:dyDescent="0.2">
      <c r="B14" s="659"/>
      <c r="C14" s="111" t="s">
        <v>152</v>
      </c>
      <c r="D14" s="112">
        <f>SUM(D12:D13)</f>
        <v>0</v>
      </c>
      <c r="E14" s="113">
        <f t="shared" ref="E14:G14" si="2">SUM(E12:E13)</f>
        <v>0</v>
      </c>
      <c r="F14" s="114"/>
      <c r="G14" s="115">
        <f t="shared" si="2"/>
        <v>0</v>
      </c>
      <c r="H14" s="116"/>
      <c r="I14" s="123"/>
      <c r="J14" s="123"/>
      <c r="L14" s="118">
        <f>SUM(L12:L13)</f>
        <v>0</v>
      </c>
      <c r="M14" s="118">
        <f>SUM(M12:M13)</f>
        <v>0</v>
      </c>
    </row>
    <row r="15" spans="1:13" ht="18" customHeight="1" x14ac:dyDescent="0.2">
      <c r="B15" s="659" t="s">
        <v>154</v>
      </c>
      <c r="C15" s="119" t="s">
        <v>149</v>
      </c>
      <c r="D15" s="49"/>
      <c r="E15" s="50"/>
      <c r="F15" s="64"/>
      <c r="G15" s="51"/>
      <c r="H15" s="120" t="str">
        <f>IF(G15="","",1.98*G15)</f>
        <v/>
      </c>
      <c r="I15" s="121" t="str">
        <f t="shared" si="0"/>
        <v/>
      </c>
      <c r="J15" s="220"/>
      <c r="L15" s="122">
        <f>D15-E15</f>
        <v>0</v>
      </c>
      <c r="M15" s="122">
        <f>IF(F15="○",E15,0)</f>
        <v>0</v>
      </c>
    </row>
    <row r="16" spans="1:13" ht="18" customHeight="1" x14ac:dyDescent="0.2">
      <c r="B16" s="659"/>
      <c r="C16" s="107" t="s">
        <v>151</v>
      </c>
      <c r="D16" s="46"/>
      <c r="E16" s="47"/>
      <c r="F16" s="63"/>
      <c r="G16" s="48"/>
      <c r="H16" s="108" t="str">
        <f>IF(G16="","",1.98*G16)</f>
        <v/>
      </c>
      <c r="I16" s="109" t="str">
        <f t="shared" si="0"/>
        <v/>
      </c>
      <c r="J16" s="219"/>
      <c r="L16" s="110">
        <f>D16-E16</f>
        <v>0</v>
      </c>
      <c r="M16" s="110">
        <f>IF(F16="○",E16,0)</f>
        <v>0</v>
      </c>
    </row>
    <row r="17" spans="2:13" ht="18" customHeight="1" x14ac:dyDescent="0.2">
      <c r="B17" s="659"/>
      <c r="C17" s="111" t="s">
        <v>152</v>
      </c>
      <c r="D17" s="112">
        <f>SUM(D15:D16)</f>
        <v>0</v>
      </c>
      <c r="E17" s="113">
        <f t="shared" ref="E17:G17" si="3">SUM(E15:E16)</f>
        <v>0</v>
      </c>
      <c r="F17" s="114"/>
      <c r="G17" s="115">
        <f t="shared" si="3"/>
        <v>0</v>
      </c>
      <c r="H17" s="116"/>
      <c r="I17" s="123"/>
      <c r="J17" s="123"/>
      <c r="L17" s="118">
        <f>SUM(L15:L16)</f>
        <v>0</v>
      </c>
      <c r="M17" s="118">
        <f>SUM(M15:M16)</f>
        <v>0</v>
      </c>
    </row>
    <row r="18" spans="2:13" ht="18" customHeight="1" x14ac:dyDescent="0.2">
      <c r="B18" s="659" t="s">
        <v>155</v>
      </c>
      <c r="C18" s="709"/>
      <c r="D18" s="52"/>
      <c r="E18" s="124"/>
      <c r="F18" s="114"/>
      <c r="G18" s="125"/>
      <c r="H18" s="126"/>
      <c r="I18" s="126"/>
      <c r="J18" s="126"/>
      <c r="L18" s="127"/>
      <c r="M18" s="127"/>
    </row>
    <row r="19" spans="2:13" ht="18" customHeight="1" x14ac:dyDescent="0.2">
      <c r="B19" s="659" t="s">
        <v>156</v>
      </c>
      <c r="C19" s="709"/>
      <c r="D19" s="52"/>
      <c r="E19" s="124"/>
      <c r="F19" s="114"/>
      <c r="G19" s="125"/>
      <c r="H19" s="126"/>
      <c r="I19" s="126"/>
      <c r="J19" s="126"/>
      <c r="L19" s="127"/>
      <c r="M19" s="127"/>
    </row>
    <row r="20" spans="2:13" ht="27" customHeight="1" x14ac:dyDescent="0.2">
      <c r="B20" s="881" t="s">
        <v>157</v>
      </c>
      <c r="C20" s="882"/>
      <c r="D20" s="52"/>
      <c r="E20" s="124"/>
      <c r="F20" s="114"/>
      <c r="G20" s="125"/>
      <c r="H20" s="126"/>
      <c r="I20" s="126"/>
      <c r="J20" s="126"/>
      <c r="L20" s="127"/>
      <c r="M20" s="127"/>
    </row>
    <row r="21" spans="2:13" ht="18" customHeight="1" x14ac:dyDescent="0.2">
      <c r="B21" s="659" t="s">
        <v>158</v>
      </c>
      <c r="C21" s="119" t="s">
        <v>149</v>
      </c>
      <c r="D21" s="49"/>
      <c r="E21" s="50"/>
      <c r="F21" s="64"/>
      <c r="G21" s="51"/>
      <c r="H21" s="120" t="str">
        <f>IF(G21="","",MAX(53,1.98*G21))</f>
        <v/>
      </c>
      <c r="I21" s="121" t="str">
        <f t="shared" si="0"/>
        <v/>
      </c>
      <c r="J21" s="220"/>
      <c r="L21" s="128">
        <f>D21-E21</f>
        <v>0</v>
      </c>
      <c r="M21" s="128">
        <f>IF(F21="○",E21,0)</f>
        <v>0</v>
      </c>
    </row>
    <row r="22" spans="2:13" ht="18" customHeight="1" x14ac:dyDescent="0.2">
      <c r="B22" s="659"/>
      <c r="C22" s="129" t="s">
        <v>151</v>
      </c>
      <c r="D22" s="53"/>
      <c r="E22" s="54"/>
      <c r="F22" s="65"/>
      <c r="G22" s="55"/>
      <c r="H22" s="130" t="str">
        <f t="shared" ref="H22:H25" si="4">IF(G22="","",MAX(53,1.98*G22))</f>
        <v/>
      </c>
      <c r="I22" s="131" t="str">
        <f t="shared" si="0"/>
        <v/>
      </c>
      <c r="J22" s="221"/>
      <c r="L22" s="132">
        <f t="shared" ref="L22:L25" si="5">D22-E22</f>
        <v>0</v>
      </c>
      <c r="M22" s="132">
        <f t="shared" ref="M22:M25" si="6">IF(F22="○",E22,0)</f>
        <v>0</v>
      </c>
    </row>
    <row r="23" spans="2:13" ht="18" customHeight="1" x14ac:dyDescent="0.2">
      <c r="B23" s="659"/>
      <c r="C23" s="129" t="s">
        <v>159</v>
      </c>
      <c r="D23" s="53"/>
      <c r="E23" s="54"/>
      <c r="F23" s="65"/>
      <c r="G23" s="55"/>
      <c r="H23" s="130" t="str">
        <f t="shared" si="4"/>
        <v/>
      </c>
      <c r="I23" s="131" t="str">
        <f t="shared" si="0"/>
        <v/>
      </c>
      <c r="J23" s="221"/>
      <c r="L23" s="132">
        <f t="shared" si="5"/>
        <v>0</v>
      </c>
      <c r="M23" s="132">
        <f t="shared" si="6"/>
        <v>0</v>
      </c>
    </row>
    <row r="24" spans="2:13" ht="18" customHeight="1" x14ac:dyDescent="0.2">
      <c r="B24" s="659"/>
      <c r="C24" s="129" t="s">
        <v>160</v>
      </c>
      <c r="D24" s="53"/>
      <c r="E24" s="54"/>
      <c r="F24" s="65"/>
      <c r="G24" s="55"/>
      <c r="H24" s="130" t="str">
        <f t="shared" si="4"/>
        <v/>
      </c>
      <c r="I24" s="131" t="str">
        <f t="shared" si="0"/>
        <v/>
      </c>
      <c r="J24" s="221"/>
      <c r="L24" s="132">
        <f t="shared" si="5"/>
        <v>0</v>
      </c>
      <c r="M24" s="132">
        <f t="shared" si="6"/>
        <v>0</v>
      </c>
    </row>
    <row r="25" spans="2:13" ht="18" customHeight="1" x14ac:dyDescent="0.2">
      <c r="B25" s="659"/>
      <c r="C25" s="133" t="s">
        <v>161</v>
      </c>
      <c r="D25" s="56"/>
      <c r="E25" s="57"/>
      <c r="F25" s="66"/>
      <c r="G25" s="58"/>
      <c r="H25" s="134" t="str">
        <f t="shared" si="4"/>
        <v/>
      </c>
      <c r="I25" s="135" t="str">
        <f t="shared" si="0"/>
        <v/>
      </c>
      <c r="J25" s="222"/>
      <c r="L25" s="136">
        <f t="shared" si="5"/>
        <v>0</v>
      </c>
      <c r="M25" s="136">
        <f t="shared" si="6"/>
        <v>0</v>
      </c>
    </row>
    <row r="26" spans="2:13" ht="18" customHeight="1" x14ac:dyDescent="0.2">
      <c r="B26" s="659"/>
      <c r="C26" s="111" t="s">
        <v>152</v>
      </c>
      <c r="D26" s="112">
        <f>SUM(D21:D25)</f>
        <v>0</v>
      </c>
      <c r="E26" s="113">
        <f>SUM(E21:E25)</f>
        <v>0</v>
      </c>
      <c r="F26" s="114"/>
      <c r="G26" s="115">
        <f>SUM(G21:G25)</f>
        <v>0</v>
      </c>
      <c r="H26" s="116"/>
      <c r="I26" s="123"/>
      <c r="J26" s="123"/>
      <c r="L26" s="118">
        <f>SUM(L21:L25)</f>
        <v>0</v>
      </c>
      <c r="M26" s="118">
        <f>SUM(M21:M25)</f>
        <v>0</v>
      </c>
    </row>
    <row r="27" spans="2:13" ht="18" customHeight="1" x14ac:dyDescent="0.2">
      <c r="B27" s="659" t="s">
        <v>162</v>
      </c>
      <c r="C27" s="119" t="s">
        <v>149</v>
      </c>
      <c r="D27" s="49"/>
      <c r="E27" s="50"/>
      <c r="F27" s="64"/>
      <c r="G27" s="51"/>
      <c r="H27" s="120" t="str">
        <f t="shared" ref="H27:H31" si="7">IF(G27="","",MAX(53,1.98*G27))</f>
        <v/>
      </c>
      <c r="I27" s="121" t="str">
        <f t="shared" si="0"/>
        <v/>
      </c>
      <c r="J27" s="220"/>
      <c r="L27" s="128">
        <f>D27-E27</f>
        <v>0</v>
      </c>
      <c r="M27" s="128">
        <f t="shared" ref="M27:M31" si="8">IF(F27="○",E27,0)</f>
        <v>0</v>
      </c>
    </row>
    <row r="28" spans="2:13" ht="18" customHeight="1" x14ac:dyDescent="0.2">
      <c r="B28" s="659"/>
      <c r="C28" s="129" t="s">
        <v>151</v>
      </c>
      <c r="D28" s="53"/>
      <c r="E28" s="54"/>
      <c r="F28" s="65"/>
      <c r="G28" s="55"/>
      <c r="H28" s="130" t="str">
        <f t="shared" si="7"/>
        <v/>
      </c>
      <c r="I28" s="131" t="str">
        <f t="shared" si="0"/>
        <v/>
      </c>
      <c r="J28" s="221"/>
      <c r="L28" s="132">
        <f t="shared" ref="L28:L31" si="9">D28-E28</f>
        <v>0</v>
      </c>
      <c r="M28" s="132">
        <f t="shared" si="8"/>
        <v>0</v>
      </c>
    </row>
    <row r="29" spans="2:13" ht="18" customHeight="1" x14ac:dyDescent="0.2">
      <c r="B29" s="659"/>
      <c r="C29" s="129" t="s">
        <v>159</v>
      </c>
      <c r="D29" s="53"/>
      <c r="E29" s="54"/>
      <c r="F29" s="65"/>
      <c r="G29" s="55"/>
      <c r="H29" s="130" t="str">
        <f t="shared" si="7"/>
        <v/>
      </c>
      <c r="I29" s="131" t="str">
        <f t="shared" si="0"/>
        <v/>
      </c>
      <c r="J29" s="221"/>
      <c r="L29" s="132">
        <f t="shared" si="9"/>
        <v>0</v>
      </c>
      <c r="M29" s="132">
        <f t="shared" si="8"/>
        <v>0</v>
      </c>
    </row>
    <row r="30" spans="2:13" ht="18" customHeight="1" x14ac:dyDescent="0.2">
      <c r="B30" s="659"/>
      <c r="C30" s="129" t="s">
        <v>160</v>
      </c>
      <c r="D30" s="53"/>
      <c r="E30" s="54"/>
      <c r="F30" s="65"/>
      <c r="G30" s="55"/>
      <c r="H30" s="130" t="str">
        <f t="shared" si="7"/>
        <v/>
      </c>
      <c r="I30" s="131" t="str">
        <f t="shared" si="0"/>
        <v/>
      </c>
      <c r="J30" s="221"/>
      <c r="L30" s="132">
        <f t="shared" si="9"/>
        <v>0</v>
      </c>
      <c r="M30" s="132">
        <f t="shared" si="8"/>
        <v>0</v>
      </c>
    </row>
    <row r="31" spans="2:13" ht="18" customHeight="1" x14ac:dyDescent="0.2">
      <c r="B31" s="659"/>
      <c r="C31" s="133" t="s">
        <v>161</v>
      </c>
      <c r="D31" s="56"/>
      <c r="E31" s="57"/>
      <c r="F31" s="66"/>
      <c r="G31" s="58"/>
      <c r="H31" s="134" t="str">
        <f t="shared" si="7"/>
        <v/>
      </c>
      <c r="I31" s="135" t="str">
        <f t="shared" si="0"/>
        <v/>
      </c>
      <c r="J31" s="222"/>
      <c r="L31" s="136">
        <f t="shared" si="9"/>
        <v>0</v>
      </c>
      <c r="M31" s="136">
        <f t="shared" si="8"/>
        <v>0</v>
      </c>
    </row>
    <row r="32" spans="2:13" ht="18" customHeight="1" x14ac:dyDescent="0.2">
      <c r="B32" s="659"/>
      <c r="C32" s="111" t="s">
        <v>152</v>
      </c>
      <c r="D32" s="112">
        <f>SUM(D27:D31)</f>
        <v>0</v>
      </c>
      <c r="E32" s="113">
        <f>SUM(E27:E31)</f>
        <v>0</v>
      </c>
      <c r="F32" s="114"/>
      <c r="G32" s="115">
        <f>SUM(G27:G31)</f>
        <v>0</v>
      </c>
      <c r="H32" s="116"/>
      <c r="I32" s="123"/>
      <c r="J32" s="123"/>
      <c r="L32" s="118">
        <f>SUM(L27:L31)</f>
        <v>0</v>
      </c>
      <c r="M32" s="118">
        <f>SUM(M27:M31)</f>
        <v>0</v>
      </c>
    </row>
    <row r="33" spans="1:13" ht="18" customHeight="1" x14ac:dyDescent="0.2">
      <c r="B33" s="659" t="s">
        <v>163</v>
      </c>
      <c r="C33" s="119" t="s">
        <v>149</v>
      </c>
      <c r="D33" s="49"/>
      <c r="E33" s="50"/>
      <c r="F33" s="64"/>
      <c r="G33" s="51"/>
      <c r="H33" s="120" t="str">
        <f t="shared" ref="H33:H37" si="10">IF(G33="","",MAX(53,1.98*G33))</f>
        <v/>
      </c>
      <c r="I33" s="121" t="str">
        <f t="shared" si="0"/>
        <v/>
      </c>
      <c r="J33" s="220"/>
      <c r="L33" s="128">
        <f>D33-E33</f>
        <v>0</v>
      </c>
      <c r="M33" s="128">
        <f t="shared" ref="M33:M37" si="11">IF(F33="○",E33,0)</f>
        <v>0</v>
      </c>
    </row>
    <row r="34" spans="1:13" ht="18" customHeight="1" x14ac:dyDescent="0.2">
      <c r="B34" s="659"/>
      <c r="C34" s="129" t="s">
        <v>151</v>
      </c>
      <c r="D34" s="53"/>
      <c r="E34" s="54"/>
      <c r="F34" s="65"/>
      <c r="G34" s="55"/>
      <c r="H34" s="130" t="str">
        <f t="shared" si="10"/>
        <v/>
      </c>
      <c r="I34" s="131" t="str">
        <f t="shared" si="0"/>
        <v/>
      </c>
      <c r="J34" s="221"/>
      <c r="L34" s="132">
        <f t="shared" ref="L34:L37" si="12">D34-E34</f>
        <v>0</v>
      </c>
      <c r="M34" s="132">
        <f t="shared" si="11"/>
        <v>0</v>
      </c>
    </row>
    <row r="35" spans="1:13" ht="18" customHeight="1" x14ac:dyDescent="0.2">
      <c r="B35" s="659"/>
      <c r="C35" s="129" t="s">
        <v>159</v>
      </c>
      <c r="D35" s="53"/>
      <c r="E35" s="54"/>
      <c r="F35" s="65"/>
      <c r="G35" s="55"/>
      <c r="H35" s="130" t="str">
        <f t="shared" si="10"/>
        <v/>
      </c>
      <c r="I35" s="131" t="str">
        <f t="shared" si="0"/>
        <v/>
      </c>
      <c r="J35" s="221"/>
      <c r="L35" s="132">
        <f t="shared" si="12"/>
        <v>0</v>
      </c>
      <c r="M35" s="132">
        <f t="shared" si="11"/>
        <v>0</v>
      </c>
    </row>
    <row r="36" spans="1:13" ht="18" customHeight="1" x14ac:dyDescent="0.2">
      <c r="B36" s="659"/>
      <c r="C36" s="129" t="s">
        <v>160</v>
      </c>
      <c r="D36" s="53"/>
      <c r="E36" s="54"/>
      <c r="F36" s="65"/>
      <c r="G36" s="55"/>
      <c r="H36" s="130" t="str">
        <f t="shared" si="10"/>
        <v/>
      </c>
      <c r="I36" s="131" t="str">
        <f t="shared" si="0"/>
        <v/>
      </c>
      <c r="J36" s="221"/>
      <c r="L36" s="132">
        <f t="shared" si="12"/>
        <v>0</v>
      </c>
      <c r="M36" s="132">
        <f t="shared" si="11"/>
        <v>0</v>
      </c>
    </row>
    <row r="37" spans="1:13" ht="18" customHeight="1" x14ac:dyDescent="0.2">
      <c r="B37" s="659"/>
      <c r="C37" s="133" t="s">
        <v>161</v>
      </c>
      <c r="D37" s="56"/>
      <c r="E37" s="57"/>
      <c r="F37" s="66"/>
      <c r="G37" s="58"/>
      <c r="H37" s="134" t="str">
        <f t="shared" si="10"/>
        <v/>
      </c>
      <c r="I37" s="135" t="str">
        <f t="shared" si="0"/>
        <v/>
      </c>
      <c r="J37" s="222"/>
      <c r="L37" s="136">
        <f t="shared" si="12"/>
        <v>0</v>
      </c>
      <c r="M37" s="136">
        <f t="shared" si="11"/>
        <v>0</v>
      </c>
    </row>
    <row r="38" spans="1:13" ht="18" customHeight="1" x14ac:dyDescent="0.2">
      <c r="B38" s="659"/>
      <c r="C38" s="111" t="s">
        <v>152</v>
      </c>
      <c r="D38" s="112">
        <f>SUM(D33:D37)</f>
        <v>0</v>
      </c>
      <c r="E38" s="113">
        <f>SUM(E33:E37)</f>
        <v>0</v>
      </c>
      <c r="F38" s="137"/>
      <c r="G38" s="115">
        <f>SUM(G33:G37)</f>
        <v>0</v>
      </c>
      <c r="H38" s="116"/>
      <c r="I38" s="123"/>
      <c r="J38" s="123"/>
      <c r="L38" s="118">
        <f>SUM(L33:L37)</f>
        <v>0</v>
      </c>
      <c r="M38" s="118">
        <f>SUM(M33:M37)</f>
        <v>0</v>
      </c>
    </row>
    <row r="39" spans="1:13" ht="18" customHeight="1" thickBot="1" x14ac:dyDescent="0.25">
      <c r="B39" s="883" t="s">
        <v>226</v>
      </c>
      <c r="C39" s="884"/>
      <c r="D39" s="52"/>
      <c r="E39" s="59"/>
      <c r="F39" s="137"/>
      <c r="G39" s="125"/>
      <c r="H39" s="130">
        <v>100</v>
      </c>
      <c r="I39" s="131" t="str">
        <f t="shared" ref="I39" si="13">IF(E39="","",IF(E39&gt;=H39,"適","否"))</f>
        <v/>
      </c>
      <c r="J39" s="221"/>
      <c r="L39" s="138">
        <f>D39-E39</f>
        <v>0</v>
      </c>
      <c r="M39" s="139"/>
    </row>
    <row r="40" spans="1:13" ht="18" customHeight="1" x14ac:dyDescent="0.2">
      <c r="B40" s="659" t="s">
        <v>164</v>
      </c>
      <c r="C40" s="709"/>
      <c r="D40" s="52"/>
      <c r="E40" s="124"/>
      <c r="F40" s="137"/>
      <c r="G40" s="125"/>
      <c r="H40" s="126"/>
      <c r="I40" s="126"/>
      <c r="J40" s="126"/>
    </row>
    <row r="41" spans="1:13" ht="18" customHeight="1" x14ac:dyDescent="0.2">
      <c r="B41" s="659" t="s">
        <v>165</v>
      </c>
      <c r="C41" s="709"/>
      <c r="D41" s="52"/>
      <c r="E41" s="124"/>
      <c r="F41" s="137"/>
      <c r="G41" s="125"/>
      <c r="H41" s="126"/>
      <c r="I41" s="126"/>
      <c r="J41" s="126"/>
    </row>
    <row r="42" spans="1:13" ht="18" customHeight="1" x14ac:dyDescent="0.2">
      <c r="B42" s="659" t="s">
        <v>166</v>
      </c>
      <c r="C42" s="709"/>
      <c r="D42" s="52"/>
      <c r="E42" s="124"/>
      <c r="F42" s="137"/>
      <c r="G42" s="125"/>
      <c r="H42" s="126"/>
      <c r="I42" s="126"/>
      <c r="J42" s="126"/>
    </row>
    <row r="43" spans="1:13" ht="18" customHeight="1" x14ac:dyDescent="0.2">
      <c r="B43" s="659" t="s">
        <v>167</v>
      </c>
      <c r="C43" s="709"/>
      <c r="D43" s="52"/>
      <c r="E43" s="124"/>
      <c r="F43" s="137"/>
      <c r="G43" s="125"/>
      <c r="H43" s="126"/>
      <c r="I43" s="126"/>
      <c r="J43" s="126"/>
    </row>
    <row r="44" spans="1:13" ht="18" customHeight="1" thickBot="1" x14ac:dyDescent="0.25">
      <c r="B44" s="659" t="s">
        <v>168</v>
      </c>
      <c r="C44" s="709"/>
      <c r="D44" s="52"/>
      <c r="E44" s="124"/>
      <c r="F44" s="137"/>
      <c r="G44" s="125"/>
      <c r="H44" s="126"/>
      <c r="I44" s="126"/>
      <c r="J44" s="126"/>
    </row>
    <row r="45" spans="1:13" ht="18" customHeight="1" thickTop="1" thickBot="1" x14ac:dyDescent="0.25">
      <c r="B45" s="770" t="s">
        <v>169</v>
      </c>
      <c r="C45" s="900"/>
      <c r="D45" s="49"/>
      <c r="E45" s="140"/>
      <c r="F45" s="141"/>
      <c r="G45" s="142"/>
      <c r="H45" s="143"/>
      <c r="I45" s="143"/>
      <c r="J45" s="143"/>
      <c r="L45" s="144">
        <f>SUM(L11,L14,L17,L26,L32,L38:L39)</f>
        <v>0</v>
      </c>
      <c r="M45" s="145">
        <f>SUM(M11,M14,M17,M26,M32,M38:M39)</f>
        <v>0</v>
      </c>
    </row>
    <row r="46" spans="1:13" ht="18" customHeight="1" thickTop="1" thickBot="1" x14ac:dyDescent="0.25">
      <c r="B46" s="901" t="s">
        <v>170</v>
      </c>
      <c r="C46" s="902"/>
      <c r="D46" s="146">
        <f>SUM(D11,D14,D17,D18:D20,D26,D32,D38,D39:D45)</f>
        <v>0</v>
      </c>
      <c r="E46" s="147"/>
      <c r="F46" s="148"/>
      <c r="G46" s="149"/>
      <c r="H46" s="150"/>
      <c r="I46" s="151"/>
      <c r="J46" s="151"/>
      <c r="L46" s="152"/>
      <c r="M46" s="153">
        <f>M45-M11-M14</f>
        <v>0</v>
      </c>
    </row>
    <row r="47" spans="1:13" ht="13.5" thickTop="1" x14ac:dyDescent="0.2">
      <c r="M47" s="1" t="s">
        <v>233</v>
      </c>
    </row>
    <row r="48" spans="1:13" x14ac:dyDescent="0.2">
      <c r="A48" s="1" t="s">
        <v>171</v>
      </c>
      <c r="M48" s="154" t="s">
        <v>234</v>
      </c>
    </row>
    <row r="49" spans="2:9" ht="6.75" customHeight="1" thickBot="1" x14ac:dyDescent="0.25"/>
    <row r="50" spans="2:9" ht="26.5" thickBot="1" x14ac:dyDescent="0.25">
      <c r="B50" s="894" t="s">
        <v>172</v>
      </c>
      <c r="C50" s="895"/>
      <c r="D50" s="343" t="s">
        <v>173</v>
      </c>
      <c r="E50" s="155" t="s">
        <v>174</v>
      </c>
      <c r="F50" s="156"/>
      <c r="G50" s="17"/>
      <c r="H50" s="216"/>
    </row>
    <row r="51" spans="2:9" ht="18" customHeight="1" x14ac:dyDescent="0.2">
      <c r="B51" s="896" t="s">
        <v>229</v>
      </c>
      <c r="C51" s="897"/>
      <c r="D51" s="60"/>
      <c r="E51" s="157"/>
      <c r="G51" s="17"/>
      <c r="H51" s="17"/>
    </row>
    <row r="52" spans="2:9" ht="18" customHeight="1" thickBot="1" x14ac:dyDescent="0.25">
      <c r="B52" s="898" t="s">
        <v>230</v>
      </c>
      <c r="C52" s="899"/>
      <c r="D52" s="67"/>
      <c r="E52" s="158">
        <f>M46</f>
        <v>0</v>
      </c>
      <c r="F52" s="159"/>
      <c r="G52" s="217"/>
      <c r="H52" s="217"/>
    </row>
    <row r="54" spans="2:9" x14ac:dyDescent="0.2">
      <c r="B54" s="1" t="s">
        <v>311</v>
      </c>
    </row>
    <row r="55" spans="2:9" ht="6.75" customHeight="1" thickBot="1" x14ac:dyDescent="0.25"/>
    <row r="56" spans="2:9" x14ac:dyDescent="0.2">
      <c r="B56" s="885"/>
      <c r="C56" s="886"/>
      <c r="D56" s="886"/>
      <c r="E56" s="886"/>
      <c r="F56" s="886"/>
      <c r="G56" s="886"/>
      <c r="H56" s="886"/>
      <c r="I56" s="887"/>
    </row>
    <row r="57" spans="2:9" x14ac:dyDescent="0.2">
      <c r="B57" s="888"/>
      <c r="C57" s="889"/>
      <c r="D57" s="889"/>
      <c r="E57" s="889"/>
      <c r="F57" s="889"/>
      <c r="G57" s="889"/>
      <c r="H57" s="889"/>
      <c r="I57" s="890"/>
    </row>
    <row r="58" spans="2:9" x14ac:dyDescent="0.2">
      <c r="B58" s="888"/>
      <c r="C58" s="889"/>
      <c r="D58" s="889"/>
      <c r="E58" s="889"/>
      <c r="F58" s="889"/>
      <c r="G58" s="889"/>
      <c r="H58" s="889"/>
      <c r="I58" s="890"/>
    </row>
    <row r="59" spans="2:9" x14ac:dyDescent="0.2">
      <c r="B59" s="888"/>
      <c r="C59" s="889"/>
      <c r="D59" s="889"/>
      <c r="E59" s="889"/>
      <c r="F59" s="889"/>
      <c r="G59" s="889"/>
      <c r="H59" s="889"/>
      <c r="I59" s="890"/>
    </row>
    <row r="60" spans="2:9" x14ac:dyDescent="0.2">
      <c r="B60" s="888"/>
      <c r="C60" s="889"/>
      <c r="D60" s="889"/>
      <c r="E60" s="889"/>
      <c r="F60" s="889"/>
      <c r="G60" s="889"/>
      <c r="H60" s="889"/>
      <c r="I60" s="890"/>
    </row>
    <row r="61" spans="2:9" ht="13.5" thickBot="1" x14ac:dyDescent="0.25">
      <c r="B61" s="891"/>
      <c r="C61" s="892"/>
      <c r="D61" s="892"/>
      <c r="E61" s="892"/>
      <c r="F61" s="892"/>
      <c r="G61" s="892"/>
      <c r="H61" s="892"/>
      <c r="I61" s="893"/>
    </row>
  </sheetData>
  <sheetProtection algorithmName="SHA-512" hashValue="Vzdx4Iz5E3KWfjzrUnlRKsYxKZyy00zsrF/XmOYBSEAiRaQC0Rq/oZJ1ElruB7POaLv9pnDorPnl4zjfFKFscA==" saltValue="jZ5CH6b5gnRMR8pFq4KY1Q==" spinCount="100000" sheet="1" formatCells="0" selectLockedCells="1"/>
  <mergeCells count="34">
    <mergeCell ref="B56:I61"/>
    <mergeCell ref="B50:C50"/>
    <mergeCell ref="B51:C51"/>
    <mergeCell ref="B52:C52"/>
    <mergeCell ref="B41:C41"/>
    <mergeCell ref="B42:C42"/>
    <mergeCell ref="B43:C43"/>
    <mergeCell ref="B44:C44"/>
    <mergeCell ref="B45:C45"/>
    <mergeCell ref="B46:C46"/>
    <mergeCell ref="B40:C40"/>
    <mergeCell ref="L5:L8"/>
    <mergeCell ref="B9:B11"/>
    <mergeCell ref="B12:B14"/>
    <mergeCell ref="B15:B17"/>
    <mergeCell ref="B18:C18"/>
    <mergeCell ref="B19:C19"/>
    <mergeCell ref="B20:C20"/>
    <mergeCell ref="B21:B26"/>
    <mergeCell ref="B27:B32"/>
    <mergeCell ref="B33:B38"/>
    <mergeCell ref="B39:C39"/>
    <mergeCell ref="M5:M8"/>
    <mergeCell ref="F3:I3"/>
    <mergeCell ref="B5:C8"/>
    <mergeCell ref="G5:G8"/>
    <mergeCell ref="H5:H8"/>
    <mergeCell ref="I5:I8"/>
    <mergeCell ref="J6:J8"/>
    <mergeCell ref="D5:E6"/>
    <mergeCell ref="D7:D8"/>
    <mergeCell ref="E7:E8"/>
    <mergeCell ref="F7:F8"/>
    <mergeCell ref="F5:F6"/>
  </mergeCells>
  <phoneticPr fontId="2"/>
  <conditionalFormatting sqref="I9:I10 I12:I13 I15:I16">
    <cfRule type="cellIs" dxfId="3" priority="3" operator="equal">
      <formula>"否"</formula>
    </cfRule>
  </conditionalFormatting>
  <conditionalFormatting sqref="I21:I25">
    <cfRule type="cellIs" dxfId="2" priority="4" operator="equal">
      <formula>"否"</formula>
    </cfRule>
  </conditionalFormatting>
  <conditionalFormatting sqref="I27:I31 I33:I37">
    <cfRule type="cellIs" dxfId="1" priority="2" operator="equal">
      <formula>"否"</formula>
    </cfRule>
  </conditionalFormatting>
  <conditionalFormatting sqref="I39">
    <cfRule type="cellIs" dxfId="0" priority="1" operator="equal">
      <formula>"否"</formula>
    </cfRule>
  </conditionalFormatting>
  <dataValidations count="2">
    <dataValidation type="list" allowBlank="1" showInputMessage="1" showErrorMessage="1" sqref="D51:D52 F9:F10 F12:F13 F15:F16 F21:F25 F27:F31 F33:F37 J15:J16 J9:J10 J12:J13 J21:J25 J27:J31 J33:J37 J39" xr:uid="{00000000-0002-0000-0600-000000000000}">
      <formula1>"○"</formula1>
    </dataValidation>
    <dataValidation type="list" allowBlank="1" showInputMessage="1" showErrorMessage="1" sqref="G52:H52" xr:uid="{00000000-0002-0000-0600-000001000000}">
      <formula1>"耐火,準耐火,その他"</formula1>
    </dataValidation>
  </dataValidations>
  <printOptions horizontalCentered="1"/>
  <pageMargins left="0.59055118110236227" right="0.59055118110236227" top="0.59055118110236227" bottom="0.39370078740157483" header="0.31496062992125984" footer="0.31496062992125984"/>
  <pageSetup paperSize="9" scale="79" orientation="portrait" blackAndWhite="1" r:id="rId1"/>
  <ignoredErrors>
    <ignoredError sqref="C9:C10 C12:C13 C15:C16 C21:C25 C27:C31 C33:C37"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N21"/>
  <sheetViews>
    <sheetView showGridLines="0" topLeftCell="A4" zoomScaleNormal="100" workbookViewId="0">
      <selection activeCell="J13" sqref="J13:J14"/>
    </sheetView>
  </sheetViews>
  <sheetFormatPr defaultColWidth="9" defaultRowHeight="13" x14ac:dyDescent="0.2"/>
  <cols>
    <col min="1" max="1" width="9" style="1"/>
    <col min="2" max="2" width="3" style="1" customWidth="1"/>
    <col min="3" max="3" width="9" style="1" customWidth="1"/>
    <col min="4" max="4" width="28.26953125" style="1" bestFit="1" customWidth="1"/>
    <col min="5" max="5" width="9" style="1"/>
    <col min="6" max="6" width="3" style="1" customWidth="1"/>
    <col min="7" max="7" width="1.08984375" style="1" customWidth="1"/>
    <col min="8" max="8" width="3" style="1" customWidth="1"/>
    <col min="9" max="9" width="11.6328125" style="1" bestFit="1" customWidth="1"/>
    <col min="10" max="10" width="27.26953125" style="1" bestFit="1" customWidth="1"/>
    <col min="11" max="11" width="1.08984375" style="1" customWidth="1"/>
    <col min="12" max="12" width="9" style="1"/>
    <col min="13" max="13" width="12.26953125" style="1" customWidth="1"/>
    <col min="14" max="14" width="12.90625" style="1" customWidth="1"/>
    <col min="15" max="16384" width="9" style="1"/>
  </cols>
  <sheetData>
    <row r="3" spans="2:11" ht="67.5" customHeight="1" x14ac:dyDescent="0.2">
      <c r="B3" s="7" t="s">
        <v>40</v>
      </c>
      <c r="C3" s="658" t="s">
        <v>41</v>
      </c>
      <c r="D3" s="658"/>
    </row>
    <row r="4" spans="2:11" ht="33.75" customHeight="1" x14ac:dyDescent="0.2">
      <c r="B4" s="903" t="s">
        <v>39</v>
      </c>
      <c r="C4" s="2" t="s">
        <v>36</v>
      </c>
      <c r="D4" s="2" t="s">
        <v>37</v>
      </c>
    </row>
    <row r="5" spans="2:11" ht="33.75" customHeight="1" x14ac:dyDescent="0.2">
      <c r="B5" s="903"/>
      <c r="C5" s="8" t="s">
        <v>42</v>
      </c>
      <c r="D5" s="2" t="s">
        <v>38</v>
      </c>
    </row>
    <row r="10" spans="2:11" ht="47.25" customHeight="1" x14ac:dyDescent="0.2">
      <c r="F10" s="7" t="s">
        <v>45</v>
      </c>
      <c r="G10" s="499" t="s">
        <v>21</v>
      </c>
      <c r="H10" s="499"/>
      <c r="I10" s="499"/>
      <c r="J10" s="499"/>
      <c r="K10" s="500"/>
    </row>
    <row r="11" spans="2:11" ht="17.25" customHeight="1" x14ac:dyDescent="0.2">
      <c r="F11" s="904" t="s">
        <v>46</v>
      </c>
      <c r="G11" s="906" t="s">
        <v>57</v>
      </c>
      <c r="H11" s="907"/>
      <c r="I11" s="907"/>
      <c r="J11" s="907"/>
      <c r="K11" s="908"/>
    </row>
    <row r="12" spans="2:11" ht="6.75" customHeight="1" x14ac:dyDescent="0.2">
      <c r="F12" s="904"/>
      <c r="G12" s="9"/>
      <c r="K12" s="4"/>
    </row>
    <row r="13" spans="2:11" ht="17.25" customHeight="1" x14ac:dyDescent="0.2">
      <c r="F13" s="904"/>
      <c r="G13" s="9"/>
      <c r="H13" s="658" t="s">
        <v>47</v>
      </c>
      <c r="I13" s="3" t="s">
        <v>48</v>
      </c>
      <c r="J13" s="3" t="s">
        <v>51</v>
      </c>
      <c r="K13" s="4"/>
    </row>
    <row r="14" spans="2:11" ht="17.25" customHeight="1" x14ac:dyDescent="0.2">
      <c r="F14" s="904"/>
      <c r="G14" s="9"/>
      <c r="H14" s="658"/>
      <c r="I14" s="10" t="s">
        <v>49</v>
      </c>
      <c r="J14" s="10" t="s">
        <v>50</v>
      </c>
      <c r="K14" s="4"/>
    </row>
    <row r="15" spans="2:11" ht="17.25" customHeight="1" x14ac:dyDescent="0.2">
      <c r="F15" s="904"/>
      <c r="G15" s="9"/>
      <c r="H15" s="2" t="s">
        <v>52</v>
      </c>
      <c r="I15" s="732" t="s">
        <v>21</v>
      </c>
      <c r="J15" s="500"/>
      <c r="K15" s="4"/>
    </row>
    <row r="16" spans="2:11" ht="6.75" customHeight="1" x14ac:dyDescent="0.2">
      <c r="F16" s="905"/>
      <c r="G16" s="6"/>
      <c r="H16" s="6"/>
      <c r="I16" s="6"/>
      <c r="J16" s="6"/>
      <c r="K16" s="5"/>
    </row>
    <row r="19" spans="13:14" ht="27" customHeight="1" x14ac:dyDescent="0.2">
      <c r="M19" s="2" t="s">
        <v>56</v>
      </c>
      <c r="N19" s="11">
        <f>IF(参考様式３!E24=0,0,IF(参考様式３!E24&lt;=2,330+30*(参考様式３!E24-1),400+80*(参考様式３!E24-3)))</f>
        <v>0</v>
      </c>
    </row>
    <row r="20" spans="13:14" ht="27" customHeight="1" x14ac:dyDescent="0.2">
      <c r="M20" s="2" t="s">
        <v>59</v>
      </c>
      <c r="N20" s="11">
        <f>参考様式３!D21*3.3</f>
        <v>0</v>
      </c>
    </row>
    <row r="21" spans="13:14" ht="27" customHeight="1" x14ac:dyDescent="0.2">
      <c r="M21" s="8" t="s">
        <v>58</v>
      </c>
      <c r="N21" s="11">
        <f>MAX(N19:N20)</f>
        <v>0</v>
      </c>
    </row>
  </sheetData>
  <mergeCells count="7">
    <mergeCell ref="B4:B5"/>
    <mergeCell ref="C3:D3"/>
    <mergeCell ref="H13:H14"/>
    <mergeCell ref="F11:F16"/>
    <mergeCell ref="I15:J15"/>
    <mergeCell ref="G10:K10"/>
    <mergeCell ref="G11:K11"/>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15"/>
  <sheetViews>
    <sheetView view="pageBreakPreview" topLeftCell="A44" zoomScaleNormal="100" zoomScaleSheetLayoutView="100" workbookViewId="0">
      <selection activeCell="F40" sqref="F40"/>
    </sheetView>
  </sheetViews>
  <sheetFormatPr defaultColWidth="9.7265625" defaultRowHeight="22.5" customHeight="1" x14ac:dyDescent="0.2"/>
  <cols>
    <col min="1" max="16384" width="9.7265625" style="1"/>
  </cols>
  <sheetData>
    <row r="1" spans="1:9" ht="22.5" customHeight="1" x14ac:dyDescent="0.2">
      <c r="A1" s="102" t="s">
        <v>345</v>
      </c>
    </row>
    <row r="2" spans="1:9" ht="15" customHeight="1" x14ac:dyDescent="0.2">
      <c r="A2" s="102"/>
    </row>
    <row r="3" spans="1:9" ht="18.75" customHeight="1" x14ac:dyDescent="0.2">
      <c r="E3" s="197" t="s">
        <v>140</v>
      </c>
      <c r="F3" s="863"/>
      <c r="G3" s="864"/>
      <c r="H3" s="864"/>
      <c r="I3" s="865"/>
    </row>
    <row r="4" spans="1:9" ht="18.75" customHeight="1" x14ac:dyDescent="0.2"/>
    <row r="5" spans="1:9" ht="18.75" customHeight="1" thickBot="1" x14ac:dyDescent="0.25">
      <c r="A5" s="1" t="s">
        <v>339</v>
      </c>
    </row>
    <row r="6" spans="1:9" ht="18.75" customHeight="1" thickBot="1" x14ac:dyDescent="0.25">
      <c r="A6" s="347" t="s">
        <v>352</v>
      </c>
      <c r="B6" s="348" t="s">
        <v>353</v>
      </c>
      <c r="C6" s="223"/>
      <c r="D6" s="348" t="s">
        <v>354</v>
      </c>
      <c r="E6" s="223"/>
      <c r="F6" s="348" t="s">
        <v>135</v>
      </c>
      <c r="G6" s="922">
        <f>C6+E6</f>
        <v>0</v>
      </c>
      <c r="H6" s="923"/>
    </row>
    <row r="7" spans="1:9" ht="18.75" customHeight="1" x14ac:dyDescent="0.2">
      <c r="A7" s="780" t="s">
        <v>356</v>
      </c>
      <c r="B7" s="656"/>
      <c r="C7" s="656"/>
      <c r="D7" s="656"/>
      <c r="E7" s="656"/>
      <c r="F7" s="656"/>
      <c r="G7" s="656"/>
      <c r="H7" s="656"/>
      <c r="I7" s="657"/>
    </row>
    <row r="8" spans="1:9" ht="37.5" customHeight="1" x14ac:dyDescent="0.2">
      <c r="A8" s="324" t="s">
        <v>357</v>
      </c>
      <c r="B8" s="918"/>
      <c r="C8" s="918"/>
      <c r="D8" s="918"/>
      <c r="E8" s="918"/>
      <c r="F8" s="918"/>
      <c r="G8" s="918"/>
      <c r="H8" s="918"/>
      <c r="I8" s="919"/>
    </row>
    <row r="9" spans="1:9" ht="37.5" customHeight="1" x14ac:dyDescent="0.2">
      <c r="A9" s="324" t="s">
        <v>358</v>
      </c>
      <c r="B9" s="918"/>
      <c r="C9" s="918"/>
      <c r="D9" s="918"/>
      <c r="E9" s="918"/>
      <c r="F9" s="918"/>
      <c r="G9" s="918"/>
      <c r="H9" s="918"/>
      <c r="I9" s="919"/>
    </row>
    <row r="10" spans="1:9" ht="37.5" customHeight="1" thickBot="1" x14ac:dyDescent="0.25">
      <c r="A10" s="296" t="s">
        <v>359</v>
      </c>
      <c r="B10" s="920"/>
      <c r="C10" s="920"/>
      <c r="D10" s="920"/>
      <c r="E10" s="920"/>
      <c r="F10" s="920"/>
      <c r="G10" s="920"/>
      <c r="H10" s="920"/>
      <c r="I10" s="921"/>
    </row>
    <row r="11" spans="1:9" ht="18.75" customHeight="1" x14ac:dyDescent="0.2"/>
    <row r="12" spans="1:9" ht="18.75" customHeight="1" thickBot="1" x14ac:dyDescent="0.25">
      <c r="A12" s="1" t="s">
        <v>340</v>
      </c>
    </row>
    <row r="13" spans="1:9" ht="18.75" customHeight="1" x14ac:dyDescent="0.2">
      <c r="A13" s="675" t="s">
        <v>291</v>
      </c>
      <c r="B13" s="676"/>
      <c r="C13" s="336" t="s">
        <v>295</v>
      </c>
      <c r="D13" s="336" t="s">
        <v>296</v>
      </c>
      <c r="E13" s="336" t="s">
        <v>297</v>
      </c>
      <c r="F13" s="336" t="s">
        <v>426</v>
      </c>
      <c r="G13" s="336" t="s">
        <v>427</v>
      </c>
      <c r="H13" s="336" t="s">
        <v>428</v>
      </c>
      <c r="I13" s="19" t="s">
        <v>135</v>
      </c>
    </row>
    <row r="14" spans="1:9" ht="35.25" customHeight="1" x14ac:dyDescent="0.2">
      <c r="A14" s="498" t="s">
        <v>338</v>
      </c>
      <c r="B14" s="500"/>
      <c r="C14" s="224"/>
      <c r="D14" s="224"/>
      <c r="E14" s="224"/>
      <c r="F14" s="224"/>
      <c r="G14" s="224"/>
      <c r="H14" s="224"/>
      <c r="I14" s="297"/>
    </row>
    <row r="15" spans="1:9" ht="18.75" customHeight="1" x14ac:dyDescent="0.2">
      <c r="A15" s="498" t="s">
        <v>343</v>
      </c>
      <c r="B15" s="500"/>
      <c r="C15" s="225"/>
      <c r="D15" s="225"/>
      <c r="E15" s="225"/>
      <c r="F15" s="225"/>
      <c r="G15" s="225"/>
      <c r="H15" s="225"/>
      <c r="I15" s="298"/>
    </row>
    <row r="16" spans="1:9" ht="18.75" customHeight="1" x14ac:dyDescent="0.2">
      <c r="A16" s="498" t="s">
        <v>344</v>
      </c>
      <c r="B16" s="500"/>
      <c r="C16" s="226"/>
      <c r="D16" s="226"/>
      <c r="E16" s="226"/>
      <c r="F16" s="226"/>
      <c r="G16" s="226"/>
      <c r="H16" s="226"/>
      <c r="I16" s="298"/>
    </row>
    <row r="17" spans="1:9" ht="18.75" customHeight="1" x14ac:dyDescent="0.2">
      <c r="A17" s="659" t="s">
        <v>293</v>
      </c>
      <c r="B17" s="658"/>
      <c r="C17" s="227"/>
      <c r="D17" s="227"/>
      <c r="E17" s="227"/>
      <c r="F17" s="227"/>
      <c r="G17" s="227"/>
      <c r="H17" s="227"/>
      <c r="I17" s="299">
        <f>IF(SUM(C17:H17)=各室別面積表!D46,各室別面積表!D46,"おかしい")</f>
        <v>0</v>
      </c>
    </row>
    <row r="18" spans="1:9" ht="18.75" customHeight="1" x14ac:dyDescent="0.2">
      <c r="A18" s="659" t="s">
        <v>231</v>
      </c>
      <c r="B18" s="658"/>
      <c r="C18" s="227"/>
      <c r="D18" s="227"/>
      <c r="E18" s="227"/>
      <c r="F18" s="227"/>
      <c r="G18" s="227"/>
      <c r="H18" s="227"/>
      <c r="I18" s="299">
        <f>SUM(C18:H18)</f>
        <v>0</v>
      </c>
    </row>
    <row r="19" spans="1:9" ht="18.75" customHeight="1" thickBot="1" x14ac:dyDescent="0.25">
      <c r="A19" s="802" t="s">
        <v>294</v>
      </c>
      <c r="B19" s="815"/>
      <c r="C19" s="228"/>
      <c r="D19" s="228"/>
      <c r="E19" s="228"/>
      <c r="F19" s="228"/>
      <c r="G19" s="228"/>
      <c r="H19" s="228"/>
      <c r="I19" s="300"/>
    </row>
    <row r="20" spans="1:9" ht="18.75" customHeight="1" x14ac:dyDescent="0.2">
      <c r="A20" s="655" t="s">
        <v>300</v>
      </c>
      <c r="B20" s="656"/>
      <c r="C20" s="656"/>
      <c r="D20" s="656"/>
      <c r="E20" s="656"/>
      <c r="F20" s="656"/>
      <c r="G20" s="656"/>
      <c r="H20" s="656"/>
      <c r="I20" s="657"/>
    </row>
    <row r="21" spans="1:9" ht="18.75" customHeight="1" x14ac:dyDescent="0.2">
      <c r="A21" s="926"/>
      <c r="B21" s="927"/>
      <c r="C21" s="927"/>
      <c r="D21" s="927"/>
      <c r="E21" s="927"/>
      <c r="F21" s="927"/>
      <c r="G21" s="927"/>
      <c r="H21" s="927"/>
      <c r="I21" s="928"/>
    </row>
    <row r="22" spans="1:9" ht="18.75" customHeight="1" x14ac:dyDescent="0.2">
      <c r="A22" s="929"/>
      <c r="B22" s="930"/>
      <c r="C22" s="930"/>
      <c r="D22" s="930"/>
      <c r="E22" s="930"/>
      <c r="F22" s="930"/>
      <c r="G22" s="930"/>
      <c r="H22" s="930"/>
      <c r="I22" s="931"/>
    </row>
    <row r="23" spans="1:9" ht="18.75" customHeight="1" x14ac:dyDescent="0.2">
      <c r="A23" s="929"/>
      <c r="B23" s="930"/>
      <c r="C23" s="930"/>
      <c r="D23" s="930"/>
      <c r="E23" s="930"/>
      <c r="F23" s="930"/>
      <c r="G23" s="930"/>
      <c r="H23" s="930"/>
      <c r="I23" s="931"/>
    </row>
    <row r="24" spans="1:9" ht="18.75" customHeight="1" thickBot="1" x14ac:dyDescent="0.25">
      <c r="A24" s="932"/>
      <c r="B24" s="933"/>
      <c r="C24" s="933"/>
      <c r="D24" s="933"/>
      <c r="E24" s="933"/>
      <c r="F24" s="933"/>
      <c r="G24" s="933"/>
      <c r="H24" s="933"/>
      <c r="I24" s="934"/>
    </row>
    <row r="25" spans="1:9" ht="18.75" customHeight="1" x14ac:dyDescent="0.2">
      <c r="A25" s="780" t="s">
        <v>355</v>
      </c>
      <c r="B25" s="656"/>
      <c r="C25" s="656"/>
      <c r="D25" s="656"/>
      <c r="E25" s="656"/>
      <c r="F25" s="656"/>
      <c r="G25" s="656"/>
      <c r="H25" s="656"/>
      <c r="I25" s="657"/>
    </row>
    <row r="26" spans="1:9" ht="37.5" customHeight="1" x14ac:dyDescent="0.2">
      <c r="A26" s="324" t="s">
        <v>346</v>
      </c>
      <c r="B26" s="918"/>
      <c r="C26" s="918"/>
      <c r="D26" s="918"/>
      <c r="E26" s="918"/>
      <c r="F26" s="918"/>
      <c r="G26" s="918"/>
      <c r="H26" s="918"/>
      <c r="I26" s="919"/>
    </row>
    <row r="27" spans="1:9" ht="37.5" customHeight="1" x14ac:dyDescent="0.2">
      <c r="A27" s="324" t="s">
        <v>347</v>
      </c>
      <c r="B27" s="918"/>
      <c r="C27" s="918"/>
      <c r="D27" s="918"/>
      <c r="E27" s="918"/>
      <c r="F27" s="918"/>
      <c r="G27" s="918"/>
      <c r="H27" s="918"/>
      <c r="I27" s="919"/>
    </row>
    <row r="28" spans="1:9" ht="37.5" customHeight="1" x14ac:dyDescent="0.2">
      <c r="A28" s="324" t="s">
        <v>348</v>
      </c>
      <c r="B28" s="918"/>
      <c r="C28" s="918"/>
      <c r="D28" s="918"/>
      <c r="E28" s="918"/>
      <c r="F28" s="918"/>
      <c r="G28" s="918"/>
      <c r="H28" s="918"/>
      <c r="I28" s="919"/>
    </row>
    <row r="29" spans="1:9" ht="37.5" customHeight="1" x14ac:dyDescent="0.2">
      <c r="A29" s="324" t="s">
        <v>349</v>
      </c>
      <c r="B29" s="918"/>
      <c r="C29" s="918"/>
      <c r="D29" s="918"/>
      <c r="E29" s="918"/>
      <c r="F29" s="918"/>
      <c r="G29" s="918"/>
      <c r="H29" s="918"/>
      <c r="I29" s="919"/>
    </row>
    <row r="30" spans="1:9" ht="37.5" customHeight="1" x14ac:dyDescent="0.2">
      <c r="A30" s="324" t="s">
        <v>350</v>
      </c>
      <c r="B30" s="918"/>
      <c r="C30" s="918"/>
      <c r="D30" s="918"/>
      <c r="E30" s="918"/>
      <c r="F30" s="918"/>
      <c r="G30" s="918"/>
      <c r="H30" s="918"/>
      <c r="I30" s="919"/>
    </row>
    <row r="31" spans="1:9" ht="37.5" customHeight="1" thickBot="1" x14ac:dyDescent="0.25">
      <c r="A31" s="296" t="s">
        <v>351</v>
      </c>
      <c r="B31" s="920"/>
      <c r="C31" s="920"/>
      <c r="D31" s="920"/>
      <c r="E31" s="920"/>
      <c r="F31" s="920"/>
      <c r="G31" s="920"/>
      <c r="H31" s="920"/>
      <c r="I31" s="921"/>
    </row>
    <row r="32" spans="1:9" ht="18.75" customHeight="1" x14ac:dyDescent="0.2"/>
    <row r="33" spans="1:8" ht="18.75" customHeight="1" thickBot="1" x14ac:dyDescent="0.25">
      <c r="A33" s="1" t="s">
        <v>341</v>
      </c>
    </row>
    <row r="34" spans="1:8" ht="18.75" customHeight="1" x14ac:dyDescent="0.2">
      <c r="A34" s="485" t="s">
        <v>291</v>
      </c>
      <c r="B34" s="486"/>
      <c r="C34" s="486"/>
      <c r="D34" s="662"/>
      <c r="E34" s="924" t="s">
        <v>292</v>
      </c>
      <c r="F34" s="418"/>
      <c r="G34" s="418"/>
      <c r="H34" s="925"/>
    </row>
    <row r="35" spans="1:8" ht="27" customHeight="1" x14ac:dyDescent="0.2">
      <c r="A35" s="663"/>
      <c r="B35" s="664"/>
      <c r="C35" s="664"/>
      <c r="D35" s="665"/>
      <c r="E35" s="2" t="s">
        <v>289</v>
      </c>
      <c r="F35" s="2" t="s">
        <v>290</v>
      </c>
      <c r="G35" s="8" t="s">
        <v>298</v>
      </c>
      <c r="H35" s="346" t="s">
        <v>135</v>
      </c>
    </row>
    <row r="36" spans="1:8" ht="18.75" customHeight="1" x14ac:dyDescent="0.2">
      <c r="A36" s="498" t="s">
        <v>18</v>
      </c>
      <c r="B36" s="499"/>
      <c r="C36" s="499"/>
      <c r="D36" s="500"/>
      <c r="E36" s="249"/>
      <c r="F36" s="249"/>
      <c r="G36" s="249"/>
      <c r="H36" s="301">
        <f t="shared" ref="H36:H48" si="0">SUM(E36:G36)</f>
        <v>0</v>
      </c>
    </row>
    <row r="37" spans="1:8" ht="18.75" customHeight="1" x14ac:dyDescent="0.2">
      <c r="A37" s="498" t="s">
        <v>19</v>
      </c>
      <c r="B37" s="499"/>
      <c r="C37" s="499"/>
      <c r="D37" s="500"/>
      <c r="E37" s="249"/>
      <c r="F37" s="249"/>
      <c r="G37" s="249"/>
      <c r="H37" s="301">
        <f t="shared" si="0"/>
        <v>0</v>
      </c>
    </row>
    <row r="38" spans="1:8" ht="18.75" customHeight="1" x14ac:dyDescent="0.2">
      <c r="A38" s="498" t="s">
        <v>71</v>
      </c>
      <c r="B38" s="499"/>
      <c r="C38" s="499"/>
      <c r="D38" s="500"/>
      <c r="E38" s="249"/>
      <c r="F38" s="249"/>
      <c r="G38" s="249"/>
      <c r="H38" s="301">
        <f t="shared" si="0"/>
        <v>0</v>
      </c>
    </row>
    <row r="39" spans="1:8" ht="18.75" customHeight="1" x14ac:dyDescent="0.2">
      <c r="A39" s="498" t="s">
        <v>72</v>
      </c>
      <c r="B39" s="499"/>
      <c r="C39" s="499"/>
      <c r="D39" s="500"/>
      <c r="E39" s="249"/>
      <c r="F39" s="249"/>
      <c r="G39" s="249"/>
      <c r="H39" s="301">
        <f t="shared" si="0"/>
        <v>0</v>
      </c>
    </row>
    <row r="40" spans="1:8" ht="18.75" customHeight="1" x14ac:dyDescent="0.2">
      <c r="A40" s="498" t="s">
        <v>73</v>
      </c>
      <c r="B40" s="499"/>
      <c r="C40" s="499"/>
      <c r="D40" s="500"/>
      <c r="E40" s="249"/>
      <c r="F40" s="249"/>
      <c r="G40" s="249"/>
      <c r="H40" s="301">
        <f t="shared" si="0"/>
        <v>0</v>
      </c>
    </row>
    <row r="41" spans="1:8" ht="27" customHeight="1" x14ac:dyDescent="0.2">
      <c r="A41" s="911" t="s">
        <v>299</v>
      </c>
      <c r="B41" s="912"/>
      <c r="C41" s="912"/>
      <c r="D41" s="913"/>
      <c r="E41" s="249"/>
      <c r="F41" s="249"/>
      <c r="G41" s="249"/>
      <c r="H41" s="301">
        <f t="shared" si="0"/>
        <v>0</v>
      </c>
    </row>
    <row r="42" spans="1:8" ht="18.75" customHeight="1" x14ac:dyDescent="0.2">
      <c r="A42" s="498" t="s">
        <v>74</v>
      </c>
      <c r="B42" s="499"/>
      <c r="C42" s="499"/>
      <c r="D42" s="500"/>
      <c r="E42" s="249"/>
      <c r="F42" s="249"/>
      <c r="G42" s="249"/>
      <c r="H42" s="301">
        <f t="shared" si="0"/>
        <v>0</v>
      </c>
    </row>
    <row r="43" spans="1:8" ht="18.75" customHeight="1" x14ac:dyDescent="0.2">
      <c r="A43" s="498" t="s">
        <v>75</v>
      </c>
      <c r="B43" s="499"/>
      <c r="C43" s="499"/>
      <c r="D43" s="500"/>
      <c r="E43" s="249"/>
      <c r="F43" s="249"/>
      <c r="G43" s="249"/>
      <c r="H43" s="301">
        <f t="shared" si="0"/>
        <v>0</v>
      </c>
    </row>
    <row r="44" spans="1:8" ht="18.75" customHeight="1" x14ac:dyDescent="0.2">
      <c r="A44" s="498" t="s">
        <v>76</v>
      </c>
      <c r="B44" s="499"/>
      <c r="C44" s="499"/>
      <c r="D44" s="500"/>
      <c r="E44" s="249"/>
      <c r="F44" s="249"/>
      <c r="G44" s="249"/>
      <c r="H44" s="301">
        <f t="shared" si="0"/>
        <v>0</v>
      </c>
    </row>
    <row r="45" spans="1:8" ht="18.75" customHeight="1" x14ac:dyDescent="0.2">
      <c r="A45" s="498" t="s">
        <v>77</v>
      </c>
      <c r="B45" s="499"/>
      <c r="C45" s="499"/>
      <c r="D45" s="500"/>
      <c r="E45" s="249"/>
      <c r="F45" s="249"/>
      <c r="G45" s="249"/>
      <c r="H45" s="301">
        <f t="shared" si="0"/>
        <v>0</v>
      </c>
    </row>
    <row r="46" spans="1:8" ht="18.75" customHeight="1" x14ac:dyDescent="0.2">
      <c r="A46" s="498" t="s">
        <v>166</v>
      </c>
      <c r="B46" s="499"/>
      <c r="C46" s="499"/>
      <c r="D46" s="500"/>
      <c r="E46" s="249"/>
      <c r="F46" s="249"/>
      <c r="G46" s="249"/>
      <c r="H46" s="301">
        <f t="shared" si="0"/>
        <v>0</v>
      </c>
    </row>
    <row r="47" spans="1:8" ht="18.75" hidden="1" customHeight="1" x14ac:dyDescent="0.2">
      <c r="A47" s="659"/>
      <c r="B47" s="658"/>
      <c r="C47" s="658"/>
      <c r="D47" s="2"/>
      <c r="E47" s="249"/>
      <c r="F47" s="249"/>
      <c r="G47" s="249"/>
      <c r="H47" s="301">
        <f t="shared" si="0"/>
        <v>0</v>
      </c>
    </row>
    <row r="48" spans="1:8" ht="18.75" customHeight="1" thickBot="1" x14ac:dyDescent="0.25">
      <c r="A48" s="917" t="s">
        <v>79</v>
      </c>
      <c r="B48" s="653"/>
      <c r="C48" s="653"/>
      <c r="D48" s="654"/>
      <c r="E48" s="229"/>
      <c r="F48" s="229"/>
      <c r="G48" s="229"/>
      <c r="H48" s="302">
        <f t="shared" si="0"/>
        <v>0</v>
      </c>
    </row>
    <row r="49" spans="1:9" ht="18.75" customHeight="1" x14ac:dyDescent="0.2"/>
    <row r="50" spans="1:9" ht="18.75" customHeight="1" thickBot="1" x14ac:dyDescent="0.25">
      <c r="A50" s="1" t="s">
        <v>342</v>
      </c>
    </row>
    <row r="51" spans="1:9" ht="18.75" customHeight="1" thickBot="1" x14ac:dyDescent="0.25">
      <c r="A51" s="894" t="s">
        <v>433</v>
      </c>
      <c r="B51" s="914"/>
      <c r="C51" s="914"/>
      <c r="D51" s="915"/>
      <c r="E51" s="916"/>
    </row>
    <row r="52" spans="1:9" ht="18.75" customHeight="1" thickBot="1" x14ac:dyDescent="0.25">
      <c r="A52" s="1" t="s">
        <v>430</v>
      </c>
    </row>
    <row r="53" spans="1:9" ht="18.75" customHeight="1" x14ac:dyDescent="0.2">
      <c r="A53" s="675" t="s">
        <v>301</v>
      </c>
      <c r="B53" s="676"/>
      <c r="C53" s="676"/>
      <c r="D53" s="947"/>
      <c r="E53" s="948"/>
      <c r="H53" s="953" t="s">
        <v>429</v>
      </c>
      <c r="I53" s="954"/>
    </row>
    <row r="54" spans="1:9" ht="18.75" customHeight="1" thickBot="1" x14ac:dyDescent="0.25">
      <c r="A54" s="944" t="s">
        <v>431</v>
      </c>
      <c r="B54" s="945"/>
      <c r="C54" s="946"/>
      <c r="D54" s="949"/>
      <c r="E54" s="950"/>
      <c r="H54" s="951">
        <f>D51+D53</f>
        <v>0</v>
      </c>
      <c r="I54" s="952"/>
    </row>
    <row r="55" spans="1:9" ht="18.75" customHeight="1" thickBot="1" x14ac:dyDescent="0.25">
      <c r="A55" s="1" t="s">
        <v>303</v>
      </c>
    </row>
    <row r="56" spans="1:9" ht="18.75" customHeight="1" x14ac:dyDescent="0.2">
      <c r="A56" s="935"/>
      <c r="B56" s="936"/>
      <c r="C56" s="936"/>
      <c r="D56" s="936"/>
      <c r="E56" s="936"/>
      <c r="F56" s="936"/>
      <c r="G56" s="936"/>
      <c r="H56" s="936"/>
      <c r="I56" s="937"/>
    </row>
    <row r="57" spans="1:9" ht="18.75" customHeight="1" x14ac:dyDescent="0.2">
      <c r="A57" s="938"/>
      <c r="B57" s="939"/>
      <c r="C57" s="939"/>
      <c r="D57" s="939"/>
      <c r="E57" s="939"/>
      <c r="F57" s="939"/>
      <c r="G57" s="939"/>
      <c r="H57" s="939"/>
      <c r="I57" s="940"/>
    </row>
    <row r="58" spans="1:9" ht="18.75" customHeight="1" x14ac:dyDescent="0.2">
      <c r="A58" s="938"/>
      <c r="B58" s="939"/>
      <c r="C58" s="939"/>
      <c r="D58" s="939"/>
      <c r="E58" s="939"/>
      <c r="F58" s="939"/>
      <c r="G58" s="939"/>
      <c r="H58" s="939"/>
      <c r="I58" s="940"/>
    </row>
    <row r="59" spans="1:9" ht="18.75" customHeight="1" x14ac:dyDescent="0.2">
      <c r="A59" s="938"/>
      <c r="B59" s="939"/>
      <c r="C59" s="939"/>
      <c r="D59" s="939"/>
      <c r="E59" s="939"/>
      <c r="F59" s="939"/>
      <c r="G59" s="939"/>
      <c r="H59" s="939"/>
      <c r="I59" s="940"/>
    </row>
    <row r="60" spans="1:9" ht="18.75" customHeight="1" x14ac:dyDescent="0.2">
      <c r="A60" s="938"/>
      <c r="B60" s="939"/>
      <c r="C60" s="939"/>
      <c r="D60" s="939"/>
      <c r="E60" s="939"/>
      <c r="F60" s="939"/>
      <c r="G60" s="939"/>
      <c r="H60" s="939"/>
      <c r="I60" s="940"/>
    </row>
    <row r="61" spans="1:9" ht="18.75" customHeight="1" thickBot="1" x14ac:dyDescent="0.25">
      <c r="A61" s="941"/>
      <c r="B61" s="942"/>
      <c r="C61" s="942"/>
      <c r="D61" s="942"/>
      <c r="E61" s="942"/>
      <c r="F61" s="942"/>
      <c r="G61" s="942"/>
      <c r="H61" s="942"/>
      <c r="I61" s="943"/>
    </row>
    <row r="62" spans="1:9" ht="18.75" customHeight="1" x14ac:dyDescent="0.2"/>
    <row r="63" spans="1:9" ht="18.75" customHeight="1" thickBot="1" x14ac:dyDescent="0.25">
      <c r="A63" s="1" t="s">
        <v>407</v>
      </c>
    </row>
    <row r="64" spans="1:9" ht="18.75" customHeight="1" x14ac:dyDescent="0.2">
      <c r="A64" s="675" t="s">
        <v>399</v>
      </c>
      <c r="B64" s="676"/>
      <c r="C64" s="676"/>
      <c r="D64" s="676"/>
      <c r="E64" s="676"/>
      <c r="F64" s="676"/>
      <c r="G64" s="676"/>
      <c r="H64" s="676"/>
      <c r="I64" s="200" t="s">
        <v>405</v>
      </c>
    </row>
    <row r="65" spans="1:9" ht="22.5" customHeight="1" x14ac:dyDescent="0.2">
      <c r="A65" s="677" t="s">
        <v>371</v>
      </c>
      <c r="B65" s="678"/>
      <c r="C65" s="678"/>
      <c r="D65" s="678"/>
      <c r="E65" s="678"/>
      <c r="F65" s="678"/>
      <c r="G65" s="678"/>
      <c r="H65" s="678"/>
      <c r="I65" s="201"/>
    </row>
    <row r="66" spans="1:9" ht="22.5" customHeight="1" thickBot="1" x14ac:dyDescent="0.25">
      <c r="A66" s="909" t="s">
        <v>408</v>
      </c>
      <c r="B66" s="910"/>
      <c r="C66" s="910"/>
      <c r="D66" s="910"/>
      <c r="E66" s="910"/>
      <c r="F66" s="910"/>
      <c r="G66" s="910"/>
      <c r="H66" s="910"/>
      <c r="I66" s="202"/>
    </row>
    <row r="67" spans="1:9" ht="18.75" customHeight="1" x14ac:dyDescent="0.2"/>
    <row r="68" spans="1:9" ht="18.75" customHeight="1" x14ac:dyDescent="0.2"/>
    <row r="69" spans="1:9" ht="18.75" customHeight="1" x14ac:dyDescent="0.2"/>
    <row r="70" spans="1:9" ht="18.75" customHeight="1" x14ac:dyDescent="0.2"/>
    <row r="71" spans="1:9" ht="18.75" customHeight="1" x14ac:dyDescent="0.2"/>
    <row r="72" spans="1:9" ht="18.75" customHeight="1" x14ac:dyDescent="0.2"/>
    <row r="73" spans="1:9" ht="18.75" customHeight="1" x14ac:dyDescent="0.2"/>
    <row r="74" spans="1:9" ht="18.75" customHeight="1" x14ac:dyDescent="0.2"/>
    <row r="75" spans="1:9" ht="18.75" customHeight="1" x14ac:dyDescent="0.2"/>
    <row r="76" spans="1:9" ht="18.75" customHeight="1" x14ac:dyDescent="0.2"/>
    <row r="77" spans="1:9" ht="18.75" customHeight="1" x14ac:dyDescent="0.2"/>
    <row r="78" spans="1:9" ht="18.75" customHeight="1" x14ac:dyDescent="0.2"/>
    <row r="79" spans="1:9" ht="18.75" customHeight="1" x14ac:dyDescent="0.2"/>
    <row r="80" spans="1:9"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sheetData>
  <sheetProtection algorithmName="SHA-512" hashValue="ZynC+1KR2L+hfnDJhQuWIS3WouJs/Xq6koDLDKPaJzIDBDrg7PZaCiIprvf1J17qxE99ys8iT57/H660kkb1uA==" saltValue="XssRntM1/WDMIvm3Et50Pg==" spinCount="100000" sheet="1" formatCells="0" selectLockedCells="1"/>
  <mergeCells count="49">
    <mergeCell ref="A44:D44"/>
    <mergeCell ref="A43:D43"/>
    <mergeCell ref="A56:I61"/>
    <mergeCell ref="A53:C53"/>
    <mergeCell ref="A54:C54"/>
    <mergeCell ref="D53:E53"/>
    <mergeCell ref="D54:E54"/>
    <mergeCell ref="H54:I54"/>
    <mergeCell ref="H53:I53"/>
    <mergeCell ref="A13:B13"/>
    <mergeCell ref="A15:B15"/>
    <mergeCell ref="A16:B16"/>
    <mergeCell ref="A25:I25"/>
    <mergeCell ref="E34:H34"/>
    <mergeCell ref="A34:D35"/>
    <mergeCell ref="A21:I24"/>
    <mergeCell ref="A20:I20"/>
    <mergeCell ref="F3:I3"/>
    <mergeCell ref="B26:I26"/>
    <mergeCell ref="B29:I29"/>
    <mergeCell ref="B30:I30"/>
    <mergeCell ref="B31:I31"/>
    <mergeCell ref="B27:I27"/>
    <mergeCell ref="B28:I28"/>
    <mergeCell ref="G6:H6"/>
    <mergeCell ref="A7:I7"/>
    <mergeCell ref="B8:I8"/>
    <mergeCell ref="B9:I9"/>
    <mergeCell ref="B10:I10"/>
    <mergeCell ref="A17:B17"/>
    <mergeCell ref="A14:B14"/>
    <mergeCell ref="A18:B18"/>
    <mergeCell ref="A19:B19"/>
    <mergeCell ref="A64:H64"/>
    <mergeCell ref="A65:H65"/>
    <mergeCell ref="A66:H66"/>
    <mergeCell ref="A37:D37"/>
    <mergeCell ref="A36:D36"/>
    <mergeCell ref="A42:D42"/>
    <mergeCell ref="A41:D41"/>
    <mergeCell ref="A40:D40"/>
    <mergeCell ref="A39:D39"/>
    <mergeCell ref="A38:D38"/>
    <mergeCell ref="A51:C51"/>
    <mergeCell ref="D51:E51"/>
    <mergeCell ref="A48:D48"/>
    <mergeCell ref="A46:D46"/>
    <mergeCell ref="A47:C47"/>
    <mergeCell ref="A45:D45"/>
  </mergeCells>
  <phoneticPr fontId="2"/>
  <dataValidations count="3">
    <dataValidation type="list" allowBlank="1" showInputMessage="1" showErrorMessage="1" sqref="C19:H19" xr:uid="{00000000-0002-0000-0800-000000000000}">
      <formula1>"耐火,準耐火,その他"</formula1>
    </dataValidation>
    <dataValidation type="list" allowBlank="1" showInputMessage="1" showErrorMessage="1" sqref="C16:H16" xr:uid="{00000000-0002-0000-0800-000001000000}">
      <formula1>"自己所有,その他"</formula1>
    </dataValidation>
    <dataValidation type="list" allowBlank="1" showInputMessage="1" showErrorMessage="1" sqref="I65:I66" xr:uid="{00000000-0002-0000-0800-000002000000}">
      <formula1>"○,×"</formula1>
    </dataValidation>
  </dataValidations>
  <pageMargins left="0.70866141732283472" right="0.70866141732283472" top="0.74803149606299213" bottom="0.74803149606299213" header="0.31496062992125984" footer="0.31496062992125984"/>
  <pageSetup paperSize="9" orientation="portrait" blackAndWhite="1" r:id="rId1"/>
  <rowBreaks count="1" manualBreakCount="1">
    <brk id="32"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56"/>
  <sheetViews>
    <sheetView view="pageBreakPreview" topLeftCell="A19" zoomScaleNormal="100" zoomScaleSheetLayoutView="100" workbookViewId="0">
      <selection activeCell="C20" sqref="C20"/>
    </sheetView>
  </sheetViews>
  <sheetFormatPr defaultColWidth="9" defaultRowHeight="13" x14ac:dyDescent="0.2"/>
  <cols>
    <col min="1" max="1" width="25.90625" customWidth="1"/>
    <col min="2" max="2" width="20.90625" customWidth="1"/>
    <col min="3" max="3" width="12.90625" customWidth="1"/>
    <col min="4" max="4" width="13" customWidth="1"/>
    <col min="5" max="5" width="15.7265625" customWidth="1"/>
  </cols>
  <sheetData>
    <row r="1" spans="1:5" ht="16.5" x14ac:dyDescent="0.2">
      <c r="A1" s="216" t="s">
        <v>302</v>
      </c>
    </row>
    <row r="4" spans="1:5" x14ac:dyDescent="0.2">
      <c r="A4" t="s">
        <v>277</v>
      </c>
    </row>
    <row r="5" spans="1:5" x14ac:dyDescent="0.2">
      <c r="A5" s="350" t="s">
        <v>278</v>
      </c>
      <c r="B5" s="350" t="s">
        <v>206</v>
      </c>
      <c r="C5" s="350" t="s">
        <v>207</v>
      </c>
      <c r="D5" s="363" t="s">
        <v>314</v>
      </c>
      <c r="E5" s="350" t="s">
        <v>108</v>
      </c>
    </row>
    <row r="6" spans="1:5" x14ac:dyDescent="0.2">
      <c r="A6" s="364" t="s">
        <v>279</v>
      </c>
      <c r="B6" s="365"/>
      <c r="C6" s="238"/>
      <c r="D6" s="242">
        <f>ROUND(SUM(参考様式１!C8:C11)/20,2)</f>
        <v>0</v>
      </c>
      <c r="E6" s="237"/>
    </row>
    <row r="7" spans="1:5" x14ac:dyDescent="0.2">
      <c r="A7" s="364" t="s">
        <v>280</v>
      </c>
      <c r="B7" s="365"/>
      <c r="C7" s="238"/>
      <c r="D7" s="242">
        <f>ROUND(SUM(参考様式１!C8:C11)/40,2)</f>
        <v>0</v>
      </c>
      <c r="E7" s="237"/>
    </row>
    <row r="8" spans="1:5" x14ac:dyDescent="0.2">
      <c r="A8" s="364" t="s">
        <v>281</v>
      </c>
      <c r="B8" s="365"/>
      <c r="C8" s="238"/>
      <c r="D8" s="365"/>
      <c r="E8" s="237"/>
    </row>
    <row r="9" spans="1:5" x14ac:dyDescent="0.2">
      <c r="A9" s="364" t="s">
        <v>282</v>
      </c>
      <c r="B9" s="365"/>
      <c r="C9" s="238"/>
      <c r="D9" s="365"/>
      <c r="E9" s="237"/>
    </row>
    <row r="10" spans="1:5" x14ac:dyDescent="0.2">
      <c r="A10" s="364" t="s">
        <v>283</v>
      </c>
      <c r="B10" s="365"/>
      <c r="C10" s="238"/>
      <c r="D10" s="365"/>
      <c r="E10" s="237"/>
    </row>
    <row r="11" spans="1:5" x14ac:dyDescent="0.2">
      <c r="A11" s="292"/>
      <c r="B11" s="292"/>
      <c r="C11" s="366"/>
      <c r="D11" s="292"/>
      <c r="E11" s="292"/>
    </row>
    <row r="12" spans="1:5" x14ac:dyDescent="0.2">
      <c r="A12" s="292" t="s">
        <v>457</v>
      </c>
      <c r="B12" s="292"/>
      <c r="C12" s="366"/>
      <c r="D12" s="292"/>
      <c r="E12" s="292"/>
    </row>
    <row r="13" spans="1:5" ht="7.5" customHeight="1" x14ac:dyDescent="0.2">
      <c r="A13" s="292"/>
      <c r="B13" s="292"/>
      <c r="C13" s="366"/>
      <c r="D13" s="292"/>
      <c r="E13" s="292"/>
    </row>
    <row r="14" spans="1:5" x14ac:dyDescent="0.2">
      <c r="A14" s="239"/>
      <c r="B14" s="239"/>
      <c r="C14" s="366"/>
      <c r="D14" s="292"/>
      <c r="E14" s="292"/>
    </row>
    <row r="15" spans="1:5" ht="7.5" customHeight="1" x14ac:dyDescent="0.2">
      <c r="A15" s="292"/>
      <c r="B15" s="292"/>
      <c r="C15" s="366"/>
      <c r="D15" s="292"/>
      <c r="E15" s="292"/>
    </row>
    <row r="17" spans="1:5" x14ac:dyDescent="0.2">
      <c r="A17" t="s">
        <v>284</v>
      </c>
    </row>
    <row r="18" spans="1:5" x14ac:dyDescent="0.2">
      <c r="A18" s="350" t="s">
        <v>205</v>
      </c>
      <c r="B18" s="350" t="s">
        <v>206</v>
      </c>
      <c r="C18" s="350" t="s">
        <v>207</v>
      </c>
      <c r="D18" s="350" t="s">
        <v>208</v>
      </c>
      <c r="E18" s="350" t="s">
        <v>209</v>
      </c>
    </row>
    <row r="19" spans="1:5" x14ac:dyDescent="0.2">
      <c r="A19" s="237" t="s">
        <v>285</v>
      </c>
      <c r="B19" s="240"/>
      <c r="C19" s="241"/>
      <c r="D19" s="240"/>
      <c r="E19" s="240"/>
    </row>
    <row r="20" spans="1:5" x14ac:dyDescent="0.2">
      <c r="A20" s="237" t="s">
        <v>210</v>
      </c>
      <c r="B20" s="240"/>
      <c r="C20" s="241"/>
      <c r="D20" s="240"/>
      <c r="E20" s="240"/>
    </row>
    <row r="21" spans="1:5" x14ac:dyDescent="0.2">
      <c r="A21" s="237" t="s">
        <v>211</v>
      </c>
      <c r="B21" s="240"/>
      <c r="C21" s="241"/>
      <c r="D21" s="240"/>
      <c r="E21" s="240"/>
    </row>
    <row r="22" spans="1:5" x14ac:dyDescent="0.2">
      <c r="A22" s="237" t="s">
        <v>212</v>
      </c>
      <c r="B22" s="240"/>
      <c r="C22" s="241"/>
      <c r="D22" s="240"/>
      <c r="E22" s="240"/>
    </row>
    <row r="24" spans="1:5" x14ac:dyDescent="0.2">
      <c r="A24" t="s">
        <v>415</v>
      </c>
    </row>
    <row r="25" spans="1:5" x14ac:dyDescent="0.2">
      <c r="A25" s="350" t="s">
        <v>205</v>
      </c>
      <c r="B25" s="350" t="s">
        <v>206</v>
      </c>
      <c r="C25" s="350" t="s">
        <v>207</v>
      </c>
      <c r="D25" s="350" t="s">
        <v>208</v>
      </c>
      <c r="E25" s="350" t="s">
        <v>209</v>
      </c>
    </row>
    <row r="26" spans="1:5" x14ac:dyDescent="0.2">
      <c r="A26" s="237"/>
      <c r="B26" s="237"/>
      <c r="C26" s="238"/>
      <c r="D26" s="237"/>
      <c r="E26" s="237"/>
    </row>
    <row r="27" spans="1:5" x14ac:dyDescent="0.2">
      <c r="A27" s="237"/>
      <c r="B27" s="237"/>
      <c r="C27" s="238"/>
      <c r="D27" s="237"/>
      <c r="E27" s="237"/>
    </row>
    <row r="28" spans="1:5" x14ac:dyDescent="0.2">
      <c r="A28" s="237"/>
      <c r="B28" s="237"/>
      <c r="C28" s="238"/>
      <c r="D28" s="237"/>
      <c r="E28" s="237"/>
    </row>
    <row r="29" spans="1:5" x14ac:dyDescent="0.2">
      <c r="A29" s="237"/>
      <c r="B29" s="237"/>
      <c r="C29" s="238"/>
      <c r="D29" s="237"/>
      <c r="E29" s="237"/>
    </row>
    <row r="30" spans="1:5" x14ac:dyDescent="0.2">
      <c r="A30" s="237"/>
      <c r="B30" s="237"/>
      <c r="C30" s="238"/>
      <c r="D30" s="237"/>
      <c r="E30" s="237"/>
    </row>
    <row r="31" spans="1:5" x14ac:dyDescent="0.2">
      <c r="C31" s="352"/>
    </row>
    <row r="32" spans="1:5" x14ac:dyDescent="0.2">
      <c r="A32" t="s">
        <v>416</v>
      </c>
    </row>
    <row r="33" spans="1:5" x14ac:dyDescent="0.2">
      <c r="A33" s="350" t="s">
        <v>205</v>
      </c>
      <c r="B33" s="350" t="s">
        <v>206</v>
      </c>
      <c r="C33" s="350" t="s">
        <v>207</v>
      </c>
      <c r="D33" s="350" t="s">
        <v>208</v>
      </c>
      <c r="E33" s="350" t="s">
        <v>209</v>
      </c>
    </row>
    <row r="34" spans="1:5" x14ac:dyDescent="0.2">
      <c r="A34" s="237"/>
      <c r="B34" s="237"/>
      <c r="C34" s="238"/>
      <c r="D34" s="237"/>
      <c r="E34" s="237"/>
    </row>
    <row r="35" spans="1:5" x14ac:dyDescent="0.2">
      <c r="A35" s="237"/>
      <c r="B35" s="237"/>
      <c r="C35" s="238"/>
      <c r="D35" s="237"/>
      <c r="E35" s="237"/>
    </row>
    <row r="36" spans="1:5" x14ac:dyDescent="0.2">
      <c r="A36" s="237"/>
      <c r="B36" s="237"/>
      <c r="C36" s="238"/>
      <c r="D36" s="237"/>
      <c r="E36" s="237"/>
    </row>
    <row r="37" spans="1:5" x14ac:dyDescent="0.2">
      <c r="A37" s="237"/>
      <c r="B37" s="237"/>
      <c r="C37" s="238"/>
      <c r="D37" s="237"/>
      <c r="E37" s="237"/>
    </row>
    <row r="38" spans="1:5" x14ac:dyDescent="0.2">
      <c r="A38" s="237"/>
      <c r="B38" s="237"/>
      <c r="C38" s="238"/>
      <c r="D38" s="237"/>
      <c r="E38" s="237"/>
    </row>
    <row r="40" spans="1:5" x14ac:dyDescent="0.2">
      <c r="A40" t="s">
        <v>417</v>
      </c>
    </row>
    <row r="41" spans="1:5" x14ac:dyDescent="0.2">
      <c r="A41" s="350" t="s">
        <v>205</v>
      </c>
      <c r="B41" s="350" t="s">
        <v>206</v>
      </c>
      <c r="C41" s="350" t="s">
        <v>207</v>
      </c>
      <c r="D41" s="350" t="s">
        <v>208</v>
      </c>
      <c r="E41" s="350" t="s">
        <v>209</v>
      </c>
    </row>
    <row r="42" spans="1:5" x14ac:dyDescent="0.2">
      <c r="A42" s="238"/>
      <c r="B42" s="238"/>
      <c r="C42" s="238"/>
      <c r="D42" s="238"/>
      <c r="E42" s="238"/>
    </row>
    <row r="43" spans="1:5" x14ac:dyDescent="0.2">
      <c r="A43" s="237"/>
      <c r="B43" s="237"/>
      <c r="C43" s="238"/>
      <c r="D43" s="237"/>
      <c r="E43" s="237"/>
    </row>
    <row r="44" spans="1:5" x14ac:dyDescent="0.2">
      <c r="A44" s="237"/>
      <c r="B44" s="237"/>
      <c r="C44" s="238"/>
      <c r="D44" s="237"/>
      <c r="E44" s="237"/>
    </row>
    <row r="45" spans="1:5" x14ac:dyDescent="0.2">
      <c r="A45" s="237"/>
      <c r="B45" s="237"/>
      <c r="C45" s="238"/>
      <c r="D45" s="237"/>
      <c r="E45" s="237"/>
    </row>
    <row r="46" spans="1:5" x14ac:dyDescent="0.2">
      <c r="A46" s="237"/>
      <c r="B46" s="237"/>
      <c r="C46" s="238"/>
      <c r="D46" s="237"/>
      <c r="E46" s="237"/>
    </row>
    <row r="48" spans="1:5" x14ac:dyDescent="0.2">
      <c r="A48" t="s">
        <v>418</v>
      </c>
    </row>
    <row r="49" spans="1:5" x14ac:dyDescent="0.2">
      <c r="A49" s="350" t="s">
        <v>205</v>
      </c>
      <c r="B49" s="350" t="s">
        <v>206</v>
      </c>
      <c r="C49" s="350" t="s">
        <v>207</v>
      </c>
      <c r="D49" s="350" t="s">
        <v>208</v>
      </c>
      <c r="E49" s="350" t="s">
        <v>209</v>
      </c>
    </row>
    <row r="50" spans="1:5" x14ac:dyDescent="0.2">
      <c r="A50" s="237"/>
      <c r="B50" s="237"/>
      <c r="C50" s="238"/>
      <c r="D50" s="237"/>
      <c r="E50" s="237"/>
    </row>
    <row r="51" spans="1:5" x14ac:dyDescent="0.2">
      <c r="A51" s="237"/>
      <c r="B51" s="237"/>
      <c r="C51" s="238"/>
      <c r="D51" s="237"/>
      <c r="E51" s="237"/>
    </row>
    <row r="52" spans="1:5" x14ac:dyDescent="0.2">
      <c r="A52" s="237"/>
      <c r="B52" s="237"/>
      <c r="C52" s="238"/>
      <c r="D52" s="237"/>
      <c r="E52" s="237"/>
    </row>
    <row r="53" spans="1:5" x14ac:dyDescent="0.2">
      <c r="A53" s="237"/>
      <c r="B53" s="237"/>
      <c r="C53" s="238"/>
      <c r="D53" s="237"/>
      <c r="E53" s="237"/>
    </row>
    <row r="54" spans="1:5" x14ac:dyDescent="0.2">
      <c r="A54" s="237"/>
      <c r="B54" s="237"/>
      <c r="C54" s="238"/>
      <c r="D54" s="237"/>
      <c r="E54" s="237"/>
    </row>
    <row r="56" spans="1:5" x14ac:dyDescent="0.2">
      <c r="A56" t="s">
        <v>213</v>
      </c>
    </row>
  </sheetData>
  <sheetProtection algorithmName="SHA-512" hashValue="K/H5tntvv8UQbmljSqWp3PvE7cVmH8INRQLJEUqDgy8gSQnRya1mvH2KBry9oW2trm0oPR5M3gz8ENKqs8YoSw==" saltValue="9toAPShSssrW9vqWdtCYpQ==" spinCount="100000" sheet="1" objects="1" scenarios="1"/>
  <phoneticPr fontId="2"/>
  <pageMargins left="0.70866141732283472" right="0.70866141732283472" top="0.74803149606299213" bottom="0.74803149606299213" header="0.31496062992125984" footer="0.31496062992125984"/>
  <pageSetup paperSize="9" scale="9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0</xdr:col>
                    <xdr:colOff>279400</xdr:colOff>
                    <xdr:row>12</xdr:row>
                    <xdr:rowOff>57150</xdr:rowOff>
                  </from>
                  <to>
                    <xdr:col>0</xdr:col>
                    <xdr:colOff>1746250</xdr:colOff>
                    <xdr:row>14</xdr:row>
                    <xdr:rowOff>38100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107950</xdr:colOff>
                    <xdr:row>12</xdr:row>
                    <xdr:rowOff>50800</xdr:rowOff>
                  </from>
                  <to>
                    <xdr:col>1</xdr:col>
                    <xdr:colOff>1581150</xdr:colOff>
                    <xdr:row>14</xdr:row>
                    <xdr:rowOff>31750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参考様式１</vt:lpstr>
      <vt:lpstr>参考様式２</vt:lpstr>
      <vt:lpstr>園長経歴</vt:lpstr>
      <vt:lpstr>学級担任</vt:lpstr>
      <vt:lpstr>参考様式３</vt:lpstr>
      <vt:lpstr>各室別面積表</vt:lpstr>
      <vt:lpstr>Sheet2</vt:lpstr>
      <vt:lpstr>各室等の状況</vt:lpstr>
      <vt:lpstr>設備の概要</vt:lpstr>
      <vt:lpstr>運営の状況</vt:lpstr>
      <vt:lpstr>運営の状況!Print_Area</vt:lpstr>
      <vt:lpstr>園長経歴!Print_Area</vt:lpstr>
      <vt:lpstr>各室別面積表!Print_Area</vt:lpstr>
      <vt:lpstr>学級担任!Print_Area</vt:lpstr>
      <vt:lpstr>参考様式１!Print_Area</vt:lpstr>
      <vt:lpstr>参考様式２!Print_Area</vt:lpstr>
      <vt:lpstr>参考様式３!Print_Area</vt:lpstr>
      <vt:lpstr>設備の概要!Print_Area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田中　誉志</cp:lastModifiedBy>
  <cp:lastPrinted>2023-04-21T07:29:06Z</cp:lastPrinted>
  <dcterms:created xsi:type="dcterms:W3CDTF">2014-09-08T00:05:04Z</dcterms:created>
  <dcterms:modified xsi:type="dcterms:W3CDTF">2025-05-01T05:39:08Z</dcterms:modified>
</cp:coreProperties>
</file>