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2\12104085-450介護基盤整備班\○介護基盤（共有）\☆補助事業\R7補助事業\02 24時間対応（単価差）【定期巡回サービス訪問看護充実支援補助含む】\03交付申請\様式\"/>
    </mc:Choice>
  </mc:AlternateContent>
  <xr:revisionPtr revIDLastSave="0" documentId="13_ncr:1_{FDC5349A-FBA1-42AC-B824-1771B27EF5E8}" xr6:coauthVersionLast="47" xr6:coauthVersionMax="47" xr10:uidLastSave="{00000000-0000-0000-0000-000000000000}"/>
  <bookViews>
    <workbookView xWindow="28635" yWindow="-165" windowWidth="29130" windowHeight="15810" xr2:uid="{00000000-000D-0000-FFFF-FFFF00000000}"/>
  </bookViews>
  <sheets>
    <sheet name="交付申請基本情報（R8.1.15〆）" sheetId="27" r:id="rId1"/>
    <sheet name="1.一覧【交付申請】 " sheetId="28" r:id="rId2"/>
    <sheet name="2.交付申請書" sheetId="29" r:id="rId3"/>
    <sheet name="3.収支予算書" sheetId="30" r:id="rId4"/>
    <sheet name="4.誓約書" sheetId="31" r:id="rId5"/>
    <sheet name="5.債権者登録" sheetId="32" r:id="rId6"/>
    <sheet name="6.様式１（計画書）" sheetId="11" r:id="rId7"/>
    <sheet name="7-1.保険者１～４（申請）" sheetId="42" r:id="rId8"/>
    <sheet name="7-2.保険者５～８（申請）" sheetId="43" r:id="rId9"/>
    <sheet name="実績報告基本情報(R8.4.2〆）" sheetId="35" r:id="rId10"/>
    <sheet name="8.一覧【実績報告】" sheetId="36" r:id="rId11"/>
    <sheet name="9.実績報告書" sheetId="37" r:id="rId12"/>
    <sheet name="10.収支決算書" sheetId="38" r:id="rId13"/>
    <sheet name="11.補助金請求書" sheetId="39" r:id="rId14"/>
    <sheet name="12.委任状" sheetId="40" r:id="rId15"/>
    <sheet name="13.様式２（実績報告）" sheetId="46" r:id="rId16"/>
    <sheet name="14-1.保険者１～４（実績報告）" sheetId="44" r:id="rId17"/>
    <sheet name="14-2.保険者５～８（実績報告）" sheetId="45" r:id="rId18"/>
  </sheets>
  <externalReferences>
    <externalReference r:id="rId19"/>
    <externalReference r:id="rId20"/>
  </externalReferences>
  <definedNames>
    <definedName name="_xlnm._FilterDatabase" localSheetId="0" hidden="1">'交付申請基本情報（R8.1.15〆）'!$C$4:$F$26</definedName>
    <definedName name="_xlnm._FilterDatabase" localSheetId="9" hidden="1">'実績報告基本情報(R8.4.2〆）'!$C$4:$E$4</definedName>
    <definedName name="_xlnm.Print_Area" localSheetId="1">'1.一覧【交付申請】 '!$A$1:$M$18</definedName>
    <definedName name="_xlnm.Print_Area" localSheetId="12">'10.収支決算書'!$A$2:$M$30</definedName>
    <definedName name="_xlnm.Print_Area" localSheetId="13">'11.補助金請求書'!$A$1:$AF$54</definedName>
    <definedName name="_xlnm.Print_Area" localSheetId="14">'12.委任状'!$A$2:$K$18</definedName>
    <definedName name="_xlnm.Print_Area" localSheetId="15">'13.様式２（実績報告）'!$A$1:$J$45</definedName>
    <definedName name="_xlnm.Print_Area" localSheetId="16">'14-1.保険者１～４（実績報告）'!$A$1:$AU$81</definedName>
    <definedName name="_xlnm.Print_Area" localSheetId="17">'14-2.保険者５～８（実績報告）'!$A$1:$AU$80</definedName>
    <definedName name="_xlnm.Print_Area" localSheetId="2">'2.交付申請書'!$A$2:$O$29</definedName>
    <definedName name="_xlnm.Print_Area" localSheetId="3">'3.収支予算書'!$A$2:$K$23</definedName>
    <definedName name="_xlnm.Print_Area" localSheetId="4">'4.誓約書'!$A$1:$I$26</definedName>
    <definedName name="_xlnm.Print_Area" localSheetId="5">'5.債権者登録'!$A$2:$L$52</definedName>
    <definedName name="_xlnm.Print_Area" localSheetId="6">'6.様式１（計画書）'!$A$1:$J$45</definedName>
    <definedName name="_xlnm.Print_Area" localSheetId="7">'7-1.保険者１～４（申請）'!$A$1:$AU$81</definedName>
    <definedName name="_xlnm.Print_Area" localSheetId="8">'7-2.保険者５～８（申請）'!$A$1:$AU$80</definedName>
    <definedName name="_xlnm.Print_Area" localSheetId="10">'8.一覧【実績報告】'!$A$1:$M$18</definedName>
    <definedName name="_xlnm.Print_Area" localSheetId="11">'9.実績報告書'!$A$2:$O$32</definedName>
    <definedName name="_xlnm.Print_Area" localSheetId="0">'交付申請基本情報（R8.1.15〆）'!$A$2:$D$26</definedName>
    <definedName name="_xlnm.Print_Area" localSheetId="9">'実績報告基本情報(R8.4.2〆）'!$A$2:$E$8</definedName>
    <definedName name="Print_Area_MI" localSheetId="4">#REF!</definedName>
    <definedName name="Print_Area_MI">#REF!</definedName>
    <definedName name="_xlnm.Print_Titles" localSheetId="1">'1.一覧【交付申請】 '!$2:$10</definedName>
    <definedName name="_xlnm.Print_Titles" localSheetId="10">'8.一覧【実績報告】'!$2:$10</definedName>
    <definedName name="まるばつ">[1]リスト・集計用!$A$2:$A$3</definedName>
    <definedName name="図１">[2]様式5!$B$50</definedName>
    <definedName name="図３">[2]様式5!$B$50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46" l="1"/>
  <c r="F39" i="46"/>
  <c r="F38" i="46"/>
  <c r="F37" i="46"/>
  <c r="F36" i="46"/>
  <c r="F35" i="46"/>
  <c r="F34" i="46"/>
  <c r="F33" i="46"/>
  <c r="F32" i="46"/>
  <c r="F31" i="46"/>
  <c r="F30" i="46"/>
  <c r="T52" i="39"/>
  <c r="T47" i="39"/>
  <c r="F40" i="11"/>
  <c r="F39" i="11"/>
  <c r="F38" i="11"/>
  <c r="F37" i="11"/>
  <c r="F36" i="11"/>
  <c r="F35" i="11"/>
  <c r="F34" i="11"/>
  <c r="F33" i="11"/>
  <c r="F32" i="11"/>
  <c r="F31" i="11"/>
  <c r="F30" i="11"/>
  <c r="G19" i="32"/>
  <c r="G17" i="32"/>
  <c r="B15" i="32"/>
  <c r="B11" i="32"/>
  <c r="AS14" i="45"/>
  <c r="AG14" i="45"/>
  <c r="AG15" i="45"/>
  <c r="AG16" i="45"/>
  <c r="AG17" i="45"/>
  <c r="AG18" i="45"/>
  <c r="AG19" i="45"/>
  <c r="U16" i="45"/>
  <c r="U19" i="45"/>
  <c r="I18" i="45"/>
  <c r="I19" i="45"/>
  <c r="AS11" i="44"/>
  <c r="AS12" i="44"/>
  <c r="AS13" i="44"/>
  <c r="AG14" i="44"/>
  <c r="AG16" i="44"/>
  <c r="AG18" i="44"/>
  <c r="AG19" i="44"/>
  <c r="U16" i="44"/>
  <c r="U17" i="44"/>
  <c r="U18" i="44"/>
  <c r="U19" i="44"/>
  <c r="I10" i="44"/>
  <c r="I14" i="44"/>
  <c r="I15" i="44"/>
  <c r="I18" i="44"/>
  <c r="J15" i="39"/>
  <c r="Q27" i="43"/>
  <c r="AC36" i="42"/>
  <c r="AI33" i="42"/>
  <c r="AI51" i="42"/>
  <c r="AC60" i="42"/>
  <c r="AC78" i="42"/>
  <c r="AI78" i="42"/>
  <c r="B19" i="37"/>
  <c r="H30" i="46"/>
  <c r="AG9" i="45" s="1"/>
  <c r="H40" i="46"/>
  <c r="AS19" i="44" s="1"/>
  <c r="H39" i="46"/>
  <c r="AS18" i="44" s="1"/>
  <c r="H38" i="46"/>
  <c r="AS17" i="44" s="1"/>
  <c r="H37" i="46"/>
  <c r="AS16" i="44" s="1"/>
  <c r="H36" i="46"/>
  <c r="AS15" i="45" s="1"/>
  <c r="H35" i="46"/>
  <c r="I14" i="45" s="1"/>
  <c r="H34" i="46"/>
  <c r="U13" i="44" s="1"/>
  <c r="H33" i="46"/>
  <c r="U12" i="44" s="1"/>
  <c r="H32" i="46"/>
  <c r="U11" i="44" s="1"/>
  <c r="H31" i="46"/>
  <c r="U10" i="45" s="1"/>
  <c r="H17" i="37"/>
  <c r="H16" i="37"/>
  <c r="H15" i="37"/>
  <c r="H14" i="37"/>
  <c r="H13" i="37"/>
  <c r="H12" i="37"/>
  <c r="K6" i="36"/>
  <c r="K7" i="36"/>
  <c r="I5" i="36"/>
  <c r="I4" i="36"/>
  <c r="I3" i="36"/>
  <c r="AU77" i="45"/>
  <c r="AO77" i="45"/>
  <c r="AI77" i="45"/>
  <c r="AC77" i="45"/>
  <c r="W77" i="45"/>
  <c r="Q77" i="45"/>
  <c r="K77" i="45"/>
  <c r="E77" i="45"/>
  <c r="AU76" i="45"/>
  <c r="AO76" i="45"/>
  <c r="AI76" i="45"/>
  <c r="AC76" i="45"/>
  <c r="W76" i="45"/>
  <c r="Q76" i="45"/>
  <c r="K76" i="45"/>
  <c r="E76" i="45"/>
  <c r="AU75" i="45"/>
  <c r="AO75" i="45"/>
  <c r="AI75" i="45"/>
  <c r="AC75" i="45"/>
  <c r="W75" i="45"/>
  <c r="Q75" i="45"/>
  <c r="K75" i="45"/>
  <c r="E75" i="45"/>
  <c r="AU74" i="45"/>
  <c r="AO74" i="45"/>
  <c r="AI74" i="45"/>
  <c r="AC74" i="45"/>
  <c r="W74" i="45"/>
  <c r="Q74" i="45"/>
  <c r="K74" i="45"/>
  <c r="E74" i="45"/>
  <c r="AU73" i="45"/>
  <c r="AO73" i="45"/>
  <c r="AI73" i="45"/>
  <c r="AC73" i="45"/>
  <c r="W73" i="45"/>
  <c r="Q73" i="45"/>
  <c r="K73" i="45"/>
  <c r="E73" i="45"/>
  <c r="AU72" i="45"/>
  <c r="AO72" i="45"/>
  <c r="AI72" i="45"/>
  <c r="AC72" i="45"/>
  <c r="W72" i="45"/>
  <c r="Q72" i="45"/>
  <c r="K72" i="45"/>
  <c r="E72" i="45"/>
  <c r="AU71" i="45"/>
  <c r="AO71" i="45"/>
  <c r="AI71" i="45"/>
  <c r="AC71" i="45"/>
  <c r="W71" i="45"/>
  <c r="Q71" i="45"/>
  <c r="K71" i="45"/>
  <c r="E71" i="45"/>
  <c r="AU70" i="45"/>
  <c r="AU78" i="45" s="1"/>
  <c r="AO70" i="45"/>
  <c r="AO78" i="45" s="1"/>
  <c r="AI70" i="45"/>
  <c r="AI78" i="45" s="1"/>
  <c r="AC70" i="45"/>
  <c r="AC78" i="45" s="1"/>
  <c r="W70" i="45"/>
  <c r="W78" i="45" s="1"/>
  <c r="Q70" i="45"/>
  <c r="Q78" i="45" s="1"/>
  <c r="K70" i="45"/>
  <c r="K78" i="45" s="1"/>
  <c r="E70" i="45"/>
  <c r="E78" i="45" s="1"/>
  <c r="AU68" i="45"/>
  <c r="AO68" i="45"/>
  <c r="AI68" i="45"/>
  <c r="AC68" i="45"/>
  <c r="W68" i="45"/>
  <c r="Q68" i="45"/>
  <c r="K68" i="45"/>
  <c r="E68" i="45"/>
  <c r="AU67" i="45"/>
  <c r="AO67" i="45"/>
  <c r="AI67" i="45"/>
  <c r="AC67" i="45"/>
  <c r="W67" i="45"/>
  <c r="Q67" i="45"/>
  <c r="K67" i="45"/>
  <c r="E67" i="45"/>
  <c r="AU66" i="45"/>
  <c r="AO66" i="45"/>
  <c r="AI66" i="45"/>
  <c r="AC66" i="45"/>
  <c r="W66" i="45"/>
  <c r="Q66" i="45"/>
  <c r="K66" i="45"/>
  <c r="E66" i="45"/>
  <c r="AU65" i="45"/>
  <c r="AO65" i="45"/>
  <c r="AI65" i="45"/>
  <c r="AC65" i="45"/>
  <c r="W65" i="45"/>
  <c r="Q65" i="45"/>
  <c r="K65" i="45"/>
  <c r="E65" i="45"/>
  <c r="AU64" i="45"/>
  <c r="AO64" i="45"/>
  <c r="AI64" i="45"/>
  <c r="AC64" i="45"/>
  <c r="W64" i="45"/>
  <c r="Q64" i="45"/>
  <c r="K64" i="45"/>
  <c r="E64" i="45"/>
  <c r="AU63" i="45"/>
  <c r="AO63" i="45"/>
  <c r="AI63" i="45"/>
  <c r="AC63" i="45"/>
  <c r="W63" i="45"/>
  <c r="Q63" i="45"/>
  <c r="K63" i="45"/>
  <c r="E63" i="45"/>
  <c r="AU62" i="45"/>
  <c r="AO62" i="45"/>
  <c r="AI62" i="45"/>
  <c r="AC62" i="45"/>
  <c r="W62" i="45"/>
  <c r="Q62" i="45"/>
  <c r="K62" i="45"/>
  <c r="E62" i="45"/>
  <c r="AU61" i="45"/>
  <c r="AU69" i="45" s="1"/>
  <c r="AO61" i="45"/>
  <c r="AO69" i="45" s="1"/>
  <c r="AI61" i="45"/>
  <c r="AI69" i="45" s="1"/>
  <c r="AC61" i="45"/>
  <c r="AC69" i="45" s="1"/>
  <c r="W61" i="45"/>
  <c r="W69" i="45" s="1"/>
  <c r="Q61" i="45"/>
  <c r="Q69" i="45" s="1"/>
  <c r="K61" i="45"/>
  <c r="K69" i="45" s="1"/>
  <c r="E61" i="45"/>
  <c r="E69" i="45" s="1"/>
  <c r="AU59" i="45"/>
  <c r="AO59" i="45"/>
  <c r="AI59" i="45"/>
  <c r="AC59" i="45"/>
  <c r="W59" i="45"/>
  <c r="Q59" i="45"/>
  <c r="K59" i="45"/>
  <c r="E59" i="45"/>
  <c r="AU58" i="45"/>
  <c r="AO58" i="45"/>
  <c r="AI58" i="45"/>
  <c r="AC58" i="45"/>
  <c r="W58" i="45"/>
  <c r="Q58" i="45"/>
  <c r="K58" i="45"/>
  <c r="E58" i="45"/>
  <c r="AU57" i="45"/>
  <c r="AO57" i="45"/>
  <c r="AI57" i="45"/>
  <c r="AC57" i="45"/>
  <c r="W57" i="45"/>
  <c r="Q57" i="45"/>
  <c r="K57" i="45"/>
  <c r="E57" i="45"/>
  <c r="AU56" i="45"/>
  <c r="AO56" i="45"/>
  <c r="AI56" i="45"/>
  <c r="AC56" i="45"/>
  <c r="W56" i="45"/>
  <c r="Q56" i="45"/>
  <c r="K56" i="45"/>
  <c r="E56" i="45"/>
  <c r="AU55" i="45"/>
  <c r="AO55" i="45"/>
  <c r="AI55" i="45"/>
  <c r="AC55" i="45"/>
  <c r="W55" i="45"/>
  <c r="Q55" i="45"/>
  <c r="K55" i="45"/>
  <c r="E55" i="45"/>
  <c r="AU54" i="45"/>
  <c r="AO54" i="45"/>
  <c r="AI54" i="45"/>
  <c r="AC54" i="45"/>
  <c r="W54" i="45"/>
  <c r="Q54" i="45"/>
  <c r="K54" i="45"/>
  <c r="E54" i="45"/>
  <c r="AU53" i="45"/>
  <c r="AO53" i="45"/>
  <c r="AI53" i="45"/>
  <c r="AC53" i="45"/>
  <c r="W53" i="45"/>
  <c r="Q53" i="45"/>
  <c r="K53" i="45"/>
  <c r="E53" i="45"/>
  <c r="AU52" i="45"/>
  <c r="AU60" i="45" s="1"/>
  <c r="AO52" i="45"/>
  <c r="AO60" i="45" s="1"/>
  <c r="AI52" i="45"/>
  <c r="AI60" i="45" s="1"/>
  <c r="AC52" i="45"/>
  <c r="AC60" i="45" s="1"/>
  <c r="W52" i="45"/>
  <c r="W60" i="45" s="1"/>
  <c r="Q52" i="45"/>
  <c r="Q60" i="45" s="1"/>
  <c r="K52" i="45"/>
  <c r="K60" i="45" s="1"/>
  <c r="E52" i="45"/>
  <c r="E60" i="45" s="1"/>
  <c r="AU50" i="45"/>
  <c r="AO50" i="45"/>
  <c r="AI50" i="45"/>
  <c r="AC50" i="45"/>
  <c r="W50" i="45"/>
  <c r="Q50" i="45"/>
  <c r="K50" i="45"/>
  <c r="E50" i="45"/>
  <c r="AU49" i="45"/>
  <c r="AO49" i="45"/>
  <c r="AI49" i="45"/>
  <c r="AC49" i="45"/>
  <c r="W49" i="45"/>
  <c r="Q49" i="45"/>
  <c r="K49" i="45"/>
  <c r="E49" i="45"/>
  <c r="AU48" i="45"/>
  <c r="AO48" i="45"/>
  <c r="AI48" i="45"/>
  <c r="AC48" i="45"/>
  <c r="W48" i="45"/>
  <c r="Q48" i="45"/>
  <c r="K48" i="45"/>
  <c r="E48" i="45"/>
  <c r="AU47" i="45"/>
  <c r="AO47" i="45"/>
  <c r="AI47" i="45"/>
  <c r="AC47" i="45"/>
  <c r="W47" i="45"/>
  <c r="Q47" i="45"/>
  <c r="K47" i="45"/>
  <c r="E47" i="45"/>
  <c r="AU46" i="45"/>
  <c r="AO46" i="45"/>
  <c r="AI46" i="45"/>
  <c r="AC46" i="45"/>
  <c r="W46" i="45"/>
  <c r="Q46" i="45"/>
  <c r="K46" i="45"/>
  <c r="E46" i="45"/>
  <c r="AU45" i="45"/>
  <c r="AO45" i="45"/>
  <c r="AI45" i="45"/>
  <c r="AC45" i="45"/>
  <c r="W45" i="45"/>
  <c r="Q45" i="45"/>
  <c r="K45" i="45"/>
  <c r="E45" i="45"/>
  <c r="AU44" i="45"/>
  <c r="AO44" i="45"/>
  <c r="AI44" i="45"/>
  <c r="AC44" i="45"/>
  <c r="W44" i="45"/>
  <c r="Q44" i="45"/>
  <c r="K44" i="45"/>
  <c r="E44" i="45"/>
  <c r="AU43" i="45"/>
  <c r="AU51" i="45" s="1"/>
  <c r="AO43" i="45"/>
  <c r="AO51" i="45" s="1"/>
  <c r="AI43" i="45"/>
  <c r="AI51" i="45" s="1"/>
  <c r="AC43" i="45"/>
  <c r="AC51" i="45" s="1"/>
  <c r="W43" i="45"/>
  <c r="W51" i="45" s="1"/>
  <c r="Q43" i="45"/>
  <c r="Q51" i="45" s="1"/>
  <c r="K43" i="45"/>
  <c r="K51" i="45" s="1"/>
  <c r="E43" i="45"/>
  <c r="E51" i="45" s="1"/>
  <c r="AU41" i="45"/>
  <c r="AO41" i="45"/>
  <c r="AI41" i="45"/>
  <c r="AC41" i="45"/>
  <c r="W41" i="45"/>
  <c r="Q41" i="45"/>
  <c r="K41" i="45"/>
  <c r="E41" i="45"/>
  <c r="AU40" i="45"/>
  <c r="AO40" i="45"/>
  <c r="AI40" i="45"/>
  <c r="AC40" i="45"/>
  <c r="W40" i="45"/>
  <c r="Q40" i="45"/>
  <c r="K40" i="45"/>
  <c r="E40" i="45"/>
  <c r="AU39" i="45"/>
  <c r="AO39" i="45"/>
  <c r="AI39" i="45"/>
  <c r="AC39" i="45"/>
  <c r="W39" i="45"/>
  <c r="Q39" i="45"/>
  <c r="K39" i="45"/>
  <c r="E39" i="45"/>
  <c r="AU38" i="45"/>
  <c r="AO38" i="45"/>
  <c r="AI38" i="45"/>
  <c r="AC38" i="45"/>
  <c r="W38" i="45"/>
  <c r="Q38" i="45"/>
  <c r="K38" i="45"/>
  <c r="E38" i="45"/>
  <c r="AU37" i="45"/>
  <c r="AO37" i="45"/>
  <c r="AI37" i="45"/>
  <c r="AC37" i="45"/>
  <c r="W37" i="45"/>
  <c r="Q37" i="45"/>
  <c r="K37" i="45"/>
  <c r="E37" i="45"/>
  <c r="AU36" i="45"/>
  <c r="AO36" i="45"/>
  <c r="AI36" i="45"/>
  <c r="AC36" i="45"/>
  <c r="W36" i="45"/>
  <c r="Q36" i="45"/>
  <c r="K36" i="45"/>
  <c r="E36" i="45"/>
  <c r="AU35" i="45"/>
  <c r="AO35" i="45"/>
  <c r="AI35" i="45"/>
  <c r="AC35" i="45"/>
  <c r="W35" i="45"/>
  <c r="Q35" i="45"/>
  <c r="K35" i="45"/>
  <c r="E35" i="45"/>
  <c r="AU34" i="45"/>
  <c r="AU42" i="45" s="1"/>
  <c r="AO34" i="45"/>
  <c r="AO42" i="45" s="1"/>
  <c r="AI34" i="45"/>
  <c r="AI42" i="45" s="1"/>
  <c r="AC34" i="45"/>
  <c r="AC42" i="45" s="1"/>
  <c r="W34" i="45"/>
  <c r="W42" i="45" s="1"/>
  <c r="Q34" i="45"/>
  <c r="Q42" i="45" s="1"/>
  <c r="K34" i="45"/>
  <c r="K42" i="45" s="1"/>
  <c r="E34" i="45"/>
  <c r="E42" i="45" s="1"/>
  <c r="AU32" i="45"/>
  <c r="AO32" i="45"/>
  <c r="AI32" i="45"/>
  <c r="AC32" i="45"/>
  <c r="W32" i="45"/>
  <c r="Q32" i="45"/>
  <c r="K32" i="45"/>
  <c r="E32" i="45"/>
  <c r="AU31" i="45"/>
  <c r="AO31" i="45"/>
  <c r="AI31" i="45"/>
  <c r="AC31" i="45"/>
  <c r="W31" i="45"/>
  <c r="Q31" i="45"/>
  <c r="K31" i="45"/>
  <c r="E31" i="45"/>
  <c r="AU30" i="45"/>
  <c r="AO30" i="45"/>
  <c r="AI30" i="45"/>
  <c r="AC30" i="45"/>
  <c r="W30" i="45"/>
  <c r="Q30" i="45"/>
  <c r="K30" i="45"/>
  <c r="E30" i="45"/>
  <c r="AU29" i="45"/>
  <c r="AO29" i="45"/>
  <c r="AI29" i="45"/>
  <c r="AC29" i="45"/>
  <c r="W29" i="45"/>
  <c r="Q29" i="45"/>
  <c r="K29" i="45"/>
  <c r="E29" i="45"/>
  <c r="AU28" i="45"/>
  <c r="AO28" i="45"/>
  <c r="AI28" i="45"/>
  <c r="AC28" i="45"/>
  <c r="W28" i="45"/>
  <c r="Q28" i="45"/>
  <c r="K28" i="45"/>
  <c r="E28" i="45"/>
  <c r="AU27" i="45"/>
  <c r="AO27" i="45"/>
  <c r="AI27" i="45"/>
  <c r="AC27" i="45"/>
  <c r="W27" i="45"/>
  <c r="Q27" i="45"/>
  <c r="K27" i="45"/>
  <c r="E27" i="45"/>
  <c r="AU26" i="45"/>
  <c r="AO26" i="45"/>
  <c r="AI26" i="45"/>
  <c r="AC26" i="45"/>
  <c r="W26" i="45"/>
  <c r="Q26" i="45"/>
  <c r="K26" i="45"/>
  <c r="E26" i="45"/>
  <c r="AU25" i="45"/>
  <c r="AU33" i="45" s="1"/>
  <c r="AO25" i="45"/>
  <c r="AO33" i="45" s="1"/>
  <c r="AU79" i="45" s="1"/>
  <c r="AI25" i="45"/>
  <c r="AI33" i="45" s="1"/>
  <c r="AC25" i="45"/>
  <c r="AC33" i="45" s="1"/>
  <c r="AI79" i="45" s="1"/>
  <c r="W25" i="45"/>
  <c r="W33" i="45" s="1"/>
  <c r="Q25" i="45"/>
  <c r="Q33" i="45" s="1"/>
  <c r="W79" i="45" s="1"/>
  <c r="K25" i="45"/>
  <c r="K33" i="45" s="1"/>
  <c r="E25" i="45"/>
  <c r="E33" i="45" s="1"/>
  <c r="K79" i="45" s="1"/>
  <c r="AO20" i="45"/>
  <c r="AC20" i="45"/>
  <c r="Q20" i="45"/>
  <c r="AO19" i="45"/>
  <c r="AP19" i="45" s="1"/>
  <c r="AC19" i="45"/>
  <c r="AD19" i="45" s="1"/>
  <c r="Q19" i="45"/>
  <c r="R19" i="45" s="1"/>
  <c r="E19" i="45"/>
  <c r="F19" i="45" s="1"/>
  <c r="AO18" i="45"/>
  <c r="AP18" i="45" s="1"/>
  <c r="AC18" i="45"/>
  <c r="AD18" i="45" s="1"/>
  <c r="Q18" i="45"/>
  <c r="R18" i="45" s="1"/>
  <c r="E18" i="45"/>
  <c r="F18" i="45" s="1"/>
  <c r="AO17" i="45"/>
  <c r="AP17" i="45" s="1"/>
  <c r="AC17" i="45"/>
  <c r="AD17" i="45" s="1"/>
  <c r="Q17" i="45"/>
  <c r="R17" i="45" s="1"/>
  <c r="E17" i="45"/>
  <c r="F17" i="45" s="1"/>
  <c r="AO16" i="45"/>
  <c r="AP16" i="45" s="1"/>
  <c r="AC16" i="45"/>
  <c r="AD16" i="45" s="1"/>
  <c r="Q16" i="45"/>
  <c r="R16" i="45" s="1"/>
  <c r="E16" i="45"/>
  <c r="F16" i="45" s="1"/>
  <c r="AO15" i="45"/>
  <c r="AP15" i="45" s="1"/>
  <c r="AC15" i="45"/>
  <c r="AD15" i="45" s="1"/>
  <c r="Q15" i="45"/>
  <c r="R15" i="45" s="1"/>
  <c r="E15" i="45"/>
  <c r="F15" i="45" s="1"/>
  <c r="AO14" i="45"/>
  <c r="AP14" i="45" s="1"/>
  <c r="AC14" i="45"/>
  <c r="AD14" i="45" s="1"/>
  <c r="Q14" i="45"/>
  <c r="R14" i="45" s="1"/>
  <c r="E14" i="45"/>
  <c r="F14" i="45" s="1"/>
  <c r="AO13" i="45"/>
  <c r="AP13" i="45" s="1"/>
  <c r="AC13" i="45"/>
  <c r="AD13" i="45" s="1"/>
  <c r="Q13" i="45"/>
  <c r="R13" i="45" s="1"/>
  <c r="E13" i="45"/>
  <c r="F13" i="45" s="1"/>
  <c r="AO12" i="45"/>
  <c r="AP12" i="45" s="1"/>
  <c r="AC12" i="45"/>
  <c r="AD12" i="45" s="1"/>
  <c r="Q12" i="45"/>
  <c r="R12" i="45" s="1"/>
  <c r="E12" i="45"/>
  <c r="F12" i="45" s="1"/>
  <c r="AO11" i="45"/>
  <c r="AP11" i="45" s="1"/>
  <c r="AC11" i="45"/>
  <c r="AD11" i="45" s="1"/>
  <c r="Q11" i="45"/>
  <c r="R11" i="45" s="1"/>
  <c r="E11" i="45"/>
  <c r="F11" i="45" s="1"/>
  <c r="AO10" i="45"/>
  <c r="AP10" i="45" s="1"/>
  <c r="AC10" i="45"/>
  <c r="AD10" i="45" s="1"/>
  <c r="Q10" i="45"/>
  <c r="R10" i="45" s="1"/>
  <c r="E10" i="45"/>
  <c r="F10" i="45" s="1"/>
  <c r="AO9" i="45"/>
  <c r="AP9" i="45" s="1"/>
  <c r="AC9" i="45"/>
  <c r="AD9" i="45" s="1"/>
  <c r="Q9" i="45"/>
  <c r="R9" i="45" s="1"/>
  <c r="E9" i="45"/>
  <c r="E20" i="45" s="1"/>
  <c r="AU77" i="44"/>
  <c r="AO77" i="44"/>
  <c r="AI77" i="44"/>
  <c r="AC77" i="44"/>
  <c r="W77" i="44"/>
  <c r="Q77" i="44"/>
  <c r="K77" i="44"/>
  <c r="E77" i="44"/>
  <c r="AU76" i="44"/>
  <c r="AO76" i="44"/>
  <c r="AI76" i="44"/>
  <c r="AC76" i="44"/>
  <c r="W76" i="44"/>
  <c r="Q76" i="44"/>
  <c r="K76" i="44"/>
  <c r="E76" i="44"/>
  <c r="AU75" i="44"/>
  <c r="AO75" i="44"/>
  <c r="AI75" i="44"/>
  <c r="AC75" i="44"/>
  <c r="W75" i="44"/>
  <c r="Q75" i="44"/>
  <c r="K75" i="44"/>
  <c r="E75" i="44"/>
  <c r="AU74" i="44"/>
  <c r="AO74" i="44"/>
  <c r="AI74" i="44"/>
  <c r="AC74" i="44"/>
  <c r="W74" i="44"/>
  <c r="Q74" i="44"/>
  <c r="K74" i="44"/>
  <c r="E74" i="44"/>
  <c r="AU73" i="44"/>
  <c r="AO73" i="44"/>
  <c r="AI73" i="44"/>
  <c r="AC73" i="44"/>
  <c r="W73" i="44"/>
  <c r="Q73" i="44"/>
  <c r="K73" i="44"/>
  <c r="E73" i="44"/>
  <c r="AU72" i="44"/>
  <c r="AO72" i="44"/>
  <c r="AI72" i="44"/>
  <c r="AC72" i="44"/>
  <c r="W72" i="44"/>
  <c r="Q72" i="44"/>
  <c r="K72" i="44"/>
  <c r="E72" i="44"/>
  <c r="AU71" i="44"/>
  <c r="AO71" i="44"/>
  <c r="AI71" i="44"/>
  <c r="AC71" i="44"/>
  <c r="W71" i="44"/>
  <c r="Q71" i="44"/>
  <c r="K71" i="44"/>
  <c r="E71" i="44"/>
  <c r="AU70" i="44"/>
  <c r="AU78" i="44" s="1"/>
  <c r="AO70" i="44"/>
  <c r="AO78" i="44" s="1"/>
  <c r="AI70" i="44"/>
  <c r="AI78" i="44" s="1"/>
  <c r="AC70" i="44"/>
  <c r="AC78" i="44" s="1"/>
  <c r="W70" i="44"/>
  <c r="W78" i="44" s="1"/>
  <c r="Q70" i="44"/>
  <c r="Q78" i="44" s="1"/>
  <c r="K70" i="44"/>
  <c r="K78" i="44" s="1"/>
  <c r="E70" i="44"/>
  <c r="E78" i="44" s="1"/>
  <c r="AU68" i="44"/>
  <c r="AO68" i="44"/>
  <c r="AI68" i="44"/>
  <c r="AC68" i="44"/>
  <c r="W68" i="44"/>
  <c r="Q68" i="44"/>
  <c r="K68" i="44"/>
  <c r="E68" i="44"/>
  <c r="AU67" i="44"/>
  <c r="AO67" i="44"/>
  <c r="AI67" i="44"/>
  <c r="AC67" i="44"/>
  <c r="W67" i="44"/>
  <c r="Q67" i="44"/>
  <c r="K67" i="44"/>
  <c r="E67" i="44"/>
  <c r="AU66" i="44"/>
  <c r="AO66" i="44"/>
  <c r="AI66" i="44"/>
  <c r="AC66" i="44"/>
  <c r="W66" i="44"/>
  <c r="Q66" i="44"/>
  <c r="K66" i="44"/>
  <c r="E66" i="44"/>
  <c r="AU65" i="44"/>
  <c r="AO65" i="44"/>
  <c r="AI65" i="44"/>
  <c r="AC65" i="44"/>
  <c r="W65" i="44"/>
  <c r="Q65" i="44"/>
  <c r="K65" i="44"/>
  <c r="E65" i="44"/>
  <c r="AU64" i="44"/>
  <c r="AO64" i="44"/>
  <c r="AI64" i="44"/>
  <c r="AC64" i="44"/>
  <c r="W64" i="44"/>
  <c r="Q64" i="44"/>
  <c r="K64" i="44"/>
  <c r="E64" i="44"/>
  <c r="AU63" i="44"/>
  <c r="AO63" i="44"/>
  <c r="AI63" i="44"/>
  <c r="AC63" i="44"/>
  <c r="W63" i="44"/>
  <c r="Q63" i="44"/>
  <c r="K63" i="44"/>
  <c r="E63" i="44"/>
  <c r="AU62" i="44"/>
  <c r="AO62" i="44"/>
  <c r="AI62" i="44"/>
  <c r="AC62" i="44"/>
  <c r="W62" i="44"/>
  <c r="Q62" i="44"/>
  <c r="K62" i="44"/>
  <c r="E62" i="44"/>
  <c r="AU61" i="44"/>
  <c r="AU69" i="44" s="1"/>
  <c r="AO61" i="44"/>
  <c r="AO69" i="44" s="1"/>
  <c r="AI61" i="44"/>
  <c r="AI69" i="44" s="1"/>
  <c r="AC61" i="44"/>
  <c r="AC69" i="44" s="1"/>
  <c r="W61" i="44"/>
  <c r="W69" i="44" s="1"/>
  <c r="Q61" i="44"/>
  <c r="Q69" i="44" s="1"/>
  <c r="K61" i="44"/>
  <c r="K69" i="44" s="1"/>
  <c r="E61" i="44"/>
  <c r="E69" i="44" s="1"/>
  <c r="AU59" i="44"/>
  <c r="AO59" i="44"/>
  <c r="AI59" i="44"/>
  <c r="AC59" i="44"/>
  <c r="W59" i="44"/>
  <c r="Q59" i="44"/>
  <c r="K59" i="44"/>
  <c r="E59" i="44"/>
  <c r="AU58" i="44"/>
  <c r="AO58" i="44"/>
  <c r="AI58" i="44"/>
  <c r="AC58" i="44"/>
  <c r="W58" i="44"/>
  <c r="Q58" i="44"/>
  <c r="K58" i="44"/>
  <c r="E58" i="44"/>
  <c r="AU57" i="44"/>
  <c r="AO57" i="44"/>
  <c r="AI57" i="44"/>
  <c r="AC57" i="44"/>
  <c r="W57" i="44"/>
  <c r="Q57" i="44"/>
  <c r="K57" i="44"/>
  <c r="E57" i="44"/>
  <c r="AU56" i="44"/>
  <c r="AO56" i="44"/>
  <c r="AI56" i="44"/>
  <c r="AC56" i="44"/>
  <c r="W56" i="44"/>
  <c r="Q56" i="44"/>
  <c r="K56" i="44"/>
  <c r="E56" i="44"/>
  <c r="AU55" i="44"/>
  <c r="AO55" i="44"/>
  <c r="AI55" i="44"/>
  <c r="AC55" i="44"/>
  <c r="W55" i="44"/>
  <c r="Q55" i="44"/>
  <c r="K55" i="44"/>
  <c r="E55" i="44"/>
  <c r="AU54" i="44"/>
  <c r="AO54" i="44"/>
  <c r="AI54" i="44"/>
  <c r="AC54" i="44"/>
  <c r="W54" i="44"/>
  <c r="Q54" i="44"/>
  <c r="K54" i="44"/>
  <c r="E54" i="44"/>
  <c r="AU53" i="44"/>
  <c r="AO53" i="44"/>
  <c r="AI53" i="44"/>
  <c r="AC53" i="44"/>
  <c r="W53" i="44"/>
  <c r="Q53" i="44"/>
  <c r="K53" i="44"/>
  <c r="E53" i="44"/>
  <c r="AU52" i="44"/>
  <c r="AU60" i="44" s="1"/>
  <c r="AO52" i="44"/>
  <c r="AO60" i="44" s="1"/>
  <c r="AI52" i="44"/>
  <c r="AI60" i="44" s="1"/>
  <c r="AC52" i="44"/>
  <c r="AC60" i="44" s="1"/>
  <c r="W52" i="44"/>
  <c r="W60" i="44" s="1"/>
  <c r="Q52" i="44"/>
  <c r="Q60" i="44" s="1"/>
  <c r="K52" i="44"/>
  <c r="K60" i="44" s="1"/>
  <c r="E52" i="44"/>
  <c r="E60" i="44" s="1"/>
  <c r="AU50" i="44"/>
  <c r="AO50" i="44"/>
  <c r="AI50" i="44"/>
  <c r="AC50" i="44"/>
  <c r="W50" i="44"/>
  <c r="Q50" i="44"/>
  <c r="K50" i="44"/>
  <c r="E50" i="44"/>
  <c r="AU49" i="44"/>
  <c r="AO49" i="44"/>
  <c r="AI49" i="44"/>
  <c r="AC49" i="44"/>
  <c r="W49" i="44"/>
  <c r="Q49" i="44"/>
  <c r="K49" i="44"/>
  <c r="E49" i="44"/>
  <c r="AU48" i="44"/>
  <c r="AO48" i="44"/>
  <c r="AI48" i="44"/>
  <c r="AC48" i="44"/>
  <c r="W48" i="44"/>
  <c r="Q48" i="44"/>
  <c r="K48" i="44"/>
  <c r="E48" i="44"/>
  <c r="AU47" i="44"/>
  <c r="AO47" i="44"/>
  <c r="AI47" i="44"/>
  <c r="AC47" i="44"/>
  <c r="W47" i="44"/>
  <c r="Q47" i="44"/>
  <c r="K47" i="44"/>
  <c r="E47" i="44"/>
  <c r="AU46" i="44"/>
  <c r="AO46" i="44"/>
  <c r="AI46" i="44"/>
  <c r="AC46" i="44"/>
  <c r="W46" i="44"/>
  <c r="Q46" i="44"/>
  <c r="K46" i="44"/>
  <c r="E46" i="44"/>
  <c r="AU45" i="44"/>
  <c r="AO45" i="44"/>
  <c r="AI45" i="44"/>
  <c r="AC45" i="44"/>
  <c r="W45" i="44"/>
  <c r="Q45" i="44"/>
  <c r="K45" i="44"/>
  <c r="E45" i="44"/>
  <c r="AU44" i="44"/>
  <c r="AO44" i="44"/>
  <c r="AI44" i="44"/>
  <c r="AC44" i="44"/>
  <c r="W44" i="44"/>
  <c r="Q44" i="44"/>
  <c r="K44" i="44"/>
  <c r="E44" i="44"/>
  <c r="AU43" i="44"/>
  <c r="AU51" i="44" s="1"/>
  <c r="AO43" i="44"/>
  <c r="AO51" i="44" s="1"/>
  <c r="AI43" i="44"/>
  <c r="AI51" i="44" s="1"/>
  <c r="AC43" i="44"/>
  <c r="AC51" i="44" s="1"/>
  <c r="W43" i="44"/>
  <c r="W51" i="44" s="1"/>
  <c r="Q43" i="44"/>
  <c r="Q51" i="44" s="1"/>
  <c r="K43" i="44"/>
  <c r="K51" i="44" s="1"/>
  <c r="E43" i="44"/>
  <c r="E51" i="44" s="1"/>
  <c r="AU41" i="44"/>
  <c r="AO41" i="44"/>
  <c r="AI41" i="44"/>
  <c r="AC41" i="44"/>
  <c r="W41" i="44"/>
  <c r="Q41" i="44"/>
  <c r="K41" i="44"/>
  <c r="E41" i="44"/>
  <c r="AU40" i="44"/>
  <c r="AO40" i="44"/>
  <c r="AI40" i="44"/>
  <c r="AC40" i="44"/>
  <c r="W40" i="44"/>
  <c r="Q40" i="44"/>
  <c r="K40" i="44"/>
  <c r="E40" i="44"/>
  <c r="AU39" i="44"/>
  <c r="AO39" i="44"/>
  <c r="AI39" i="44"/>
  <c r="AC39" i="44"/>
  <c r="W39" i="44"/>
  <c r="Q39" i="44"/>
  <c r="K39" i="44"/>
  <c r="E39" i="44"/>
  <c r="AU38" i="44"/>
  <c r="AO38" i="44"/>
  <c r="AI38" i="44"/>
  <c r="AC38" i="44"/>
  <c r="W38" i="44"/>
  <c r="Q38" i="44"/>
  <c r="K38" i="44"/>
  <c r="E38" i="44"/>
  <c r="AU37" i="44"/>
  <c r="AO37" i="44"/>
  <c r="AI37" i="44"/>
  <c r="AC37" i="44"/>
  <c r="W37" i="44"/>
  <c r="Q37" i="44"/>
  <c r="K37" i="44"/>
  <c r="E37" i="44"/>
  <c r="AU36" i="44"/>
  <c r="AO36" i="44"/>
  <c r="AI36" i="44"/>
  <c r="AC36" i="44"/>
  <c r="W36" i="44"/>
  <c r="Q36" i="44"/>
  <c r="K36" i="44"/>
  <c r="E36" i="44"/>
  <c r="AU35" i="44"/>
  <c r="AO35" i="44"/>
  <c r="AI35" i="44"/>
  <c r="AC35" i="44"/>
  <c r="W35" i="44"/>
  <c r="Q35" i="44"/>
  <c r="K35" i="44"/>
  <c r="E35" i="44"/>
  <c r="AU34" i="44"/>
  <c r="AO34" i="44"/>
  <c r="AI34" i="44"/>
  <c r="AI42" i="44" s="1"/>
  <c r="AC34" i="44"/>
  <c r="AC42" i="44" s="1"/>
  <c r="W34" i="44"/>
  <c r="W42" i="44" s="1"/>
  <c r="Q34" i="44"/>
  <c r="Q42" i="44" s="1"/>
  <c r="K34" i="44"/>
  <c r="K42" i="44" s="1"/>
  <c r="E34" i="44"/>
  <c r="E42" i="44" s="1"/>
  <c r="AU32" i="44"/>
  <c r="AO32" i="44"/>
  <c r="AI32" i="44"/>
  <c r="AC32" i="44"/>
  <c r="W32" i="44"/>
  <c r="Q32" i="44"/>
  <c r="K32" i="44"/>
  <c r="E32" i="44"/>
  <c r="AU31" i="44"/>
  <c r="AO31" i="44"/>
  <c r="AI31" i="44"/>
  <c r="AC31" i="44"/>
  <c r="W31" i="44"/>
  <c r="Q31" i="44"/>
  <c r="K31" i="44"/>
  <c r="E31" i="44"/>
  <c r="AU30" i="44"/>
  <c r="AO30" i="44"/>
  <c r="AI30" i="44"/>
  <c r="AC30" i="44"/>
  <c r="W30" i="44"/>
  <c r="Q30" i="44"/>
  <c r="K30" i="44"/>
  <c r="E30" i="44"/>
  <c r="AU29" i="44"/>
  <c r="AO29" i="44"/>
  <c r="AI29" i="44"/>
  <c r="AC29" i="44"/>
  <c r="W29" i="44"/>
  <c r="Q29" i="44"/>
  <c r="K29" i="44"/>
  <c r="E29" i="44"/>
  <c r="AU28" i="44"/>
  <c r="AO28" i="44"/>
  <c r="AI28" i="44"/>
  <c r="AC28" i="44"/>
  <c r="W28" i="44"/>
  <c r="Q28" i="44"/>
  <c r="K28" i="44"/>
  <c r="E28" i="44"/>
  <c r="AU27" i="44"/>
  <c r="AO27" i="44"/>
  <c r="AI27" i="44"/>
  <c r="AC27" i="44"/>
  <c r="W27" i="44"/>
  <c r="Q27" i="44"/>
  <c r="K27" i="44"/>
  <c r="E27" i="44"/>
  <c r="AU26" i="44"/>
  <c r="AO26" i="44"/>
  <c r="AI26" i="44"/>
  <c r="AC26" i="44"/>
  <c r="W26" i="44"/>
  <c r="Q26" i="44"/>
  <c r="K26" i="44"/>
  <c r="E26" i="44"/>
  <c r="AU25" i="44"/>
  <c r="AU33" i="44" s="1"/>
  <c r="AO25" i="44"/>
  <c r="AO33" i="44" s="1"/>
  <c r="AI25" i="44"/>
  <c r="AC25" i="44"/>
  <c r="W25" i="44"/>
  <c r="Q25" i="44"/>
  <c r="Q33" i="44" s="1"/>
  <c r="K25" i="44"/>
  <c r="K33" i="44" s="1"/>
  <c r="E25" i="44"/>
  <c r="E33" i="44" s="1"/>
  <c r="K79" i="44" s="1"/>
  <c r="AO19" i="44"/>
  <c r="AP19" i="44" s="1"/>
  <c r="AC19" i="44"/>
  <c r="AD19" i="44" s="1"/>
  <c r="Q19" i="44"/>
  <c r="R19" i="44" s="1"/>
  <c r="E19" i="44"/>
  <c r="F19" i="44" s="1"/>
  <c r="AO18" i="44"/>
  <c r="AP18" i="44" s="1"/>
  <c r="AC18" i="44"/>
  <c r="AD18" i="44" s="1"/>
  <c r="Q18" i="44"/>
  <c r="R18" i="44" s="1"/>
  <c r="E18" i="44"/>
  <c r="F18" i="44" s="1"/>
  <c r="AO17" i="44"/>
  <c r="AP17" i="44" s="1"/>
  <c r="AC17" i="44"/>
  <c r="AD17" i="44" s="1"/>
  <c r="Q17" i="44"/>
  <c r="R17" i="44" s="1"/>
  <c r="E17" i="44"/>
  <c r="F17" i="44" s="1"/>
  <c r="AO16" i="44"/>
  <c r="AP16" i="44" s="1"/>
  <c r="AC16" i="44"/>
  <c r="AD16" i="44" s="1"/>
  <c r="Q16" i="44"/>
  <c r="R16" i="44" s="1"/>
  <c r="E16" i="44"/>
  <c r="F16" i="44" s="1"/>
  <c r="AO15" i="44"/>
  <c r="AP15" i="44" s="1"/>
  <c r="AC15" i="44"/>
  <c r="AD15" i="44" s="1"/>
  <c r="Q15" i="44"/>
  <c r="R15" i="44" s="1"/>
  <c r="E15" i="44"/>
  <c r="F15" i="44" s="1"/>
  <c r="AO14" i="44"/>
  <c r="AP14" i="44" s="1"/>
  <c r="AC14" i="44"/>
  <c r="AD14" i="44" s="1"/>
  <c r="Q14" i="44"/>
  <c r="R14" i="44" s="1"/>
  <c r="E14" i="44"/>
  <c r="F14" i="44" s="1"/>
  <c r="AO13" i="44"/>
  <c r="AP13" i="44" s="1"/>
  <c r="AC13" i="44"/>
  <c r="AD13" i="44" s="1"/>
  <c r="Q13" i="44"/>
  <c r="R13" i="44" s="1"/>
  <c r="E13" i="44"/>
  <c r="F13" i="44" s="1"/>
  <c r="AO12" i="44"/>
  <c r="AP12" i="44" s="1"/>
  <c r="AC12" i="44"/>
  <c r="AD12" i="44" s="1"/>
  <c r="Q12" i="44"/>
  <c r="R12" i="44" s="1"/>
  <c r="E12" i="44"/>
  <c r="F12" i="44" s="1"/>
  <c r="AO11" i="44"/>
  <c r="AP11" i="44" s="1"/>
  <c r="AC11" i="44"/>
  <c r="AD11" i="44" s="1"/>
  <c r="Q11" i="44"/>
  <c r="R11" i="44" s="1"/>
  <c r="E11" i="44"/>
  <c r="F11" i="44" s="1"/>
  <c r="AO10" i="44"/>
  <c r="AP10" i="44" s="1"/>
  <c r="AC10" i="44"/>
  <c r="AD10" i="44" s="1"/>
  <c r="Q10" i="44"/>
  <c r="R10" i="44" s="1"/>
  <c r="E10" i="44"/>
  <c r="F10" i="44" s="1"/>
  <c r="AO9" i="44"/>
  <c r="AP9" i="44" s="1"/>
  <c r="AC9" i="44"/>
  <c r="AD9" i="44" s="1"/>
  <c r="Q9" i="44"/>
  <c r="R9" i="44" s="1"/>
  <c r="E9" i="44"/>
  <c r="F9" i="44" s="1"/>
  <c r="T49" i="39"/>
  <c r="T48" i="39"/>
  <c r="T51" i="39"/>
  <c r="T45" i="39"/>
  <c r="T44" i="39"/>
  <c r="T43" i="39"/>
  <c r="O25" i="39"/>
  <c r="R24" i="39"/>
  <c r="H17" i="40"/>
  <c r="H16" i="40"/>
  <c r="H15" i="40"/>
  <c r="D9" i="40"/>
  <c r="H30" i="11"/>
  <c r="AG9" i="43" s="1"/>
  <c r="AD9" i="43"/>
  <c r="AU77" i="43"/>
  <c r="AO77" i="43"/>
  <c r="AI77" i="43"/>
  <c r="AC77" i="43"/>
  <c r="W77" i="43"/>
  <c r="Q77" i="43"/>
  <c r="K77" i="43"/>
  <c r="E77" i="43"/>
  <c r="AU76" i="43"/>
  <c r="AO76" i="43"/>
  <c r="AI76" i="43"/>
  <c r="AC76" i="43"/>
  <c r="W76" i="43"/>
  <c r="Q76" i="43"/>
  <c r="K76" i="43"/>
  <c r="E76" i="43"/>
  <c r="AU75" i="43"/>
  <c r="AO75" i="43"/>
  <c r="AI75" i="43"/>
  <c r="AC75" i="43"/>
  <c r="W75" i="43"/>
  <c r="Q75" i="43"/>
  <c r="K75" i="43"/>
  <c r="E75" i="43"/>
  <c r="AU74" i="43"/>
  <c r="AO74" i="43"/>
  <c r="AI74" i="43"/>
  <c r="AC74" i="43"/>
  <c r="W74" i="43"/>
  <c r="Q74" i="43"/>
  <c r="K74" i="43"/>
  <c r="E74" i="43"/>
  <c r="AU73" i="43"/>
  <c r="AO73" i="43"/>
  <c r="AI73" i="43"/>
  <c r="AC73" i="43"/>
  <c r="W73" i="43"/>
  <c r="Q73" i="43"/>
  <c r="K73" i="43"/>
  <c r="E73" i="43"/>
  <c r="AU72" i="43"/>
  <c r="AO72" i="43"/>
  <c r="AI72" i="43"/>
  <c r="AC72" i="43"/>
  <c r="W72" i="43"/>
  <c r="Q72" i="43"/>
  <c r="K72" i="43"/>
  <c r="E72" i="43"/>
  <c r="AU71" i="43"/>
  <c r="AO71" i="43"/>
  <c r="AI71" i="43"/>
  <c r="AC71" i="43"/>
  <c r="W71" i="43"/>
  <c r="Q71" i="43"/>
  <c r="K71" i="43"/>
  <c r="E71" i="43"/>
  <c r="AU70" i="43"/>
  <c r="AU78" i="43" s="1"/>
  <c r="AO70" i="43"/>
  <c r="AO78" i="43" s="1"/>
  <c r="AI70" i="43"/>
  <c r="AI78" i="43" s="1"/>
  <c r="AC70" i="43"/>
  <c r="AC78" i="43" s="1"/>
  <c r="W70" i="43"/>
  <c r="W78" i="43" s="1"/>
  <c r="Q70" i="43"/>
  <c r="Q78" i="43" s="1"/>
  <c r="K70" i="43"/>
  <c r="K78" i="43" s="1"/>
  <c r="E70" i="43"/>
  <c r="E78" i="43" s="1"/>
  <c r="AU68" i="43"/>
  <c r="AO68" i="43"/>
  <c r="AI68" i="43"/>
  <c r="AC68" i="43"/>
  <c r="W68" i="43"/>
  <c r="Q68" i="43"/>
  <c r="K68" i="43"/>
  <c r="E68" i="43"/>
  <c r="AU67" i="43"/>
  <c r="AO67" i="43"/>
  <c r="AI67" i="43"/>
  <c r="AC67" i="43"/>
  <c r="W67" i="43"/>
  <c r="Q67" i="43"/>
  <c r="K67" i="43"/>
  <c r="E67" i="43"/>
  <c r="AU66" i="43"/>
  <c r="AO66" i="43"/>
  <c r="AI66" i="43"/>
  <c r="AC66" i="43"/>
  <c r="W66" i="43"/>
  <c r="Q66" i="43"/>
  <c r="K66" i="43"/>
  <c r="E66" i="43"/>
  <c r="AU65" i="43"/>
  <c r="AO65" i="43"/>
  <c r="AI65" i="43"/>
  <c r="AC65" i="43"/>
  <c r="W65" i="43"/>
  <c r="Q65" i="43"/>
  <c r="K65" i="43"/>
  <c r="E65" i="43"/>
  <c r="AU64" i="43"/>
  <c r="AO64" i="43"/>
  <c r="AI64" i="43"/>
  <c r="AC64" i="43"/>
  <c r="W64" i="43"/>
  <c r="Q64" i="43"/>
  <c r="K64" i="43"/>
  <c r="E64" i="43"/>
  <c r="AU63" i="43"/>
  <c r="AO63" i="43"/>
  <c r="AI63" i="43"/>
  <c r="AC63" i="43"/>
  <c r="W63" i="43"/>
  <c r="Q63" i="43"/>
  <c r="K63" i="43"/>
  <c r="E63" i="43"/>
  <c r="AU62" i="43"/>
  <c r="AO62" i="43"/>
  <c r="AI62" i="43"/>
  <c r="AC62" i="43"/>
  <c r="W62" i="43"/>
  <c r="Q62" i="43"/>
  <c r="K62" i="43"/>
  <c r="E62" i="43"/>
  <c r="AU61" i="43"/>
  <c r="AU69" i="43" s="1"/>
  <c r="AO61" i="43"/>
  <c r="AO69" i="43" s="1"/>
  <c r="AI61" i="43"/>
  <c r="AI69" i="43" s="1"/>
  <c r="AC61" i="43"/>
  <c r="AC69" i="43" s="1"/>
  <c r="W61" i="43"/>
  <c r="W69" i="43" s="1"/>
  <c r="Q61" i="43"/>
  <c r="Q69" i="43" s="1"/>
  <c r="K61" i="43"/>
  <c r="K69" i="43" s="1"/>
  <c r="E61" i="43"/>
  <c r="E69" i="43" s="1"/>
  <c r="AU59" i="43"/>
  <c r="AO59" i="43"/>
  <c r="AI59" i="43"/>
  <c r="AC59" i="43"/>
  <c r="W59" i="43"/>
  <c r="Q59" i="43"/>
  <c r="K59" i="43"/>
  <c r="E59" i="43"/>
  <c r="AU58" i="43"/>
  <c r="AO58" i="43"/>
  <c r="AI58" i="43"/>
  <c r="AC58" i="43"/>
  <c r="W58" i="43"/>
  <c r="Q58" i="43"/>
  <c r="K58" i="43"/>
  <c r="E58" i="43"/>
  <c r="AU57" i="43"/>
  <c r="AO57" i="43"/>
  <c r="AI57" i="43"/>
  <c r="AC57" i="43"/>
  <c r="W57" i="43"/>
  <c r="Q57" i="43"/>
  <c r="K57" i="43"/>
  <c r="E57" i="43"/>
  <c r="AU56" i="43"/>
  <c r="AO56" i="43"/>
  <c r="AI56" i="43"/>
  <c r="AC56" i="43"/>
  <c r="W56" i="43"/>
  <c r="Q56" i="43"/>
  <c r="K56" i="43"/>
  <c r="E56" i="43"/>
  <c r="AU55" i="43"/>
  <c r="AO55" i="43"/>
  <c r="AI55" i="43"/>
  <c r="AC55" i="43"/>
  <c r="W55" i="43"/>
  <c r="Q55" i="43"/>
  <c r="K55" i="43"/>
  <c r="E55" i="43"/>
  <c r="AU54" i="43"/>
  <c r="AO54" i="43"/>
  <c r="AI54" i="43"/>
  <c r="AC54" i="43"/>
  <c r="W54" i="43"/>
  <c r="Q54" i="43"/>
  <c r="K54" i="43"/>
  <c r="E54" i="43"/>
  <c r="AU53" i="43"/>
  <c r="AO53" i="43"/>
  <c r="AI53" i="43"/>
  <c r="AC53" i="43"/>
  <c r="W53" i="43"/>
  <c r="Q53" i="43"/>
  <c r="K53" i="43"/>
  <c r="E53" i="43"/>
  <c r="AU52" i="43"/>
  <c r="AU60" i="43" s="1"/>
  <c r="AO52" i="43"/>
  <c r="AO60" i="43" s="1"/>
  <c r="AI52" i="43"/>
  <c r="AI60" i="43" s="1"/>
  <c r="AC52" i="43"/>
  <c r="AC60" i="43" s="1"/>
  <c r="W52" i="43"/>
  <c r="W60" i="43" s="1"/>
  <c r="Q52" i="43"/>
  <c r="Q60" i="43" s="1"/>
  <c r="K52" i="43"/>
  <c r="K60" i="43" s="1"/>
  <c r="E52" i="43"/>
  <c r="E60" i="43" s="1"/>
  <c r="AU50" i="43"/>
  <c r="AO50" i="43"/>
  <c r="AI50" i="43"/>
  <c r="AC50" i="43"/>
  <c r="W50" i="43"/>
  <c r="Q50" i="43"/>
  <c r="K50" i="43"/>
  <c r="E50" i="43"/>
  <c r="AU49" i="43"/>
  <c r="AO49" i="43"/>
  <c r="AI49" i="43"/>
  <c r="AC49" i="43"/>
  <c r="W49" i="43"/>
  <c r="Q49" i="43"/>
  <c r="K49" i="43"/>
  <c r="E49" i="43"/>
  <c r="AU48" i="43"/>
  <c r="AO48" i="43"/>
  <c r="AI48" i="43"/>
  <c r="AC48" i="43"/>
  <c r="W48" i="43"/>
  <c r="Q48" i="43"/>
  <c r="K48" i="43"/>
  <c r="E48" i="43"/>
  <c r="AU47" i="43"/>
  <c r="AO47" i="43"/>
  <c r="AI47" i="43"/>
  <c r="AC47" i="43"/>
  <c r="W47" i="43"/>
  <c r="Q47" i="43"/>
  <c r="K47" i="43"/>
  <c r="E47" i="43"/>
  <c r="AU46" i="43"/>
  <c r="AO46" i="43"/>
  <c r="AI46" i="43"/>
  <c r="AC46" i="43"/>
  <c r="W46" i="43"/>
  <c r="Q46" i="43"/>
  <c r="K46" i="43"/>
  <c r="E46" i="43"/>
  <c r="AU45" i="43"/>
  <c r="AO45" i="43"/>
  <c r="AI45" i="43"/>
  <c r="AC45" i="43"/>
  <c r="W45" i="43"/>
  <c r="Q45" i="43"/>
  <c r="K45" i="43"/>
  <c r="E45" i="43"/>
  <c r="AU44" i="43"/>
  <c r="AO44" i="43"/>
  <c r="AI44" i="43"/>
  <c r="AC44" i="43"/>
  <c r="W44" i="43"/>
  <c r="Q44" i="43"/>
  <c r="K44" i="43"/>
  <c r="E44" i="43"/>
  <c r="AU43" i="43"/>
  <c r="AU51" i="43" s="1"/>
  <c r="AO43" i="43"/>
  <c r="AO51" i="43" s="1"/>
  <c r="AI43" i="43"/>
  <c r="AI51" i="43" s="1"/>
  <c r="AC43" i="43"/>
  <c r="AC51" i="43" s="1"/>
  <c r="W43" i="43"/>
  <c r="W51" i="43" s="1"/>
  <c r="Q43" i="43"/>
  <c r="Q51" i="43" s="1"/>
  <c r="K43" i="43"/>
  <c r="K51" i="43" s="1"/>
  <c r="E43" i="43"/>
  <c r="E51" i="43" s="1"/>
  <c r="AU41" i="43"/>
  <c r="AO41" i="43"/>
  <c r="AI41" i="43"/>
  <c r="AC41" i="43"/>
  <c r="W41" i="43"/>
  <c r="Q41" i="43"/>
  <c r="K41" i="43"/>
  <c r="E41" i="43"/>
  <c r="AU40" i="43"/>
  <c r="AO40" i="43"/>
  <c r="AI40" i="43"/>
  <c r="AC40" i="43"/>
  <c r="W40" i="43"/>
  <c r="Q40" i="43"/>
  <c r="K40" i="43"/>
  <c r="E40" i="43"/>
  <c r="AU39" i="43"/>
  <c r="AO39" i="43"/>
  <c r="AI39" i="43"/>
  <c r="AC39" i="43"/>
  <c r="W39" i="43"/>
  <c r="Q39" i="43"/>
  <c r="K39" i="43"/>
  <c r="E39" i="43"/>
  <c r="AU38" i="43"/>
  <c r="AO38" i="43"/>
  <c r="AI38" i="43"/>
  <c r="AC38" i="43"/>
  <c r="W38" i="43"/>
  <c r="Q38" i="43"/>
  <c r="K38" i="43"/>
  <c r="E38" i="43"/>
  <c r="AU37" i="43"/>
  <c r="AO37" i="43"/>
  <c r="AI37" i="43"/>
  <c r="AC37" i="43"/>
  <c r="W37" i="43"/>
  <c r="Q37" i="43"/>
  <c r="K37" i="43"/>
  <c r="E37" i="43"/>
  <c r="AU36" i="43"/>
  <c r="AO36" i="43"/>
  <c r="AI36" i="43"/>
  <c r="AC36" i="43"/>
  <c r="W36" i="43"/>
  <c r="Q36" i="43"/>
  <c r="K36" i="43"/>
  <c r="E36" i="43"/>
  <c r="AU35" i="43"/>
  <c r="AO35" i="43"/>
  <c r="AI35" i="43"/>
  <c r="AC35" i="43"/>
  <c r="W35" i="43"/>
  <c r="Q35" i="43"/>
  <c r="K35" i="43"/>
  <c r="E35" i="43"/>
  <c r="AU34" i="43"/>
  <c r="AU42" i="43" s="1"/>
  <c r="AO34" i="43"/>
  <c r="AO42" i="43" s="1"/>
  <c r="AI34" i="43"/>
  <c r="AI42" i="43" s="1"/>
  <c r="AC34" i="43"/>
  <c r="AC42" i="43" s="1"/>
  <c r="W34" i="43"/>
  <c r="W42" i="43" s="1"/>
  <c r="Q34" i="43"/>
  <c r="Q42" i="43" s="1"/>
  <c r="K34" i="43"/>
  <c r="K42" i="43" s="1"/>
  <c r="E34" i="43"/>
  <c r="E42" i="43" s="1"/>
  <c r="AU32" i="43"/>
  <c r="AO32" i="43"/>
  <c r="AI32" i="43"/>
  <c r="AC32" i="43"/>
  <c r="W32" i="43"/>
  <c r="Q32" i="43"/>
  <c r="K32" i="43"/>
  <c r="E32" i="43"/>
  <c r="AU31" i="43"/>
  <c r="AO31" i="43"/>
  <c r="AI31" i="43"/>
  <c r="AC31" i="43"/>
  <c r="W31" i="43"/>
  <c r="Q31" i="43"/>
  <c r="K31" i="43"/>
  <c r="E31" i="43"/>
  <c r="AU30" i="43"/>
  <c r="AO30" i="43"/>
  <c r="AI30" i="43"/>
  <c r="AC30" i="43"/>
  <c r="W30" i="43"/>
  <c r="Q30" i="43"/>
  <c r="K30" i="43"/>
  <c r="E30" i="43"/>
  <c r="AU29" i="43"/>
  <c r="AO29" i="43"/>
  <c r="AI29" i="43"/>
  <c r="AC29" i="43"/>
  <c r="W29" i="43"/>
  <c r="Q29" i="43"/>
  <c r="K29" i="43"/>
  <c r="E29" i="43"/>
  <c r="AU28" i="43"/>
  <c r="AO28" i="43"/>
  <c r="AI28" i="43"/>
  <c r="AC28" i="43"/>
  <c r="W28" i="43"/>
  <c r="Q28" i="43"/>
  <c r="K28" i="43"/>
  <c r="E28" i="43"/>
  <c r="AU27" i="43"/>
  <c r="AO27" i="43"/>
  <c r="AI27" i="43"/>
  <c r="AC27" i="43"/>
  <c r="W27" i="43"/>
  <c r="K27" i="43"/>
  <c r="E27" i="43"/>
  <c r="AU26" i="43"/>
  <c r="AO26" i="43"/>
  <c r="AI26" i="43"/>
  <c r="AC26" i="43"/>
  <c r="W26" i="43"/>
  <c r="Q26" i="43"/>
  <c r="K26" i="43"/>
  <c r="E26" i="43"/>
  <c r="AU25" i="43"/>
  <c r="AU33" i="43" s="1"/>
  <c r="AO25" i="43"/>
  <c r="AO33" i="43" s="1"/>
  <c r="AU79" i="43" s="1"/>
  <c r="AI25" i="43"/>
  <c r="AI33" i="43" s="1"/>
  <c r="AC25" i="43"/>
  <c r="AC33" i="43" s="1"/>
  <c r="AI79" i="43" s="1"/>
  <c r="W25" i="43"/>
  <c r="W33" i="43" s="1"/>
  <c r="Q25" i="43"/>
  <c r="Q33" i="43" s="1"/>
  <c r="W79" i="43" s="1"/>
  <c r="K25" i="43"/>
  <c r="K33" i="43" s="1"/>
  <c r="E25" i="43"/>
  <c r="E33" i="43" s="1"/>
  <c r="K79" i="43" s="1"/>
  <c r="AC20" i="43"/>
  <c r="AO19" i="43"/>
  <c r="AP19" i="43" s="1"/>
  <c r="AC19" i="43"/>
  <c r="AD19" i="43" s="1"/>
  <c r="Q19" i="43"/>
  <c r="R19" i="43" s="1"/>
  <c r="E19" i="43"/>
  <c r="F19" i="43" s="1"/>
  <c r="AO18" i="43"/>
  <c r="AP18" i="43" s="1"/>
  <c r="AC18" i="43"/>
  <c r="AD18" i="43" s="1"/>
  <c r="Q18" i="43"/>
  <c r="R18" i="43" s="1"/>
  <c r="E18" i="43"/>
  <c r="F18" i="43" s="1"/>
  <c r="AO17" i="43"/>
  <c r="AP17" i="43" s="1"/>
  <c r="AC17" i="43"/>
  <c r="AD17" i="43" s="1"/>
  <c r="Q17" i="43"/>
  <c r="R17" i="43" s="1"/>
  <c r="E17" i="43"/>
  <c r="F17" i="43" s="1"/>
  <c r="AO16" i="43"/>
  <c r="AP16" i="43" s="1"/>
  <c r="AC16" i="43"/>
  <c r="AD16" i="43" s="1"/>
  <c r="Q16" i="43"/>
  <c r="R16" i="43" s="1"/>
  <c r="E16" i="43"/>
  <c r="F16" i="43" s="1"/>
  <c r="AO15" i="43"/>
  <c r="AP15" i="43" s="1"/>
  <c r="AC15" i="43"/>
  <c r="AD15" i="43" s="1"/>
  <c r="Q15" i="43"/>
  <c r="R15" i="43" s="1"/>
  <c r="E15" i="43"/>
  <c r="F15" i="43" s="1"/>
  <c r="AO14" i="43"/>
  <c r="AP14" i="43" s="1"/>
  <c r="AC14" i="43"/>
  <c r="AD14" i="43" s="1"/>
  <c r="Q14" i="43"/>
  <c r="R14" i="43" s="1"/>
  <c r="E14" i="43"/>
  <c r="F14" i="43" s="1"/>
  <c r="AO13" i="43"/>
  <c r="AP13" i="43" s="1"/>
  <c r="AC13" i="43"/>
  <c r="AD13" i="43" s="1"/>
  <c r="Q13" i="43"/>
  <c r="R13" i="43" s="1"/>
  <c r="E13" i="43"/>
  <c r="F13" i="43" s="1"/>
  <c r="AO12" i="43"/>
  <c r="AP12" i="43" s="1"/>
  <c r="AC12" i="43"/>
  <c r="AD12" i="43" s="1"/>
  <c r="Q12" i="43"/>
  <c r="R12" i="43" s="1"/>
  <c r="E12" i="43"/>
  <c r="F12" i="43" s="1"/>
  <c r="AO11" i="43"/>
  <c r="AP11" i="43" s="1"/>
  <c r="AC11" i="43"/>
  <c r="AD11" i="43" s="1"/>
  <c r="Q11" i="43"/>
  <c r="R11" i="43" s="1"/>
  <c r="E11" i="43"/>
  <c r="F11" i="43" s="1"/>
  <c r="AO10" i="43"/>
  <c r="AP10" i="43" s="1"/>
  <c r="AC10" i="43"/>
  <c r="AD10" i="43" s="1"/>
  <c r="Q10" i="43"/>
  <c r="R10" i="43" s="1"/>
  <c r="E10" i="43"/>
  <c r="F10" i="43" s="1"/>
  <c r="AO9" i="43"/>
  <c r="AP9" i="43" s="1"/>
  <c r="AC9" i="43"/>
  <c r="Q9" i="43"/>
  <c r="R9" i="43" s="1"/>
  <c r="E9" i="43"/>
  <c r="E20" i="43" s="1"/>
  <c r="AP9" i="42"/>
  <c r="AO17" i="42"/>
  <c r="AP17" i="42" s="1"/>
  <c r="AC17" i="42"/>
  <c r="AC10" i="42"/>
  <c r="AD10" i="42" s="1"/>
  <c r="Q17" i="42"/>
  <c r="R17" i="42" s="1"/>
  <c r="Q9" i="42"/>
  <c r="E19" i="42"/>
  <c r="F19" i="42" s="1"/>
  <c r="E9" i="42"/>
  <c r="F9" i="42" s="1"/>
  <c r="Q25" i="42"/>
  <c r="AU77" i="42"/>
  <c r="AO77" i="42"/>
  <c r="AU76" i="42"/>
  <c r="AO76" i="42"/>
  <c r="AU75" i="42"/>
  <c r="AO75" i="42"/>
  <c r="AU74" i="42"/>
  <c r="AO74" i="42"/>
  <c r="AU73" i="42"/>
  <c r="AO73" i="42"/>
  <c r="AU72" i="42"/>
  <c r="AO72" i="42"/>
  <c r="AU71" i="42"/>
  <c r="AO71" i="42"/>
  <c r="AU70" i="42"/>
  <c r="AO70" i="42"/>
  <c r="AU68" i="42"/>
  <c r="AO68" i="42"/>
  <c r="AU67" i="42"/>
  <c r="AO67" i="42"/>
  <c r="AU66" i="42"/>
  <c r="AO66" i="42"/>
  <c r="AU65" i="42"/>
  <c r="AO65" i="42"/>
  <c r="AU64" i="42"/>
  <c r="AO64" i="42"/>
  <c r="AU63" i="42"/>
  <c r="AO63" i="42"/>
  <c r="AU62" i="42"/>
  <c r="AO62" i="42"/>
  <c r="AU61" i="42"/>
  <c r="AO61" i="42"/>
  <c r="AU59" i="42"/>
  <c r="AO59" i="42"/>
  <c r="AU58" i="42"/>
  <c r="AO58" i="42"/>
  <c r="AU57" i="42"/>
  <c r="AO57" i="42"/>
  <c r="AU56" i="42"/>
  <c r="AO56" i="42"/>
  <c r="AU55" i="42"/>
  <c r="AO55" i="42"/>
  <c r="AU54" i="42"/>
  <c r="AO54" i="42"/>
  <c r="AU53" i="42"/>
  <c r="AO53" i="42"/>
  <c r="AU52" i="42"/>
  <c r="AO52" i="42"/>
  <c r="AU50" i="42"/>
  <c r="AO50" i="42"/>
  <c r="AU49" i="42"/>
  <c r="AO49" i="42"/>
  <c r="AU48" i="42"/>
  <c r="AO48" i="42"/>
  <c r="AU47" i="42"/>
  <c r="AO47" i="42"/>
  <c r="AU46" i="42"/>
  <c r="AO46" i="42"/>
  <c r="AU45" i="42"/>
  <c r="AO45" i="42"/>
  <c r="AU44" i="42"/>
  <c r="AO44" i="42"/>
  <c r="AU43" i="42"/>
  <c r="AO43" i="42"/>
  <c r="AU41" i="42"/>
  <c r="AO41" i="42"/>
  <c r="AU40" i="42"/>
  <c r="AO40" i="42"/>
  <c r="AU39" i="42"/>
  <c r="AO39" i="42"/>
  <c r="AU38" i="42"/>
  <c r="AO38" i="42"/>
  <c r="AU37" i="42"/>
  <c r="AO37" i="42"/>
  <c r="AU36" i="42"/>
  <c r="AO36" i="42"/>
  <c r="AU35" i="42"/>
  <c r="AO35" i="42"/>
  <c r="AU34" i="42"/>
  <c r="AO34" i="42"/>
  <c r="AU32" i="42"/>
  <c r="AO32" i="42"/>
  <c r="AU31" i="42"/>
  <c r="AO31" i="42"/>
  <c r="AU30" i="42"/>
  <c r="AO30" i="42"/>
  <c r="AU29" i="42"/>
  <c r="AO29" i="42"/>
  <c r="AU28" i="42"/>
  <c r="AO28" i="42"/>
  <c r="AU27" i="42"/>
  <c r="AO27" i="42"/>
  <c r="AU26" i="42"/>
  <c r="AO26" i="42"/>
  <c r="AU25" i="42"/>
  <c r="AO25" i="42"/>
  <c r="AO19" i="42"/>
  <c r="AP19" i="42" s="1"/>
  <c r="AO18" i="42"/>
  <c r="AP18" i="42" s="1"/>
  <c r="AO16" i="42"/>
  <c r="AP16" i="42" s="1"/>
  <c r="AO15" i="42"/>
  <c r="AP15" i="42" s="1"/>
  <c r="AO14" i="42"/>
  <c r="AP14" i="42" s="1"/>
  <c r="AO13" i="42"/>
  <c r="AP13" i="42" s="1"/>
  <c r="AO12" i="42"/>
  <c r="AP12" i="42" s="1"/>
  <c r="AO11" i="42"/>
  <c r="AP11" i="42" s="1"/>
  <c r="AO10" i="42"/>
  <c r="AP10" i="42" s="1"/>
  <c r="AO9" i="42"/>
  <c r="AI77" i="42"/>
  <c r="AC77" i="42"/>
  <c r="AI76" i="42"/>
  <c r="AC76" i="42"/>
  <c r="AI75" i="42"/>
  <c r="AC75" i="42"/>
  <c r="AI74" i="42"/>
  <c r="AC74" i="42"/>
  <c r="AI73" i="42"/>
  <c r="AC73" i="42"/>
  <c r="AI72" i="42"/>
  <c r="AC72" i="42"/>
  <c r="AI71" i="42"/>
  <c r="AC71" i="42"/>
  <c r="AI70" i="42"/>
  <c r="AC70" i="42"/>
  <c r="AI68" i="42"/>
  <c r="AC68" i="42"/>
  <c r="AI67" i="42"/>
  <c r="AC67" i="42"/>
  <c r="AI66" i="42"/>
  <c r="AC66" i="42"/>
  <c r="AI65" i="42"/>
  <c r="AC65" i="42"/>
  <c r="AI64" i="42"/>
  <c r="AC64" i="42"/>
  <c r="AI63" i="42"/>
  <c r="AC63" i="42"/>
  <c r="AI62" i="42"/>
  <c r="AC62" i="42"/>
  <c r="AI61" i="42"/>
  <c r="AC61" i="42"/>
  <c r="AI59" i="42"/>
  <c r="AC59" i="42"/>
  <c r="AI58" i="42"/>
  <c r="AC58" i="42"/>
  <c r="AI57" i="42"/>
  <c r="AC57" i="42"/>
  <c r="AI56" i="42"/>
  <c r="AC56" i="42"/>
  <c r="AI55" i="42"/>
  <c r="AC55" i="42"/>
  <c r="AI54" i="42"/>
  <c r="AC54" i="42"/>
  <c r="AI53" i="42"/>
  <c r="AC53" i="42"/>
  <c r="AI52" i="42"/>
  <c r="AC52" i="42"/>
  <c r="AI50" i="42"/>
  <c r="AC50" i="42"/>
  <c r="AI49" i="42"/>
  <c r="AC49" i="42"/>
  <c r="AI48" i="42"/>
  <c r="AC48" i="42"/>
  <c r="AI47" i="42"/>
  <c r="AC47" i="42"/>
  <c r="AI46" i="42"/>
  <c r="AC46" i="42"/>
  <c r="AI45" i="42"/>
  <c r="AC45" i="42"/>
  <c r="AI44" i="42"/>
  <c r="AC44" i="42"/>
  <c r="AI43" i="42"/>
  <c r="AC43" i="42"/>
  <c r="AI41" i="42"/>
  <c r="AC41" i="42"/>
  <c r="AI40" i="42"/>
  <c r="AC40" i="42"/>
  <c r="AI39" i="42"/>
  <c r="AC39" i="42"/>
  <c r="AI38" i="42"/>
  <c r="AC38" i="42"/>
  <c r="AI37" i="42"/>
  <c r="AC37" i="42"/>
  <c r="AI36" i="42"/>
  <c r="AI35" i="42"/>
  <c r="AC35" i="42"/>
  <c r="AI34" i="42"/>
  <c r="AC34" i="42"/>
  <c r="AI32" i="42"/>
  <c r="AC32" i="42"/>
  <c r="AI31" i="42"/>
  <c r="AC31" i="42"/>
  <c r="AI30" i="42"/>
  <c r="AC30" i="42"/>
  <c r="AI29" i="42"/>
  <c r="AC29" i="42"/>
  <c r="AI28" i="42"/>
  <c r="AC28" i="42"/>
  <c r="AI27" i="42"/>
  <c r="AC27" i="42"/>
  <c r="AI26" i="42"/>
  <c r="AC26" i="42"/>
  <c r="AI25" i="42"/>
  <c r="AC25" i="42"/>
  <c r="AC19" i="42"/>
  <c r="AD19" i="42" s="1"/>
  <c r="AC18" i="42"/>
  <c r="AD18" i="42" s="1"/>
  <c r="AD17" i="42"/>
  <c r="AC16" i="42"/>
  <c r="AD16" i="42" s="1"/>
  <c r="AC15" i="42"/>
  <c r="AD15" i="42" s="1"/>
  <c r="AC14" i="42"/>
  <c r="AD14" i="42" s="1"/>
  <c r="AC13" i="42"/>
  <c r="AD13" i="42" s="1"/>
  <c r="AC12" i="42"/>
  <c r="AC11" i="42"/>
  <c r="AD11" i="42" s="1"/>
  <c r="AC9" i="42"/>
  <c r="AD9" i="42" s="1"/>
  <c r="W74" i="42"/>
  <c r="W75" i="42"/>
  <c r="W65" i="42"/>
  <c r="W66" i="42"/>
  <c r="W67" i="42"/>
  <c r="Q56" i="42"/>
  <c r="Q57" i="42"/>
  <c r="Q58" i="42"/>
  <c r="W56" i="42"/>
  <c r="W57" i="42"/>
  <c r="W58" i="42"/>
  <c r="W47" i="42"/>
  <c r="W48" i="42"/>
  <c r="W49" i="42"/>
  <c r="W38" i="42"/>
  <c r="W39" i="42"/>
  <c r="W40" i="42"/>
  <c r="W31" i="42"/>
  <c r="Q74" i="42"/>
  <c r="Q75" i="42"/>
  <c r="Q65" i="42"/>
  <c r="Q66" i="42"/>
  <c r="Q67" i="42"/>
  <c r="Q47" i="42"/>
  <c r="Q48" i="42"/>
  <c r="Q49" i="42"/>
  <c r="Q38" i="42"/>
  <c r="Q39" i="42"/>
  <c r="Q40" i="42"/>
  <c r="Q31" i="42"/>
  <c r="K74" i="42"/>
  <c r="K75" i="42"/>
  <c r="K65" i="42"/>
  <c r="K66" i="42"/>
  <c r="K67" i="42"/>
  <c r="E74" i="42"/>
  <c r="E75" i="42"/>
  <c r="E65" i="42"/>
  <c r="E66" i="42"/>
  <c r="E67" i="42"/>
  <c r="K56" i="42"/>
  <c r="K57" i="42"/>
  <c r="K58" i="42"/>
  <c r="E56" i="42"/>
  <c r="E57" i="42"/>
  <c r="E58" i="42"/>
  <c r="E59" i="42"/>
  <c r="K47" i="42"/>
  <c r="K48" i="42"/>
  <c r="K49" i="42"/>
  <c r="E47" i="42"/>
  <c r="E48" i="42"/>
  <c r="E49" i="42"/>
  <c r="K38" i="42"/>
  <c r="K39" i="42"/>
  <c r="K40" i="42"/>
  <c r="E38" i="42"/>
  <c r="E39" i="42"/>
  <c r="E40" i="42"/>
  <c r="K31" i="42"/>
  <c r="K32" i="42"/>
  <c r="E31" i="42"/>
  <c r="W77" i="42"/>
  <c r="Q77" i="42"/>
  <c r="W76" i="42"/>
  <c r="Q76" i="42"/>
  <c r="W73" i="42"/>
  <c r="Q73" i="42"/>
  <c r="W72" i="42"/>
  <c r="Q72" i="42"/>
  <c r="W71" i="42"/>
  <c r="Q71" i="42"/>
  <c r="W70" i="42"/>
  <c r="Q70" i="42"/>
  <c r="W68" i="42"/>
  <c r="Q68" i="42"/>
  <c r="W64" i="42"/>
  <c r="Q64" i="42"/>
  <c r="W63" i="42"/>
  <c r="Q63" i="42"/>
  <c r="W62" i="42"/>
  <c r="Q62" i="42"/>
  <c r="W61" i="42"/>
  <c r="Q61" i="42"/>
  <c r="W59" i="42"/>
  <c r="Q59" i="42"/>
  <c r="W55" i="42"/>
  <c r="Q55" i="42"/>
  <c r="W54" i="42"/>
  <c r="Q54" i="42"/>
  <c r="W53" i="42"/>
  <c r="Q53" i="42"/>
  <c r="W52" i="42"/>
  <c r="Q52" i="42"/>
  <c r="W50" i="42"/>
  <c r="Q50" i="42"/>
  <c r="W46" i="42"/>
  <c r="Q46" i="42"/>
  <c r="W45" i="42"/>
  <c r="Q45" i="42"/>
  <c r="W44" i="42"/>
  <c r="Q44" i="42"/>
  <c r="W43" i="42"/>
  <c r="Q43" i="42"/>
  <c r="W41" i="42"/>
  <c r="Q41" i="42"/>
  <c r="W37" i="42"/>
  <c r="Q37" i="42"/>
  <c r="W36" i="42"/>
  <c r="Q36" i="42"/>
  <c r="W35" i="42"/>
  <c r="Q35" i="42"/>
  <c r="W34" i="42"/>
  <c r="Q34" i="42"/>
  <c r="W32" i="42"/>
  <c r="Q32" i="42"/>
  <c r="W30" i="42"/>
  <c r="Q30" i="42"/>
  <c r="W29" i="42"/>
  <c r="Q29" i="42"/>
  <c r="W28" i="42"/>
  <c r="Q28" i="42"/>
  <c r="W27" i="42"/>
  <c r="Q27" i="42"/>
  <c r="W26" i="42"/>
  <c r="Q26" i="42"/>
  <c r="W25" i="42"/>
  <c r="Q19" i="42"/>
  <c r="R19" i="42" s="1"/>
  <c r="Q18" i="42"/>
  <c r="R18" i="42" s="1"/>
  <c r="Q16" i="42"/>
  <c r="R16" i="42" s="1"/>
  <c r="Q15" i="42"/>
  <c r="R15" i="42" s="1"/>
  <c r="Q14" i="42"/>
  <c r="R14" i="42" s="1"/>
  <c r="Q13" i="42"/>
  <c r="R13" i="42" s="1"/>
  <c r="Q12" i="42"/>
  <c r="R12" i="42" s="1"/>
  <c r="Q11" i="42"/>
  <c r="R11" i="42" s="1"/>
  <c r="Q10" i="42"/>
  <c r="R10" i="42" s="1"/>
  <c r="K77" i="42"/>
  <c r="E77" i="42"/>
  <c r="K76" i="42"/>
  <c r="E76" i="42"/>
  <c r="K73" i="42"/>
  <c r="E73" i="42"/>
  <c r="K72" i="42"/>
  <c r="E72" i="42"/>
  <c r="K71" i="42"/>
  <c r="E71" i="42"/>
  <c r="K70" i="42"/>
  <c r="E70" i="42"/>
  <c r="K68" i="42"/>
  <c r="E68" i="42"/>
  <c r="K64" i="42"/>
  <c r="E64" i="42"/>
  <c r="K63" i="42"/>
  <c r="E63" i="42"/>
  <c r="K62" i="42"/>
  <c r="E62" i="42"/>
  <c r="K61" i="42"/>
  <c r="E61" i="42"/>
  <c r="K59" i="42"/>
  <c r="K55" i="42"/>
  <c r="E55" i="42"/>
  <c r="K54" i="42"/>
  <c r="E54" i="42"/>
  <c r="K53" i="42"/>
  <c r="E53" i="42"/>
  <c r="K52" i="42"/>
  <c r="E52" i="42"/>
  <c r="K50" i="42"/>
  <c r="E50" i="42"/>
  <c r="K46" i="42"/>
  <c r="E46" i="42"/>
  <c r="K45" i="42"/>
  <c r="E45" i="42"/>
  <c r="K44" i="42"/>
  <c r="E44" i="42"/>
  <c r="K43" i="42"/>
  <c r="E43" i="42"/>
  <c r="K41" i="42"/>
  <c r="E41" i="42"/>
  <c r="K37" i="42"/>
  <c r="E37" i="42"/>
  <c r="K36" i="42"/>
  <c r="E36" i="42"/>
  <c r="K35" i="42"/>
  <c r="E35" i="42"/>
  <c r="K34" i="42"/>
  <c r="E34" i="42"/>
  <c r="E32" i="42"/>
  <c r="K30" i="42"/>
  <c r="E30" i="42"/>
  <c r="K29" i="42"/>
  <c r="E29" i="42"/>
  <c r="K28" i="42"/>
  <c r="E28" i="42"/>
  <c r="K27" i="42"/>
  <c r="E27" i="42"/>
  <c r="K26" i="42"/>
  <c r="E26" i="42"/>
  <c r="K25" i="42"/>
  <c r="E25" i="42"/>
  <c r="E18" i="42"/>
  <c r="F18" i="42" s="1"/>
  <c r="E17" i="42"/>
  <c r="F17" i="42" s="1"/>
  <c r="E16" i="42"/>
  <c r="F16" i="42" s="1"/>
  <c r="E15" i="42"/>
  <c r="F15" i="42" s="1"/>
  <c r="E14" i="42"/>
  <c r="F14" i="42" s="1"/>
  <c r="E13" i="42"/>
  <c r="F13" i="42" s="1"/>
  <c r="E12" i="42"/>
  <c r="F12" i="42" s="1"/>
  <c r="E11" i="42"/>
  <c r="F11" i="42" s="1"/>
  <c r="E10" i="42"/>
  <c r="F10" i="42" s="1"/>
  <c r="H28" i="32"/>
  <c r="E46" i="32"/>
  <c r="E45" i="32"/>
  <c r="E44" i="32"/>
  <c r="B30" i="32"/>
  <c r="B29" i="32"/>
  <c r="E28" i="32"/>
  <c r="B28" i="32"/>
  <c r="G24" i="32"/>
  <c r="B24" i="32"/>
  <c r="G20" i="32"/>
  <c r="B19" i="32"/>
  <c r="B17" i="32"/>
  <c r="F26" i="31"/>
  <c r="F25" i="31"/>
  <c r="F24" i="31"/>
  <c r="F23" i="31"/>
  <c r="F22" i="31"/>
  <c r="T53" i="39"/>
  <c r="H17" i="29"/>
  <c r="H16" i="29"/>
  <c r="H15" i="29"/>
  <c r="H14" i="29"/>
  <c r="H13" i="29"/>
  <c r="H12" i="29"/>
  <c r="K7" i="28"/>
  <c r="I4" i="28"/>
  <c r="K6" i="28"/>
  <c r="I5" i="28"/>
  <c r="I3" i="28"/>
  <c r="AU42" i="44" l="1"/>
  <c r="I17" i="45"/>
  <c r="AG13" i="45"/>
  <c r="AG17" i="44"/>
  <c r="I13" i="45"/>
  <c r="AG12" i="45"/>
  <c r="I12" i="45"/>
  <c r="AS19" i="45"/>
  <c r="I19" i="44"/>
  <c r="AG15" i="44"/>
  <c r="I11" i="45"/>
  <c r="AS18" i="45"/>
  <c r="AS10" i="44"/>
  <c r="I10" i="45"/>
  <c r="AS17" i="45"/>
  <c r="AG13" i="44"/>
  <c r="U18" i="45"/>
  <c r="AS13" i="45"/>
  <c r="I13" i="44"/>
  <c r="U17" i="45"/>
  <c r="AS12" i="45"/>
  <c r="I12" i="44"/>
  <c r="AS15" i="44"/>
  <c r="AS11" i="45"/>
  <c r="I11" i="44"/>
  <c r="AS14" i="44"/>
  <c r="U15" i="45"/>
  <c r="AS10" i="45"/>
  <c r="AO42" i="44"/>
  <c r="AI33" i="44"/>
  <c r="G31" i="46"/>
  <c r="I31" i="46" s="1"/>
  <c r="G32" i="46"/>
  <c r="I32" i="46" s="1"/>
  <c r="AC33" i="44"/>
  <c r="G33" i="46"/>
  <c r="I33" i="46" s="1"/>
  <c r="G37" i="46"/>
  <c r="I37" i="46" s="1"/>
  <c r="G34" i="46"/>
  <c r="I34" i="46" s="1"/>
  <c r="G35" i="46"/>
  <c r="I35" i="46" s="1"/>
  <c r="G36" i="46"/>
  <c r="I36" i="46" s="1"/>
  <c r="G39" i="46"/>
  <c r="I39" i="46" s="1"/>
  <c r="G30" i="46"/>
  <c r="I30" i="46" s="1"/>
  <c r="AC20" i="44"/>
  <c r="G38" i="46"/>
  <c r="I38" i="46" s="1"/>
  <c r="G40" i="46"/>
  <c r="I40" i="46" s="1"/>
  <c r="AG9" i="44"/>
  <c r="AH9" i="44" s="1"/>
  <c r="U9" i="45"/>
  <c r="V9" i="45" s="1"/>
  <c r="I9" i="44"/>
  <c r="J9" i="44" s="1"/>
  <c r="U10" i="44"/>
  <c r="AG12" i="44"/>
  <c r="U9" i="44"/>
  <c r="V9" i="44" s="1"/>
  <c r="AG11" i="45"/>
  <c r="AG11" i="44"/>
  <c r="I9" i="45"/>
  <c r="AG10" i="45"/>
  <c r="AG10" i="44"/>
  <c r="U14" i="45"/>
  <c r="AS9" i="45"/>
  <c r="AT9" i="45" s="1"/>
  <c r="U15" i="44"/>
  <c r="AS9" i="44"/>
  <c r="AT9" i="44" s="1"/>
  <c r="U13" i="45"/>
  <c r="U14" i="44"/>
  <c r="U12" i="45"/>
  <c r="I16" i="45"/>
  <c r="U11" i="45"/>
  <c r="I17" i="44"/>
  <c r="I15" i="45"/>
  <c r="AS16" i="45"/>
  <c r="I16" i="44"/>
  <c r="G30" i="11"/>
  <c r="Q20" i="44"/>
  <c r="W33" i="44"/>
  <c r="W79" i="44"/>
  <c r="AO20" i="43"/>
  <c r="Q20" i="43"/>
  <c r="G36" i="11"/>
  <c r="AH9" i="45"/>
  <c r="AD20" i="45"/>
  <c r="AP20" i="45"/>
  <c r="R20" i="45"/>
  <c r="F9" i="45"/>
  <c r="F20" i="44"/>
  <c r="R20" i="44"/>
  <c r="AD20" i="44"/>
  <c r="AP20" i="44"/>
  <c r="E20" i="44"/>
  <c r="AO20" i="44"/>
  <c r="I9" i="42"/>
  <c r="I9" i="43"/>
  <c r="U9" i="43"/>
  <c r="V9" i="43" s="1"/>
  <c r="AS9" i="42"/>
  <c r="AT9" i="42" s="1"/>
  <c r="AS9" i="43"/>
  <c r="AT9" i="43" s="1"/>
  <c r="U9" i="42"/>
  <c r="AG9" i="42"/>
  <c r="AH9" i="42" s="1"/>
  <c r="AO33" i="42"/>
  <c r="AO51" i="42"/>
  <c r="AO60" i="42"/>
  <c r="AO78" i="42"/>
  <c r="AU42" i="42"/>
  <c r="AU51" i="42"/>
  <c r="AU69" i="42"/>
  <c r="AU78" i="42"/>
  <c r="AC33" i="42"/>
  <c r="AC51" i="42"/>
  <c r="AC69" i="42"/>
  <c r="AI42" i="42"/>
  <c r="AI60" i="42"/>
  <c r="AI69" i="42"/>
  <c r="AO42" i="42"/>
  <c r="AU79" i="42" s="1"/>
  <c r="AO69" i="42"/>
  <c r="AU33" i="42"/>
  <c r="AU60" i="42"/>
  <c r="AC42" i="42"/>
  <c r="AI79" i="42" s="1"/>
  <c r="R20" i="43"/>
  <c r="AH9" i="43"/>
  <c r="AD20" i="43"/>
  <c r="AP20" i="43"/>
  <c r="F9" i="43"/>
  <c r="AC20" i="42"/>
  <c r="AP20" i="42"/>
  <c r="AO20" i="42"/>
  <c r="AD12" i="42"/>
  <c r="E42" i="42"/>
  <c r="E33" i="42"/>
  <c r="Q78" i="42"/>
  <c r="K33" i="42"/>
  <c r="W78" i="42"/>
  <c r="K42" i="42"/>
  <c r="Q69" i="42"/>
  <c r="W69" i="42"/>
  <c r="Q20" i="42"/>
  <c r="Q60" i="42"/>
  <c r="W60" i="42"/>
  <c r="E78" i="42"/>
  <c r="Q51" i="42"/>
  <c r="K78" i="42"/>
  <c r="W51" i="42"/>
  <c r="E69" i="42"/>
  <c r="Q42" i="42"/>
  <c r="K69" i="42"/>
  <c r="W42" i="42"/>
  <c r="E20" i="42"/>
  <c r="E60" i="42"/>
  <c r="Q33" i="42"/>
  <c r="K60" i="42"/>
  <c r="W33" i="42"/>
  <c r="E51" i="42"/>
  <c r="K51" i="42"/>
  <c r="R9" i="42"/>
  <c r="AU79" i="44" l="1"/>
  <c r="AI79" i="44"/>
  <c r="G41" i="46"/>
  <c r="F22" i="38" s="1"/>
  <c r="F28" i="38" s="1"/>
  <c r="F17" i="38" s="1"/>
  <c r="F41" i="46"/>
  <c r="I41" i="46"/>
  <c r="F11" i="38" s="1"/>
  <c r="J17" i="39" s="1"/>
  <c r="J21" i="39" s="1"/>
  <c r="N9" i="39" s="1"/>
  <c r="F20" i="45"/>
  <c r="J9" i="45"/>
  <c r="J9" i="43"/>
  <c r="F20" i="43"/>
  <c r="AD20" i="42"/>
  <c r="W79" i="42"/>
  <c r="K79" i="42"/>
  <c r="R20" i="42"/>
  <c r="V9" i="42"/>
  <c r="F20" i="42"/>
  <c r="J9" i="42"/>
  <c r="F13" i="38" l="1"/>
  <c r="AF7" i="27"/>
  <c r="AE7" i="27"/>
  <c r="AD7" i="27"/>
  <c r="AC7" i="27"/>
  <c r="AB7" i="27"/>
  <c r="AA7" i="27"/>
  <c r="Z7" i="27"/>
  <c r="Y7" i="27"/>
  <c r="X7" i="27"/>
  <c r="W7" i="27"/>
  <c r="V7" i="27"/>
  <c r="U7" i="27"/>
  <c r="T7" i="27"/>
  <c r="S7" i="27"/>
  <c r="R7" i="27"/>
  <c r="Q7" i="27"/>
  <c r="P7" i="27"/>
  <c r="O7" i="27"/>
  <c r="N7" i="27"/>
  <c r="M7" i="27"/>
  <c r="L7" i="27"/>
  <c r="K7" i="27"/>
  <c r="H36" i="11" l="1"/>
  <c r="H40" i="11"/>
  <c r="H39" i="11"/>
  <c r="H38" i="11"/>
  <c r="H37" i="11"/>
  <c r="H35" i="11"/>
  <c r="H34" i="11"/>
  <c r="H33" i="11"/>
  <c r="H32" i="11"/>
  <c r="H31" i="11"/>
  <c r="V18" i="45" l="1"/>
  <c r="J18" i="45"/>
  <c r="AT18" i="44"/>
  <c r="AH18" i="45"/>
  <c r="AH18" i="44"/>
  <c r="V18" i="44"/>
  <c r="AT18" i="45"/>
  <c r="J18" i="44"/>
  <c r="AH19" i="44"/>
  <c r="V19" i="44"/>
  <c r="AT19" i="45"/>
  <c r="J19" i="44"/>
  <c r="AH19" i="45"/>
  <c r="V19" i="45"/>
  <c r="J19" i="45"/>
  <c r="AT19" i="44"/>
  <c r="AH15" i="44"/>
  <c r="V15" i="44"/>
  <c r="AT15" i="45"/>
  <c r="J15" i="44"/>
  <c r="AH15" i="45"/>
  <c r="V15" i="45"/>
  <c r="J15" i="45"/>
  <c r="AT15" i="44"/>
  <c r="V10" i="45"/>
  <c r="J10" i="45"/>
  <c r="AT10" i="44"/>
  <c r="AH10" i="44"/>
  <c r="V10" i="44"/>
  <c r="J10" i="44"/>
  <c r="AT10" i="45"/>
  <c r="AH10" i="45"/>
  <c r="AH20" i="45" s="1"/>
  <c r="AH11" i="44"/>
  <c r="V11" i="44"/>
  <c r="AT11" i="45"/>
  <c r="J11" i="44"/>
  <c r="AH11" i="45"/>
  <c r="V11" i="45"/>
  <c r="J11" i="45"/>
  <c r="AT11" i="44"/>
  <c r="V12" i="45"/>
  <c r="J12" i="45"/>
  <c r="AT12" i="44"/>
  <c r="AT12" i="45"/>
  <c r="AH12" i="45"/>
  <c r="AH12" i="44"/>
  <c r="V12" i="44"/>
  <c r="J12" i="44"/>
  <c r="AH13" i="44"/>
  <c r="V13" i="44"/>
  <c r="AT13" i="45"/>
  <c r="J13" i="44"/>
  <c r="AH13" i="45"/>
  <c r="AT13" i="44"/>
  <c r="V13" i="45"/>
  <c r="J13" i="45"/>
  <c r="V14" i="45"/>
  <c r="J14" i="45"/>
  <c r="AT14" i="44"/>
  <c r="AT14" i="45"/>
  <c r="AH14" i="45"/>
  <c r="AH14" i="44"/>
  <c r="V14" i="44"/>
  <c r="J14" i="44"/>
  <c r="V16" i="45"/>
  <c r="J16" i="45"/>
  <c r="AT16" i="44"/>
  <c r="V16" i="44"/>
  <c r="J16" i="44"/>
  <c r="AT16" i="45"/>
  <c r="AH16" i="45"/>
  <c r="AH16" i="44"/>
  <c r="AH17" i="44"/>
  <c r="V17" i="44"/>
  <c r="AT17" i="45"/>
  <c r="J17" i="44"/>
  <c r="AH17" i="45"/>
  <c r="V17" i="45"/>
  <c r="J17" i="45"/>
  <c r="AT17" i="44"/>
  <c r="I14" i="43"/>
  <c r="J14" i="43" s="1"/>
  <c r="U14" i="42"/>
  <c r="V14" i="42" s="1"/>
  <c r="AS14" i="43"/>
  <c r="AT14" i="43" s="1"/>
  <c r="AG14" i="43"/>
  <c r="AH14" i="43" s="1"/>
  <c r="AG14" i="42"/>
  <c r="AH14" i="42" s="1"/>
  <c r="I14" i="42"/>
  <c r="J14" i="42" s="1"/>
  <c r="AS14" i="42"/>
  <c r="AT14" i="42" s="1"/>
  <c r="U14" i="43"/>
  <c r="V14" i="43" s="1"/>
  <c r="I19" i="42"/>
  <c r="J19" i="42" s="1"/>
  <c r="AS19" i="43"/>
  <c r="AT19" i="43" s="1"/>
  <c r="AS19" i="42"/>
  <c r="AT19" i="42" s="1"/>
  <c r="AG19" i="42"/>
  <c r="AH19" i="42" s="1"/>
  <c r="AG19" i="43"/>
  <c r="AH19" i="43" s="1"/>
  <c r="U19" i="43"/>
  <c r="V19" i="43" s="1"/>
  <c r="U19" i="42"/>
  <c r="V19" i="42" s="1"/>
  <c r="I19" i="43"/>
  <c r="J19" i="43" s="1"/>
  <c r="U13" i="42"/>
  <c r="V13" i="42" s="1"/>
  <c r="AS13" i="43"/>
  <c r="AT13" i="43" s="1"/>
  <c r="AS13" i="42"/>
  <c r="AT13" i="42" s="1"/>
  <c r="AG13" i="43"/>
  <c r="AH13" i="43" s="1"/>
  <c r="U13" i="43"/>
  <c r="V13" i="43" s="1"/>
  <c r="AG13" i="42"/>
  <c r="AH13" i="42" s="1"/>
  <c r="I13" i="43"/>
  <c r="J13" i="43" s="1"/>
  <c r="I13" i="42"/>
  <c r="J13" i="42" s="1"/>
  <c r="I10" i="43"/>
  <c r="J10" i="43" s="1"/>
  <c r="I10" i="42"/>
  <c r="J10" i="42" s="1"/>
  <c r="AS10" i="43"/>
  <c r="AT10" i="43" s="1"/>
  <c r="AG10" i="43"/>
  <c r="AH10" i="43" s="1"/>
  <c r="U10" i="42"/>
  <c r="V10" i="42" s="1"/>
  <c r="U10" i="43"/>
  <c r="V10" i="43" s="1"/>
  <c r="AG10" i="42"/>
  <c r="AH10" i="42" s="1"/>
  <c r="AS10" i="42"/>
  <c r="AT10" i="42" s="1"/>
  <c r="I12" i="43"/>
  <c r="J12" i="43" s="1"/>
  <c r="U12" i="42"/>
  <c r="V12" i="42" s="1"/>
  <c r="AS12" i="42"/>
  <c r="AT12" i="42" s="1"/>
  <c r="AG12" i="43"/>
  <c r="AH12" i="43" s="1"/>
  <c r="AG12" i="42"/>
  <c r="AH12" i="42" s="1"/>
  <c r="AS12" i="43"/>
  <c r="AT12" i="43" s="1"/>
  <c r="I12" i="42"/>
  <c r="J12" i="42" s="1"/>
  <c r="U12" i="43"/>
  <c r="V12" i="43" s="1"/>
  <c r="AS16" i="42"/>
  <c r="AT16" i="42" s="1"/>
  <c r="I16" i="43"/>
  <c r="J16" i="43" s="1"/>
  <c r="AS16" i="43"/>
  <c r="AT16" i="43" s="1"/>
  <c r="U16" i="43"/>
  <c r="V16" i="43" s="1"/>
  <c r="U16" i="42"/>
  <c r="V16" i="42" s="1"/>
  <c r="I16" i="42"/>
  <c r="J16" i="42" s="1"/>
  <c r="AG16" i="42"/>
  <c r="AH16" i="42" s="1"/>
  <c r="AG16" i="43"/>
  <c r="AH16" i="43" s="1"/>
  <c r="AS17" i="42"/>
  <c r="AT17" i="42" s="1"/>
  <c r="AS17" i="43"/>
  <c r="AT17" i="43" s="1"/>
  <c r="I17" i="42"/>
  <c r="J17" i="42" s="1"/>
  <c r="AG17" i="43"/>
  <c r="AH17" i="43" s="1"/>
  <c r="U17" i="42"/>
  <c r="V17" i="42" s="1"/>
  <c r="U17" i="43"/>
  <c r="V17" i="43" s="1"/>
  <c r="I17" i="43"/>
  <c r="J17" i="43" s="1"/>
  <c r="AG17" i="42"/>
  <c r="AH17" i="42" s="1"/>
  <c r="I18" i="43"/>
  <c r="J18" i="43" s="1"/>
  <c r="I18" i="42"/>
  <c r="J18" i="42" s="1"/>
  <c r="AS18" i="42"/>
  <c r="AT18" i="42" s="1"/>
  <c r="AG18" i="43"/>
  <c r="AH18" i="43" s="1"/>
  <c r="AG18" i="42"/>
  <c r="AH18" i="42" s="1"/>
  <c r="U18" i="42"/>
  <c r="V18" i="42" s="1"/>
  <c r="AS18" i="43"/>
  <c r="AT18" i="43" s="1"/>
  <c r="U18" i="43"/>
  <c r="V18" i="43" s="1"/>
  <c r="AS15" i="43"/>
  <c r="AT15" i="43" s="1"/>
  <c r="U15" i="42"/>
  <c r="V15" i="42" s="1"/>
  <c r="AG15" i="43"/>
  <c r="AH15" i="43" s="1"/>
  <c r="U15" i="43"/>
  <c r="V15" i="43" s="1"/>
  <c r="I15" i="42"/>
  <c r="J15" i="42" s="1"/>
  <c r="I15" i="43"/>
  <c r="J15" i="43" s="1"/>
  <c r="AG15" i="42"/>
  <c r="AH15" i="42" s="1"/>
  <c r="AS15" i="42"/>
  <c r="AT15" i="42" s="1"/>
  <c r="I36" i="11"/>
  <c r="U11" i="42"/>
  <c r="V11" i="42" s="1"/>
  <c r="AS11" i="43"/>
  <c r="AT11" i="43" s="1"/>
  <c r="AS11" i="42"/>
  <c r="AT11" i="42" s="1"/>
  <c r="AG11" i="43"/>
  <c r="AH11" i="43" s="1"/>
  <c r="AG11" i="42"/>
  <c r="AH11" i="42" s="1"/>
  <c r="U11" i="43"/>
  <c r="V11" i="43" s="1"/>
  <c r="I11" i="43"/>
  <c r="J11" i="43" s="1"/>
  <c r="I11" i="42"/>
  <c r="J11" i="42" s="1"/>
  <c r="AT20" i="42" l="1"/>
  <c r="AH20" i="42"/>
  <c r="AT20" i="45"/>
  <c r="J20" i="44"/>
  <c r="V20" i="44"/>
  <c r="AH20" i="44"/>
  <c r="AT20" i="44"/>
  <c r="J20" i="45"/>
  <c r="V20" i="45"/>
  <c r="V20" i="42"/>
  <c r="AH20" i="43"/>
  <c r="J20" i="42"/>
  <c r="J20" i="43"/>
  <c r="AT20" i="43"/>
  <c r="V20" i="43"/>
  <c r="G40" i="11" l="1"/>
  <c r="I40" i="11" s="1"/>
  <c r="G39" i="11"/>
  <c r="G38" i="11"/>
  <c r="I38" i="11" s="1"/>
  <c r="G37" i="11"/>
  <c r="I37" i="11" s="1"/>
  <c r="G35" i="11"/>
  <c r="I35" i="11" s="1"/>
  <c r="G34" i="11"/>
  <c r="I34" i="11" s="1"/>
  <c r="G33" i="11"/>
  <c r="I33" i="11" s="1"/>
  <c r="G32" i="11"/>
  <c r="I32" i="11" s="1"/>
  <c r="G31" i="11"/>
  <c r="I30" i="11"/>
  <c r="I39" i="11" l="1"/>
  <c r="I31" i="11"/>
  <c r="G41" i="11"/>
  <c r="E18" i="30" s="1"/>
  <c r="F41" i="11"/>
  <c r="I41" i="11" l="1"/>
  <c r="E10" i="30" s="1"/>
  <c r="B19" i="29" s="1"/>
  <c r="E22" i="30"/>
  <c r="F21" i="38"/>
  <c r="E14" i="30" l="1"/>
  <c r="F27" i="38"/>
  <c r="F16" i="38" l="1"/>
  <c r="F12" i="38" s="1"/>
  <c r="E11"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G9" authorId="0" shapeId="0" xr:uid="{EAFA8207-2242-4AEA-AE93-7488879866CE}">
      <text>
        <r>
          <rPr>
            <u/>
            <sz val="9"/>
            <color indexed="81"/>
            <rFont val="MS P ゴシック"/>
            <family val="3"/>
            <charset val="128"/>
          </rPr>
          <t>定期巡回サービス事業所</t>
        </r>
        <r>
          <rPr>
            <sz val="9"/>
            <color indexed="81"/>
            <rFont val="MS P ゴシック"/>
            <family val="3"/>
            <charset val="128"/>
          </rPr>
          <t>がサ高住又は有料老人ホームに併設しているか</t>
        </r>
      </text>
    </comment>
    <comment ref="G17" authorId="0" shapeId="0" xr:uid="{F1972C6C-D5BB-4D77-B084-65A261BEA815}">
      <text>
        <r>
          <rPr>
            <u/>
            <sz val="9"/>
            <color indexed="81"/>
            <rFont val="MS P ゴシック"/>
            <family val="3"/>
            <charset val="128"/>
          </rPr>
          <t>訪問看護事業所</t>
        </r>
        <r>
          <rPr>
            <sz val="9"/>
            <color indexed="81"/>
            <rFont val="MS P ゴシック"/>
            <family val="3"/>
            <charset val="128"/>
          </rPr>
          <t>がサ高住又は有料老人ホームに併設しているか</t>
        </r>
      </text>
    </comment>
    <comment ref="I26" authorId="0" shapeId="0" xr:uid="{F6018FEF-11EB-497D-A374-86915D7B6A3B}">
      <text>
        <r>
          <rPr>
            <sz val="22"/>
            <color indexed="10"/>
            <rFont val="MS P ゴシック"/>
            <family val="3"/>
            <charset val="128"/>
          </rPr>
          <t>自動転記されるので入力しないでください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M1" authorId="0" shapeId="0" xr:uid="{342A8373-EFC1-4056-BF98-F6C3CE674F68}">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 ref="Y1" authorId="0" shapeId="0" xr:uid="{B2423801-8088-4313-8012-7238CA780413}">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 ref="AK1" authorId="0" shapeId="0" xr:uid="{D0683D43-F995-4E69-9A28-2BA097B550DB}">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1" authorId="0" shapeId="0" xr:uid="{F4A2B456-D234-4C3E-B6D5-CEB413E16208}">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 ref="M1" authorId="0" shapeId="0" xr:uid="{215ADABF-57D0-49AB-B987-7764785D694E}">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 ref="Y1" authorId="0" shapeId="0" xr:uid="{C49DB479-03E2-45AA-8ED2-04656F8048B1}">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 ref="AK1" authorId="0" shapeId="0" xr:uid="{3DEB048A-2F7D-4620-8CA6-90223367D667}">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F10" authorId="0" shapeId="0" xr:uid="{6C9824C5-6C5D-4A29-84F4-8156AA8BC533}">
      <text>
        <r>
          <rPr>
            <sz val="9"/>
            <color indexed="81"/>
            <rFont val="MS P ゴシック"/>
            <family val="3"/>
            <charset val="128"/>
          </rPr>
          <t>交付決定通知書をご確認いただき、</t>
        </r>
        <r>
          <rPr>
            <b/>
            <sz val="9"/>
            <color indexed="81"/>
            <rFont val="MS P ゴシック"/>
            <family val="3"/>
            <charset val="128"/>
          </rPr>
          <t>交付決定額</t>
        </r>
        <r>
          <rPr>
            <sz val="9"/>
            <color indexed="81"/>
            <rFont val="MS P ゴシック"/>
            <family val="3"/>
            <charset val="128"/>
          </rPr>
          <t>を記入してください
（注意：交付申請額ではありません）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G9" authorId="0" shapeId="0" xr:uid="{FF85575C-15B5-4107-B805-9D3EEE16BE0D}">
      <text>
        <r>
          <rPr>
            <u/>
            <sz val="9"/>
            <color indexed="81"/>
            <rFont val="MS P ゴシック"/>
            <family val="3"/>
            <charset val="128"/>
          </rPr>
          <t>定期巡回サービス事業所</t>
        </r>
        <r>
          <rPr>
            <sz val="9"/>
            <color indexed="81"/>
            <rFont val="MS P ゴシック"/>
            <family val="3"/>
            <charset val="128"/>
          </rPr>
          <t>がサ高住又は有料老人ホームに併設しているか</t>
        </r>
      </text>
    </comment>
    <comment ref="G17" authorId="0" shapeId="0" xr:uid="{83631688-6032-41F5-9747-4FFEB1DFA948}">
      <text>
        <r>
          <rPr>
            <u/>
            <sz val="9"/>
            <color indexed="81"/>
            <rFont val="MS P ゴシック"/>
            <family val="3"/>
            <charset val="128"/>
          </rPr>
          <t>訪問看護事業所</t>
        </r>
        <r>
          <rPr>
            <sz val="9"/>
            <color indexed="81"/>
            <rFont val="MS P ゴシック"/>
            <family val="3"/>
            <charset val="128"/>
          </rPr>
          <t>がサ高住又は有料老人ホームに併設しているか</t>
        </r>
      </text>
    </comment>
    <comment ref="I26" authorId="0" shapeId="0" xr:uid="{A691C766-4B40-488C-BF6B-1E842C4B7FD3}">
      <text>
        <r>
          <rPr>
            <sz val="22"/>
            <color indexed="10"/>
            <rFont val="MS P ゴシック"/>
            <family val="3"/>
            <charset val="128"/>
          </rPr>
          <t>自動転記されるので入力しないでください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M1" authorId="0" shapeId="0" xr:uid="{6A201ED1-3467-4BE8-8891-399A096CA00F}">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 ref="Y1" authorId="0" shapeId="0" xr:uid="{E7E76712-9145-47CB-B93C-8AB697A59C19}">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 ref="AK1" authorId="0" shapeId="0" xr:uid="{93E217AB-485B-43E7-AE00-7BF0A78E1A65}">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1" authorId="0" shapeId="0" xr:uid="{1016A242-7643-423B-9DEC-D548D4C33D29}">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 ref="M1" authorId="0" shapeId="0" xr:uid="{6543DC2D-A0EF-4498-8E7A-05928F59D340}">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 ref="Y1" authorId="0" shapeId="0" xr:uid="{1C45C80B-887C-40C8-88EF-1120BC66A7AD}">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 ref="AK1" authorId="0" shapeId="0" xr:uid="{DC576E59-1A44-4874-A0D9-C9970B3526CB}">
      <text>
        <r>
          <rPr>
            <b/>
            <sz val="11"/>
            <color indexed="81"/>
            <rFont val="MS P ゴシック"/>
            <family val="3"/>
            <charset val="128"/>
          </rPr>
          <t>◎利用者にかかる保険者が複数ある場合は、
　保険者２以降に記載してください。
◎使用しないページは紙の印刷は不要ですが、
　データは削除しないでください。</t>
        </r>
      </text>
    </comment>
  </commentList>
</comments>
</file>

<file path=xl/sharedStrings.xml><?xml version="1.0" encoding="utf-8"?>
<sst xmlns="http://schemas.openxmlformats.org/spreadsheetml/2006/main" count="1494" uniqueCount="348">
  <si>
    <t>利用者名</t>
    <rPh sb="0" eb="3">
      <t>リヨウシャ</t>
    </rPh>
    <rPh sb="3" eb="4">
      <t>メイ</t>
    </rPh>
    <phoneticPr fontId="1"/>
  </si>
  <si>
    <t>４月</t>
    <rPh sb="1" eb="2">
      <t>ガツ</t>
    </rPh>
    <phoneticPr fontId="1"/>
  </si>
  <si>
    <t>訪問回数</t>
    <rPh sb="0" eb="2">
      <t>ホウモン</t>
    </rPh>
    <rPh sb="2" eb="4">
      <t>カイスウ</t>
    </rPh>
    <phoneticPr fontId="1"/>
  </si>
  <si>
    <t>要介護度</t>
    <rPh sb="0" eb="4">
      <t>ヨウカイゴド</t>
    </rPh>
    <phoneticPr fontId="1"/>
  </si>
  <si>
    <t>５月</t>
  </si>
  <si>
    <t>小計</t>
    <rPh sb="0" eb="2">
      <t>ショウケイ</t>
    </rPh>
    <phoneticPr fontId="1"/>
  </si>
  <si>
    <t>６月</t>
  </si>
  <si>
    <t>７月</t>
  </si>
  <si>
    <t>８月</t>
  </si>
  <si>
    <t>９月</t>
  </si>
  <si>
    <t>合計</t>
    <rPh sb="0" eb="2">
      <t>ゴウケイ</t>
    </rPh>
    <phoneticPr fontId="1"/>
  </si>
  <si>
    <t>計</t>
    <rPh sb="0" eb="1">
      <t>ケイ</t>
    </rPh>
    <phoneticPr fontId="1"/>
  </si>
  <si>
    <t>10月</t>
    <rPh sb="2" eb="3">
      <t>ガツ</t>
    </rPh>
    <phoneticPr fontId="1"/>
  </si>
  <si>
    <t>11月</t>
  </si>
  <si>
    <t>12月</t>
  </si>
  <si>
    <t>1月</t>
  </si>
  <si>
    <t>2月</t>
  </si>
  <si>
    <t>3月</t>
  </si>
  <si>
    <t>所　在　地</t>
    <rPh sb="0" eb="1">
      <t>トコロ</t>
    </rPh>
    <rPh sb="2" eb="3">
      <t>ザイ</t>
    </rPh>
    <rPh sb="4" eb="5">
      <t>チ</t>
    </rPh>
    <phoneticPr fontId="3"/>
  </si>
  <si>
    <t>管理者氏名</t>
    <rPh sb="0" eb="3">
      <t>カンリシャ</t>
    </rPh>
    <rPh sb="3" eb="5">
      <t>シメイ</t>
    </rPh>
    <phoneticPr fontId="3"/>
  </si>
  <si>
    <t>事業所番号</t>
    <rPh sb="0" eb="3">
      <t>ジギョウショ</t>
    </rPh>
    <rPh sb="3" eb="5">
      <t>バンゴウ</t>
    </rPh>
    <phoneticPr fontId="3"/>
  </si>
  <si>
    <t>訪問看護利用者数</t>
    <rPh sb="0" eb="2">
      <t>ホウモン</t>
    </rPh>
    <rPh sb="2" eb="4">
      <t>カンゴ</t>
    </rPh>
    <rPh sb="4" eb="7">
      <t>リヨウシャ</t>
    </rPh>
    <rPh sb="7" eb="8">
      <t>スウ</t>
    </rPh>
    <phoneticPr fontId="1"/>
  </si>
  <si>
    <t>　定期巡回の利用者数</t>
    <rPh sb="1" eb="3">
      <t>テイキ</t>
    </rPh>
    <rPh sb="3" eb="5">
      <t>ジュンカイ</t>
    </rPh>
    <rPh sb="6" eb="8">
      <t>リヨウ</t>
    </rPh>
    <rPh sb="8" eb="9">
      <t>シャ</t>
    </rPh>
    <rPh sb="9" eb="10">
      <t>スウ</t>
    </rPh>
    <phoneticPr fontId="3"/>
  </si>
  <si>
    <t>(2)　連携型事業所の場合（訪問看護事業所）</t>
    <rPh sb="4" eb="6">
      <t>レンケイ</t>
    </rPh>
    <rPh sb="6" eb="7">
      <t>カタ</t>
    </rPh>
    <rPh sb="7" eb="10">
      <t>ジギョウショ</t>
    </rPh>
    <rPh sb="11" eb="13">
      <t>バアイ</t>
    </rPh>
    <rPh sb="14" eb="16">
      <t>ホウモン</t>
    </rPh>
    <rPh sb="16" eb="18">
      <t>カンゴ</t>
    </rPh>
    <rPh sb="18" eb="21">
      <t>ジギョウショ</t>
    </rPh>
    <phoneticPr fontId="1"/>
  </si>
  <si>
    <t>助成単価</t>
    <rPh sb="0" eb="2">
      <t>ジョセイ</t>
    </rPh>
    <rPh sb="2" eb="4">
      <t>タンカ</t>
    </rPh>
    <phoneticPr fontId="1"/>
  </si>
  <si>
    <t>要介護５</t>
    <rPh sb="0" eb="3">
      <t>ヨウカイゴ</t>
    </rPh>
    <phoneticPr fontId="1"/>
  </si>
  <si>
    <t>４回</t>
    <rPh sb="1" eb="2">
      <t>カイ</t>
    </rPh>
    <phoneticPr fontId="1"/>
  </si>
  <si>
    <t>５回</t>
    <rPh sb="1" eb="2">
      <t>カイ</t>
    </rPh>
    <phoneticPr fontId="1"/>
  </si>
  <si>
    <t>６回以上</t>
    <rPh sb="1" eb="2">
      <t>カイ</t>
    </rPh>
    <rPh sb="2" eb="4">
      <t>イジョウ</t>
    </rPh>
    <phoneticPr fontId="1"/>
  </si>
  <si>
    <t>延べ人月数</t>
    <rPh sb="0" eb="1">
      <t>ノ</t>
    </rPh>
    <rPh sb="2" eb="3">
      <t>ニン</t>
    </rPh>
    <rPh sb="3" eb="4">
      <t>ツキ</t>
    </rPh>
    <rPh sb="4" eb="5">
      <t>スウ</t>
    </rPh>
    <phoneticPr fontId="1"/>
  </si>
  <si>
    <t>利用者</t>
    <rPh sb="0" eb="3">
      <t>リヨウシャ</t>
    </rPh>
    <phoneticPr fontId="1"/>
  </si>
  <si>
    <t>１　事業所名等（いずれかを記載）</t>
    <rPh sb="2" eb="5">
      <t>ジギョウショ</t>
    </rPh>
    <rPh sb="5" eb="7">
      <t>メイトウ</t>
    </rPh>
    <rPh sb="13" eb="15">
      <t>キサイ</t>
    </rPh>
    <phoneticPr fontId="1"/>
  </si>
  <si>
    <t>区分</t>
    <rPh sb="0" eb="2">
      <t>クブン</t>
    </rPh>
    <phoneticPr fontId="1"/>
  </si>
  <si>
    <t>助成率</t>
    <rPh sb="0" eb="3">
      <t>ジョセイリツ</t>
    </rPh>
    <phoneticPr fontId="1"/>
  </si>
  <si>
    <t>基準額</t>
    <rPh sb="0" eb="3">
      <t>キジュンガク</t>
    </rPh>
    <phoneticPr fontId="1"/>
  </si>
  <si>
    <t>－</t>
    <phoneticPr fontId="1"/>
  </si>
  <si>
    <t>助成額</t>
    <rPh sb="0" eb="2">
      <t>ジョセイ</t>
    </rPh>
    <rPh sb="2" eb="3">
      <t>ガク</t>
    </rPh>
    <phoneticPr fontId="1"/>
  </si>
  <si>
    <t>(1)　一体型事業所の場合（定期巡回・随時対応サービス事業所）</t>
    <rPh sb="4" eb="6">
      <t>イッタイ</t>
    </rPh>
    <rPh sb="6" eb="7">
      <t>ガタ</t>
    </rPh>
    <rPh sb="7" eb="10">
      <t>ジギョウショ</t>
    </rPh>
    <rPh sb="11" eb="13">
      <t>バアイ</t>
    </rPh>
    <rPh sb="14" eb="16">
      <t>テイキ</t>
    </rPh>
    <rPh sb="16" eb="18">
      <t>ジュンカイ</t>
    </rPh>
    <rPh sb="19" eb="21">
      <t>ズイジ</t>
    </rPh>
    <rPh sb="21" eb="23">
      <t>タイオウ</t>
    </rPh>
    <rPh sb="27" eb="30">
      <t>ジギョウショ</t>
    </rPh>
    <phoneticPr fontId="1"/>
  </si>
  <si>
    <t>（連携先の定期巡回・随時対応サービス事業所）</t>
    <rPh sb="1" eb="3">
      <t>レンケイ</t>
    </rPh>
    <rPh sb="3" eb="4">
      <t>サキ</t>
    </rPh>
    <rPh sb="5" eb="7">
      <t>テイキ</t>
    </rPh>
    <rPh sb="7" eb="9">
      <t>ジュンカイ</t>
    </rPh>
    <rPh sb="10" eb="12">
      <t>ズイジ</t>
    </rPh>
    <rPh sb="12" eb="14">
      <t>タイオウ</t>
    </rPh>
    <rPh sb="18" eb="21">
      <t>ジギョウショ</t>
    </rPh>
    <phoneticPr fontId="3"/>
  </si>
  <si>
    <t>（様式１）</t>
    <phoneticPr fontId="1"/>
  </si>
  <si>
    <t>事 業 計 画 書</t>
    <rPh sb="4" eb="5">
      <t>ケイ</t>
    </rPh>
    <rPh sb="6" eb="7">
      <t>ガ</t>
    </rPh>
    <rPh sb="8" eb="9">
      <t>ショ</t>
    </rPh>
    <phoneticPr fontId="1"/>
  </si>
  <si>
    <t>訪問看護利用者数</t>
    <rPh sb="0" eb="2">
      <t>ホウモン</t>
    </rPh>
    <rPh sb="2" eb="4">
      <t>カンゴ</t>
    </rPh>
    <rPh sb="4" eb="6">
      <t>リヨウ</t>
    </rPh>
    <rPh sb="6" eb="7">
      <t>シャ</t>
    </rPh>
    <rPh sb="7" eb="8">
      <t>スウ</t>
    </rPh>
    <phoneticPr fontId="3"/>
  </si>
  <si>
    <t>うち、定期巡回
訪問看護利用者数</t>
    <rPh sb="3" eb="5">
      <t>テイキ</t>
    </rPh>
    <rPh sb="5" eb="7">
      <t>ジュンカイ</t>
    </rPh>
    <rPh sb="8" eb="10">
      <t>ホウモン</t>
    </rPh>
    <rPh sb="10" eb="12">
      <t>カンゴ</t>
    </rPh>
    <rPh sb="12" eb="15">
      <t>リヨウシャ</t>
    </rPh>
    <rPh sb="15" eb="16">
      <t>スウ</t>
    </rPh>
    <phoneticPr fontId="1"/>
  </si>
  <si>
    <t>助成申請見込額</t>
    <rPh sb="0" eb="2">
      <t>ジョセイ</t>
    </rPh>
    <rPh sb="2" eb="4">
      <t>シンセイ</t>
    </rPh>
    <rPh sb="4" eb="6">
      <t>ミコミ</t>
    </rPh>
    <rPh sb="6" eb="7">
      <t>ガク</t>
    </rPh>
    <phoneticPr fontId="1"/>
  </si>
  <si>
    <t>－</t>
    <phoneticPr fontId="1"/>
  </si>
  <si>
    <t>担当者氏名</t>
    <rPh sb="0" eb="3">
      <t>タントウシャ</t>
    </rPh>
    <rPh sb="3" eb="5">
      <t>シメイ</t>
    </rPh>
    <phoneticPr fontId="1"/>
  </si>
  <si>
    <t>メールアドレス</t>
    <phoneticPr fontId="1"/>
  </si>
  <si>
    <t>電話番号</t>
    <rPh sb="0" eb="2">
      <t>デンワ</t>
    </rPh>
    <rPh sb="2" eb="4">
      <t>バンゴウ</t>
    </rPh>
    <phoneticPr fontId="1"/>
  </si>
  <si>
    <t>要介護３</t>
    <rPh sb="0" eb="3">
      <t>ヨウカイゴ</t>
    </rPh>
    <phoneticPr fontId="1"/>
  </si>
  <si>
    <t>要介護４</t>
    <rPh sb="0" eb="3">
      <t>ヨウカイゴ</t>
    </rPh>
    <phoneticPr fontId="1"/>
  </si>
  <si>
    <t>５回</t>
    <rPh sb="1" eb="2">
      <t>カイ</t>
    </rPh>
    <phoneticPr fontId="1"/>
  </si>
  <si>
    <t>７回以上</t>
    <rPh sb="1" eb="2">
      <t>カイ</t>
    </rPh>
    <rPh sb="2" eb="4">
      <t>イジョウ</t>
    </rPh>
    <phoneticPr fontId="1"/>
  </si>
  <si>
    <t>６回</t>
    <rPh sb="1" eb="2">
      <t>カイ</t>
    </rPh>
    <phoneticPr fontId="1"/>
  </si>
  <si>
    <t>７回</t>
    <rPh sb="1" eb="2">
      <t>カイ</t>
    </rPh>
    <phoneticPr fontId="1"/>
  </si>
  <si>
    <t>８回以上</t>
    <rPh sb="1" eb="2">
      <t>カイ</t>
    </rPh>
    <rPh sb="2" eb="4">
      <t>イジョウ</t>
    </rPh>
    <phoneticPr fontId="1"/>
  </si>
  <si>
    <t>(1)保険者名：</t>
    <rPh sb="3" eb="6">
      <t>ホケンシャ</t>
    </rPh>
    <rPh sb="6" eb="7">
      <t>メイ</t>
    </rPh>
    <phoneticPr fontId="1"/>
  </si>
  <si>
    <t>利用者にかかる保険者ごとの助成申請額</t>
    <rPh sb="13" eb="15">
      <t>ジョセイ</t>
    </rPh>
    <rPh sb="15" eb="17">
      <t>シンセイ</t>
    </rPh>
    <rPh sb="17" eb="18">
      <t>ガク</t>
    </rPh>
    <phoneticPr fontId="1"/>
  </si>
  <si>
    <t>利用者にかかる保険者ごとの助成申請額の内訳</t>
    <rPh sb="13" eb="15">
      <t>ジョセイ</t>
    </rPh>
    <rPh sb="15" eb="17">
      <t>シンセイ</t>
    </rPh>
    <rPh sb="17" eb="18">
      <t>ガク</t>
    </rPh>
    <rPh sb="19" eb="21">
      <t>ウチワケ</t>
    </rPh>
    <phoneticPr fontId="1"/>
  </si>
  <si>
    <t>(2)保険者名：</t>
    <rPh sb="3" eb="6">
      <t>ホケンシャ</t>
    </rPh>
    <rPh sb="6" eb="7">
      <t>メイ</t>
    </rPh>
    <phoneticPr fontId="1"/>
  </si>
  <si>
    <t>※利用者の定期巡回・随時対応型訪問介護看護計画書もしくは訪問看護計画書の写しを添付</t>
  </si>
  <si>
    <t>(3)保険者名：</t>
    <rPh sb="3" eb="6">
      <t>ホケンシャ</t>
    </rPh>
    <rPh sb="6" eb="7">
      <t>メイ</t>
    </rPh>
    <phoneticPr fontId="1"/>
  </si>
  <si>
    <t>(4)保険者名：</t>
    <rPh sb="3" eb="6">
      <t>ホケンシャ</t>
    </rPh>
    <rPh sb="6" eb="7">
      <t>メイ</t>
    </rPh>
    <phoneticPr fontId="1"/>
  </si>
  <si>
    <t>(5)保険者名：</t>
    <rPh sb="3" eb="6">
      <t>ホケンシャ</t>
    </rPh>
    <rPh sb="6" eb="7">
      <t>メイ</t>
    </rPh>
    <phoneticPr fontId="1"/>
  </si>
  <si>
    <t>(6)保険者名：</t>
    <rPh sb="3" eb="6">
      <t>ホケンシャ</t>
    </rPh>
    <rPh sb="6" eb="7">
      <t>メイ</t>
    </rPh>
    <phoneticPr fontId="1"/>
  </si>
  <si>
    <t>(7)保険者名：</t>
    <rPh sb="3" eb="6">
      <t>ホケンシャ</t>
    </rPh>
    <rPh sb="6" eb="7">
      <t>メイ</t>
    </rPh>
    <phoneticPr fontId="1"/>
  </si>
  <si>
    <t>(8)保険者名：</t>
    <rPh sb="3" eb="6">
      <t>ホケンシャ</t>
    </rPh>
    <rPh sb="6" eb="7">
      <t>メイ</t>
    </rPh>
    <phoneticPr fontId="1"/>
  </si>
  <si>
    <t>サ高住又は有料老人ホーム併設の有無</t>
    <rPh sb="1" eb="3">
      <t>コウジュウ</t>
    </rPh>
    <rPh sb="3" eb="4">
      <t>マタ</t>
    </rPh>
    <rPh sb="5" eb="7">
      <t>ユウリョウ</t>
    </rPh>
    <rPh sb="7" eb="9">
      <t>ロウジン</t>
    </rPh>
    <rPh sb="12" eb="14">
      <t>ヘイセツ</t>
    </rPh>
    <rPh sb="15" eb="17">
      <t>ウム</t>
    </rPh>
    <phoneticPr fontId="3"/>
  </si>
  <si>
    <t>入力項目</t>
    <rPh sb="0" eb="2">
      <t>ニュウリョク</t>
    </rPh>
    <rPh sb="2" eb="4">
      <t>コウモク</t>
    </rPh>
    <phoneticPr fontId="27"/>
  </si>
  <si>
    <t>入力欄</t>
    <rPh sb="0" eb="2">
      <t>ニュウリョク</t>
    </rPh>
    <rPh sb="2" eb="3">
      <t>ラン</t>
    </rPh>
    <phoneticPr fontId="27"/>
  </si>
  <si>
    <t>記入例</t>
    <rPh sb="0" eb="2">
      <t>キニュウ</t>
    </rPh>
    <rPh sb="2" eb="3">
      <t>レイ</t>
    </rPh>
    <phoneticPr fontId="27"/>
  </si>
  <si>
    <t>備考・注意事項</t>
    <rPh sb="0" eb="2">
      <t>ビコウ</t>
    </rPh>
    <rPh sb="3" eb="5">
      <t>チュウイ</t>
    </rPh>
    <rPh sb="5" eb="7">
      <t>ジコウ</t>
    </rPh>
    <phoneticPr fontId="27"/>
  </si>
  <si>
    <t>①
法
人
情
報</t>
    <rPh sb="2" eb="3">
      <t>ホウ</t>
    </rPh>
    <rPh sb="4" eb="5">
      <t>ニン</t>
    </rPh>
    <rPh sb="6" eb="7">
      <t>ジョウ</t>
    </rPh>
    <rPh sb="8" eb="9">
      <t>ホウ</t>
    </rPh>
    <phoneticPr fontId="3"/>
  </si>
  <si>
    <t>法人名</t>
    <rPh sb="0" eb="2">
      <t>ホウジン</t>
    </rPh>
    <rPh sb="2" eb="3">
      <t>メイ</t>
    </rPh>
    <phoneticPr fontId="27"/>
  </si>
  <si>
    <t>社会福祉法人△△</t>
    <rPh sb="0" eb="2">
      <t>シャカイ</t>
    </rPh>
    <rPh sb="2" eb="4">
      <t>フクシ</t>
    </rPh>
    <rPh sb="4" eb="6">
      <t>ホウジン</t>
    </rPh>
    <phoneticPr fontId="27"/>
  </si>
  <si>
    <t>法人格と名称の間は空けずに詰めてください。</t>
    <rPh sb="0" eb="1">
      <t>ホウ</t>
    </rPh>
    <rPh sb="1" eb="3">
      <t>ジンカク</t>
    </rPh>
    <rPh sb="4" eb="6">
      <t>メイショウ</t>
    </rPh>
    <rPh sb="7" eb="8">
      <t>アイダ</t>
    </rPh>
    <rPh sb="9" eb="10">
      <t>ア</t>
    </rPh>
    <rPh sb="13" eb="14">
      <t>ツ</t>
    </rPh>
    <phoneticPr fontId="3"/>
  </si>
  <si>
    <t>法人本部の郵便番号</t>
    <rPh sb="0" eb="2">
      <t>ホウジン</t>
    </rPh>
    <rPh sb="2" eb="4">
      <t>ホンブ</t>
    </rPh>
    <rPh sb="5" eb="7">
      <t>ユウビン</t>
    </rPh>
    <rPh sb="7" eb="9">
      <t>バンゴウ</t>
    </rPh>
    <phoneticPr fontId="27"/>
  </si>
  <si>
    <t>600-0000</t>
    <phoneticPr fontId="27"/>
  </si>
  <si>
    <t>数字の間は半角の「-」をつけてください。</t>
    <rPh sb="0" eb="2">
      <t>スウジ</t>
    </rPh>
    <rPh sb="3" eb="4">
      <t>アイダ</t>
    </rPh>
    <rPh sb="5" eb="7">
      <t>ハンカク</t>
    </rPh>
    <phoneticPr fontId="3"/>
  </si>
  <si>
    <t>県使用欄</t>
    <rPh sb="0" eb="1">
      <t>ケン</t>
    </rPh>
    <rPh sb="1" eb="3">
      <t>シヨウ</t>
    </rPh>
    <rPh sb="3" eb="4">
      <t>ラン</t>
    </rPh>
    <phoneticPr fontId="3"/>
  </si>
  <si>
    <t>法人名</t>
    <rPh sb="0" eb="2">
      <t>ホウジン</t>
    </rPh>
    <rPh sb="2" eb="3">
      <t>メイ</t>
    </rPh>
    <phoneticPr fontId="3"/>
  </si>
  <si>
    <t>法人本部の住所</t>
    <rPh sb="0" eb="2">
      <t>ホウジン</t>
    </rPh>
    <rPh sb="2" eb="4">
      <t>ホンブ</t>
    </rPh>
    <rPh sb="5" eb="7">
      <t>ジュウショ</t>
    </rPh>
    <phoneticPr fontId="27"/>
  </si>
  <si>
    <t>法人本部の代表電話番号</t>
    <rPh sb="0" eb="2">
      <t>ホウジン</t>
    </rPh>
    <rPh sb="2" eb="4">
      <t>ホンブ</t>
    </rPh>
    <rPh sb="5" eb="7">
      <t>ダイヒョウ</t>
    </rPh>
    <rPh sb="7" eb="9">
      <t>デンワ</t>
    </rPh>
    <rPh sb="9" eb="11">
      <t>バンゴウ</t>
    </rPh>
    <phoneticPr fontId="27"/>
  </si>
  <si>
    <t>法人代表者の役職名 ＋ 氏名</t>
    <rPh sb="0" eb="2">
      <t>ホウジン</t>
    </rPh>
    <rPh sb="2" eb="5">
      <t>ダイヒョウシャ</t>
    </rPh>
    <rPh sb="6" eb="9">
      <t>ヤクショクメイ</t>
    </rPh>
    <rPh sb="12" eb="14">
      <t>シメイ</t>
    </rPh>
    <phoneticPr fontId="3"/>
  </si>
  <si>
    <t>法人の組織メール</t>
    <rPh sb="0" eb="2">
      <t>ホウジン</t>
    </rPh>
    <rPh sb="3" eb="5">
      <t>ソシキ</t>
    </rPh>
    <phoneticPr fontId="3"/>
  </si>
  <si>
    <t>補助金対象事業所</t>
    <rPh sb="0" eb="3">
      <t>ホジョキン</t>
    </rPh>
    <rPh sb="3" eb="5">
      <t>タイショウ</t>
    </rPh>
    <rPh sb="5" eb="8">
      <t>ジギョウショ</t>
    </rPh>
    <phoneticPr fontId="3"/>
  </si>
  <si>
    <t>書類送付先の郵便番号</t>
    <rPh sb="0" eb="2">
      <t>ショルイ</t>
    </rPh>
    <rPh sb="2" eb="5">
      <t>ソウフサキ</t>
    </rPh>
    <rPh sb="6" eb="8">
      <t>ユウビン</t>
    </rPh>
    <rPh sb="8" eb="10">
      <t>バンゴウ</t>
    </rPh>
    <phoneticPr fontId="3"/>
  </si>
  <si>
    <t>書類送付先の住所</t>
    <rPh sb="6" eb="8">
      <t>ジュウショ</t>
    </rPh>
    <phoneticPr fontId="3"/>
  </si>
  <si>
    <t>書類送付先の事業所名</t>
    <rPh sb="0" eb="2">
      <t>ショルイ</t>
    </rPh>
    <rPh sb="2" eb="5">
      <t>ソウフサキ</t>
    </rPh>
    <rPh sb="6" eb="9">
      <t>ジギョウショ</t>
    </rPh>
    <rPh sb="9" eb="10">
      <t>メイ</t>
    </rPh>
    <phoneticPr fontId="3"/>
  </si>
  <si>
    <t>担当者役職名</t>
    <phoneticPr fontId="3"/>
  </si>
  <si>
    <t>担当者氏名</t>
    <phoneticPr fontId="3"/>
  </si>
  <si>
    <t>電話番号</t>
    <rPh sb="0" eb="2">
      <t>デンワ</t>
    </rPh>
    <rPh sb="2" eb="4">
      <t>バンゴウ</t>
    </rPh>
    <phoneticPr fontId="3"/>
  </si>
  <si>
    <t>メールアドレス</t>
    <phoneticPr fontId="3"/>
  </si>
  <si>
    <t>金融機関名</t>
    <rPh sb="4" eb="5">
      <t>メイ</t>
    </rPh>
    <phoneticPr fontId="3"/>
  </si>
  <si>
    <t>金融機関コード</t>
    <rPh sb="0" eb="2">
      <t>キンユウ</t>
    </rPh>
    <rPh sb="2" eb="4">
      <t>キカン</t>
    </rPh>
    <phoneticPr fontId="3"/>
  </si>
  <si>
    <t>支店名</t>
    <rPh sb="0" eb="3">
      <t>シテンメイ</t>
    </rPh>
    <phoneticPr fontId="3"/>
  </si>
  <si>
    <t>支店コード</t>
    <rPh sb="0" eb="2">
      <t>シテン</t>
    </rPh>
    <phoneticPr fontId="3"/>
  </si>
  <si>
    <t>預金種別</t>
    <rPh sb="0" eb="2">
      <t>ヨキン</t>
    </rPh>
    <rPh sb="2" eb="4">
      <t>シュベツ</t>
    </rPh>
    <phoneticPr fontId="3"/>
  </si>
  <si>
    <t>口座番号</t>
    <rPh sb="0" eb="2">
      <t>コウザ</t>
    </rPh>
    <rPh sb="2" eb="4">
      <t>バンゴウ</t>
    </rPh>
    <phoneticPr fontId="3"/>
  </si>
  <si>
    <t>口座名義</t>
    <rPh sb="0" eb="2">
      <t>コウザ</t>
    </rPh>
    <rPh sb="2" eb="4">
      <t>メイギ</t>
    </rPh>
    <phoneticPr fontId="3"/>
  </si>
  <si>
    <t>口座名義ﾌﾘｶﾞﾅ</t>
    <rPh sb="0" eb="2">
      <t>コウザ</t>
    </rPh>
    <rPh sb="2" eb="4">
      <t>メイギ</t>
    </rPh>
    <phoneticPr fontId="3"/>
  </si>
  <si>
    <t>○○市○1-1</t>
    <rPh sb="2" eb="3">
      <t>シ</t>
    </rPh>
    <phoneticPr fontId="27"/>
  </si>
  <si>
    <t>兵庫県内の場合は○○市（郡）から入力してください。</t>
    <rPh sb="0" eb="3">
      <t>ヒョウゴケン</t>
    </rPh>
    <rPh sb="3" eb="4">
      <t>ナイ</t>
    </rPh>
    <rPh sb="5" eb="7">
      <t>バアイ</t>
    </rPh>
    <rPh sb="10" eb="11">
      <t>シ</t>
    </rPh>
    <rPh sb="12" eb="13">
      <t>グン</t>
    </rPh>
    <rPh sb="16" eb="18">
      <t>ニュウリョク</t>
    </rPh>
    <phoneticPr fontId="3"/>
  </si>
  <si>
    <t>078-123-****</t>
    <phoneticPr fontId="27"/>
  </si>
  <si>
    <t>数字の間は半角の「-」をつけてください。</t>
    <phoneticPr fontId="3"/>
  </si>
  <si>
    <t>理事長　　○○　○○</t>
    <rPh sb="0" eb="3">
      <t>リジチョウ</t>
    </rPh>
    <phoneticPr fontId="3"/>
  </si>
  <si>
    <t>役職名 ＋ 氏名（姓と名は１字空ける）　　※役職名と氏名の間は全角２字空けてください。</t>
    <rPh sb="0" eb="3">
      <t>ヤクショクメイ</t>
    </rPh>
    <rPh sb="6" eb="8">
      <t>シメイ</t>
    </rPh>
    <rPh sb="9" eb="10">
      <t>セイ</t>
    </rPh>
    <rPh sb="11" eb="12">
      <t>メイ</t>
    </rPh>
    <rPh sb="14" eb="15">
      <t>ジ</t>
    </rPh>
    <rPh sb="15" eb="16">
      <t>ア</t>
    </rPh>
    <rPh sb="22" eb="25">
      <t>ヤクショクメイ</t>
    </rPh>
    <rPh sb="26" eb="28">
      <t>シメイ</t>
    </rPh>
    <rPh sb="29" eb="30">
      <t>アイダ</t>
    </rPh>
    <rPh sb="31" eb="33">
      <t>ゼンカク</t>
    </rPh>
    <rPh sb="34" eb="35">
      <t>ジ</t>
    </rPh>
    <rPh sb="35" eb="36">
      <t>ア</t>
    </rPh>
    <phoneticPr fontId="3"/>
  </si>
  <si>
    <t>法人本部の組織共有メールアドレス</t>
    <rPh sb="0" eb="2">
      <t>ホウジン</t>
    </rPh>
    <rPh sb="2" eb="4">
      <t>ホンブ</t>
    </rPh>
    <rPh sb="5" eb="7">
      <t>ソシキ</t>
    </rPh>
    <rPh sb="7" eb="9">
      <t>キョウユウ</t>
    </rPh>
    <phoneticPr fontId="3"/>
  </si>
  <si>
    <t>○○＠○.jp</t>
  </si>
  <si>
    <t>法人のメールアドレスを記載してください。ない場合は②の連絡先のメールアドレスを記入してください。</t>
    <rPh sb="0" eb="2">
      <t>ホウジン</t>
    </rPh>
    <rPh sb="11" eb="13">
      <t>キサイ</t>
    </rPh>
    <rPh sb="22" eb="24">
      <t>バアイ</t>
    </rPh>
    <rPh sb="27" eb="30">
      <t>レンラクサキ</t>
    </rPh>
    <rPh sb="39" eb="41">
      <t>キニュウ</t>
    </rPh>
    <phoneticPr fontId="3"/>
  </si>
  <si>
    <t>補助金の対象事業所名</t>
    <rPh sb="0" eb="3">
      <t>ホジョキン</t>
    </rPh>
    <rPh sb="4" eb="6">
      <t>タイショウ</t>
    </rPh>
    <rPh sb="6" eb="9">
      <t>ジギョウショ</t>
    </rPh>
    <rPh sb="9" eb="10">
      <t>メイ</t>
    </rPh>
    <phoneticPr fontId="3"/>
  </si>
  <si>
    <t>訪問看護ステーション○○</t>
    <rPh sb="0" eb="2">
      <t>ホウモン</t>
    </rPh>
    <rPh sb="2" eb="4">
      <t>カンゴ</t>
    </rPh>
    <phoneticPr fontId="3"/>
  </si>
  <si>
    <t>②
補
助
金
事
務
担
当
者
情
報</t>
    <rPh sb="2" eb="3">
      <t>ホ</t>
    </rPh>
    <rPh sb="4" eb="5">
      <t>タスケ</t>
    </rPh>
    <rPh sb="6" eb="7">
      <t>キン</t>
    </rPh>
    <rPh sb="8" eb="9">
      <t>コト</t>
    </rPh>
    <rPh sb="10" eb="11">
      <t>ツトム</t>
    </rPh>
    <rPh sb="12" eb="13">
      <t>タン</t>
    </rPh>
    <rPh sb="14" eb="15">
      <t>トウ</t>
    </rPh>
    <rPh sb="16" eb="17">
      <t>シャ</t>
    </rPh>
    <rPh sb="18" eb="19">
      <t>ジョウ</t>
    </rPh>
    <rPh sb="20" eb="21">
      <t>ホウ</t>
    </rPh>
    <phoneticPr fontId="3"/>
  </si>
  <si>
    <t>600-0000</t>
    <phoneticPr fontId="3"/>
  </si>
  <si>
    <t>本補助事業に関する連絡先及び関係書類の送付先を入力してください。
【「書類送付先の住所」について】
法人本部の住所と同じ場合でも入力してください。
【「書類送付先の事業所名」について】
補助金の対象事業所名と同じ場合でも入力してください。</t>
    <rPh sb="1" eb="3">
      <t>ホジョ</t>
    </rPh>
    <rPh sb="19" eb="21">
      <t>ソウフ</t>
    </rPh>
    <rPh sb="83" eb="86">
      <t>ジギョウショ</t>
    </rPh>
    <rPh sb="86" eb="87">
      <t>メイ</t>
    </rPh>
    <rPh sb="94" eb="97">
      <t>ホジョキン</t>
    </rPh>
    <rPh sb="98" eb="100">
      <t>タイショウ</t>
    </rPh>
    <rPh sb="100" eb="103">
      <t>ジギョウショ</t>
    </rPh>
    <rPh sb="103" eb="104">
      <t>メイ</t>
    </rPh>
    <rPh sb="105" eb="106">
      <t>オナ</t>
    </rPh>
    <rPh sb="107" eb="109">
      <t>バアイ</t>
    </rPh>
    <rPh sb="111" eb="113">
      <t>ニュウリョク</t>
    </rPh>
    <phoneticPr fontId="3"/>
  </si>
  <si>
    <t>書類送付先の事業所名</t>
    <rPh sb="0" eb="2">
      <t>ショルイ</t>
    </rPh>
    <rPh sb="2" eb="4">
      <t>ソウフ</t>
    </rPh>
    <rPh sb="4" eb="5">
      <t>サキ</t>
    </rPh>
    <rPh sb="6" eb="9">
      <t>ジギョウショ</t>
    </rPh>
    <rPh sb="9" eb="10">
      <t>メイ</t>
    </rPh>
    <phoneticPr fontId="3"/>
  </si>
  <si>
    <t>管理者</t>
    <rPh sb="0" eb="3">
      <t>カンリシャ</t>
    </rPh>
    <phoneticPr fontId="3"/>
  </si>
  <si>
    <t>兵庫　次郎</t>
    <phoneticPr fontId="3"/>
  </si>
  <si>
    <t>連絡先のメールアドレス</t>
    <rPh sb="0" eb="3">
      <t>レンラクサキ</t>
    </rPh>
    <phoneticPr fontId="3"/>
  </si>
  <si>
    <t>○○＠○.jp</t>
    <phoneticPr fontId="27"/>
  </si>
  <si>
    <t>③
振
込
先
口
座
情
報</t>
    <rPh sb="2" eb="3">
      <t>フ</t>
    </rPh>
    <rPh sb="4" eb="5">
      <t>コミ</t>
    </rPh>
    <rPh sb="6" eb="7">
      <t>サキ</t>
    </rPh>
    <rPh sb="8" eb="9">
      <t>クチ</t>
    </rPh>
    <rPh sb="10" eb="11">
      <t>ザ</t>
    </rPh>
    <rPh sb="12" eb="13">
      <t>ジョウ</t>
    </rPh>
    <rPh sb="14" eb="15">
      <t>ホウ</t>
    </rPh>
    <phoneticPr fontId="3"/>
  </si>
  <si>
    <t>尼崎信用金庫</t>
    <rPh sb="0" eb="2">
      <t>アマガサキ</t>
    </rPh>
    <rPh sb="2" eb="4">
      <t>シンヨウ</t>
    </rPh>
    <rPh sb="4" eb="6">
      <t>キンコ</t>
    </rPh>
    <phoneticPr fontId="3"/>
  </si>
  <si>
    <t>○○銀行（信用金庫）等の種別も併せて入力してください。</t>
    <rPh sb="2" eb="4">
      <t>ギンコウ</t>
    </rPh>
    <rPh sb="5" eb="9">
      <t>シンヨウキンコ</t>
    </rPh>
    <rPh sb="10" eb="11">
      <t>トウ</t>
    </rPh>
    <rPh sb="12" eb="14">
      <t>シュベツ</t>
    </rPh>
    <rPh sb="15" eb="16">
      <t>アワ</t>
    </rPh>
    <rPh sb="18" eb="20">
      <t>ニュウリョク</t>
    </rPh>
    <phoneticPr fontId="3"/>
  </si>
  <si>
    <t>金融機関の銀行コードを入力してください。</t>
    <rPh sb="0" eb="2">
      <t>キンユウ</t>
    </rPh>
    <rPh sb="2" eb="4">
      <t>キカン</t>
    </rPh>
    <rPh sb="5" eb="7">
      <t>ギンコウ</t>
    </rPh>
    <rPh sb="11" eb="13">
      <t>ニュウリョク</t>
    </rPh>
    <phoneticPr fontId="3"/>
  </si>
  <si>
    <t>安倉</t>
    <rPh sb="0" eb="2">
      <t>アクラ</t>
    </rPh>
    <phoneticPr fontId="3"/>
  </si>
  <si>
    <t>名称のみ入力してください。　※○○支店（出張所）等の種別は入力不要。</t>
    <rPh sb="0" eb="2">
      <t>メイショウ</t>
    </rPh>
    <rPh sb="4" eb="6">
      <t>ニュウリョク</t>
    </rPh>
    <rPh sb="17" eb="19">
      <t>シテン</t>
    </rPh>
    <rPh sb="20" eb="22">
      <t>シュッチョウ</t>
    </rPh>
    <rPh sb="22" eb="23">
      <t>ショ</t>
    </rPh>
    <phoneticPr fontId="3"/>
  </si>
  <si>
    <t>金融機関の支店コードを入力してください。</t>
    <rPh sb="0" eb="2">
      <t>キンユウ</t>
    </rPh>
    <rPh sb="2" eb="4">
      <t>キカン</t>
    </rPh>
    <rPh sb="5" eb="7">
      <t>シテン</t>
    </rPh>
    <rPh sb="11" eb="13">
      <t>ニュウリョク</t>
    </rPh>
    <phoneticPr fontId="3"/>
  </si>
  <si>
    <t>普通・総合/当座/貯蓄/他</t>
    <rPh sb="0" eb="2">
      <t>フツウ</t>
    </rPh>
    <rPh sb="3" eb="5">
      <t>ソウゴウ</t>
    </rPh>
    <rPh sb="6" eb="8">
      <t>トウザ</t>
    </rPh>
    <rPh sb="9" eb="11">
      <t>チョチク</t>
    </rPh>
    <rPh sb="12" eb="13">
      <t>ホカ</t>
    </rPh>
    <phoneticPr fontId="3"/>
  </si>
  <si>
    <t>1234****</t>
    <phoneticPr fontId="3"/>
  </si>
  <si>
    <t>ｼｬｶｲﾌｸｼﾎｳｼﾞﾝｻﾝｶｸｻﾝｶｸ</t>
    <phoneticPr fontId="3"/>
  </si>
  <si>
    <t>R7　24時間対応在宅介護サービス参入促進事業（単価差補助）
補助金交付申請基本情報シート</t>
    <rPh sb="5" eb="7">
      <t>ジカン</t>
    </rPh>
    <rPh sb="7" eb="9">
      <t>タイオウ</t>
    </rPh>
    <rPh sb="9" eb="11">
      <t>ザイタク</t>
    </rPh>
    <rPh sb="11" eb="13">
      <t>カイゴ</t>
    </rPh>
    <rPh sb="17" eb="19">
      <t>サンニュウ</t>
    </rPh>
    <rPh sb="19" eb="21">
      <t>ソクシン</t>
    </rPh>
    <rPh sb="21" eb="23">
      <t>ジギョウ</t>
    </rPh>
    <rPh sb="24" eb="27">
      <t>タンカサ</t>
    </rPh>
    <rPh sb="27" eb="29">
      <t>ホジョ</t>
    </rPh>
    <rPh sb="31" eb="34">
      <t>ホジョキン</t>
    </rPh>
    <rPh sb="34" eb="36">
      <t>コウフ</t>
    </rPh>
    <rPh sb="36" eb="38">
      <t>シンセイ</t>
    </rPh>
    <phoneticPr fontId="3"/>
  </si>
  <si>
    <t>交付申請の提出にあたり、こちらで提出書類をチェックの上、一緒にご提出下さい。</t>
    <rPh sb="0" eb="2">
      <t>コウフ</t>
    </rPh>
    <rPh sb="2" eb="4">
      <t>シンセイ</t>
    </rPh>
    <rPh sb="5" eb="7">
      <t>テイシュツ</t>
    </rPh>
    <rPh sb="16" eb="18">
      <t>テイシュツ</t>
    </rPh>
    <rPh sb="18" eb="20">
      <t>ショルイ</t>
    </rPh>
    <rPh sb="26" eb="27">
      <t>ウエ</t>
    </rPh>
    <rPh sb="28" eb="30">
      <t>イッショ</t>
    </rPh>
    <rPh sb="32" eb="34">
      <t>テイシュツ</t>
    </rPh>
    <rPh sb="34" eb="35">
      <t>クダ</t>
    </rPh>
    <phoneticPr fontId="3"/>
  </si>
  <si>
    <t>法人名：　</t>
    <phoneticPr fontId="3"/>
  </si>
  <si>
    <t>事業所名：　</t>
    <rPh sb="0" eb="3">
      <t>ジギョウショ</t>
    </rPh>
    <rPh sb="3" eb="4">
      <t>メイ</t>
    </rPh>
    <phoneticPr fontId="3"/>
  </si>
  <si>
    <t>担当者：　</t>
    <rPh sb="0" eb="3">
      <t>タントウシャ</t>
    </rPh>
    <phoneticPr fontId="3"/>
  </si>
  <si>
    <t>連絡先：　</t>
    <rPh sb="0" eb="3">
      <t>レンラクサキ</t>
    </rPh>
    <phoneticPr fontId="3"/>
  </si>
  <si>
    <t>（電話）　</t>
    <rPh sb="1" eb="3">
      <t>デンワ</t>
    </rPh>
    <phoneticPr fontId="3"/>
  </si>
  <si>
    <t>　</t>
    <phoneticPr fontId="3"/>
  </si>
  <si>
    <t>（e-mail)　</t>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</si>
  <si>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</si>
  <si>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</si>
  <si>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</si>
  <si>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3" eb="4">
      <t>コウ</t>
    </rPh>
    <phoneticPr fontId="3"/>
  </si>
  <si>
    <t>提出書類一覧（本票）</t>
    <rPh sb="7" eb="8">
      <t>ホン</t>
    </rPh>
    <rPh sb="8" eb="9">
      <t>ヒョウ</t>
    </rPh>
    <phoneticPr fontId="3"/>
  </si>
  <si>
    <t>補助金交付申請書（福祉部補助金交付要綱に定める様式）
＜鏡文＞</t>
    <rPh sb="0" eb="3">
      <t>ホジョキン</t>
    </rPh>
    <rPh sb="3" eb="5">
      <t>コウフ</t>
    </rPh>
    <rPh sb="5" eb="8">
      <t>シンセイショ</t>
    </rPh>
    <rPh sb="9" eb="11">
      <t>フクシ</t>
    </rPh>
    <rPh sb="11" eb="12">
      <t>ブ</t>
    </rPh>
    <rPh sb="12" eb="15">
      <t>ホジョキン</t>
    </rPh>
    <rPh sb="15" eb="17">
      <t>コウフ</t>
    </rPh>
    <rPh sb="17" eb="19">
      <t>ヨウコウ</t>
    </rPh>
    <rPh sb="20" eb="21">
      <t>サダ</t>
    </rPh>
    <rPh sb="23" eb="25">
      <t>ヨウシキ</t>
    </rPh>
    <rPh sb="28" eb="29">
      <t>カガミ</t>
    </rPh>
    <rPh sb="29" eb="30">
      <t>ブン</t>
    </rPh>
    <phoneticPr fontId="3"/>
  </si>
  <si>
    <t>補助金交付申請書（福祉部補助金交付要綱に定める様式）
＜別記：収支予算書＞</t>
    <rPh sb="0" eb="3">
      <t>ホジョキン</t>
    </rPh>
    <rPh sb="3" eb="5">
      <t>コウフ</t>
    </rPh>
    <rPh sb="5" eb="8">
      <t>シンセイショ</t>
    </rPh>
    <rPh sb="9" eb="11">
      <t>フクシ</t>
    </rPh>
    <rPh sb="11" eb="12">
      <t>ブ</t>
    </rPh>
    <rPh sb="12" eb="15">
      <t>ホジョキン</t>
    </rPh>
    <rPh sb="15" eb="17">
      <t>コウフ</t>
    </rPh>
    <rPh sb="17" eb="19">
      <t>ヨウコウ</t>
    </rPh>
    <rPh sb="20" eb="21">
      <t>サダ</t>
    </rPh>
    <rPh sb="23" eb="25">
      <t>ヨウシキ</t>
    </rPh>
    <rPh sb="28" eb="30">
      <t>ベッキ</t>
    </rPh>
    <rPh sb="31" eb="33">
      <t>シュウシ</t>
    </rPh>
    <rPh sb="33" eb="35">
      <t>ヨサン</t>
    </rPh>
    <rPh sb="35" eb="36">
      <t>ショ</t>
    </rPh>
    <phoneticPr fontId="3"/>
  </si>
  <si>
    <t>誓約書</t>
    <rPh sb="0" eb="3">
      <t>セイヤクショ</t>
    </rPh>
    <phoneticPr fontId="3"/>
  </si>
  <si>
    <t>債権者登録書</t>
    <rPh sb="0" eb="3">
      <t>サイケンシャ</t>
    </rPh>
    <rPh sb="3" eb="5">
      <t>トウロク</t>
    </rPh>
    <rPh sb="5" eb="6">
      <t>ショ</t>
    </rPh>
    <phoneticPr fontId="3"/>
  </si>
  <si>
    <t>様式1　事業計画書</t>
    <rPh sb="0" eb="2">
      <t>ヨウシキ</t>
    </rPh>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</si>
  <si>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</si>
  <si>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24時間対応在宅介護サービス参入促進事業（単価差補助）
提出書類一覧（交付申請時）</t>
    <rPh sb="2" eb="4">
      <t>ジカン</t>
    </rPh>
    <rPh sb="4" eb="6">
      <t>タイオウ</t>
    </rPh>
    <rPh sb="6" eb="8">
      <t>ザイタク</t>
    </rPh>
    <rPh sb="8" eb="10">
      <t>カイゴ</t>
    </rPh>
    <rPh sb="14" eb="16">
      <t>サンニュウ</t>
    </rPh>
    <rPh sb="16" eb="18">
      <t>ソクシン</t>
    </rPh>
    <rPh sb="18" eb="20">
      <t>ジギョウ</t>
    </rPh>
    <rPh sb="21" eb="24">
      <t>タンカサ</t>
    </rPh>
    <rPh sb="24" eb="26">
      <t>ホジョ</t>
    </rPh>
    <rPh sb="28" eb="30">
      <t>テイシュツ</t>
    </rPh>
    <rPh sb="30" eb="32">
      <t>ショルイ</t>
    </rPh>
    <rPh sb="32" eb="34">
      <t>イチラン</t>
    </rPh>
    <rPh sb="35" eb="37">
      <t>コウフ</t>
    </rPh>
    <rPh sb="37" eb="40">
      <t>シンセイジ</t>
    </rPh>
    <phoneticPr fontId="3"/>
  </si>
  <si>
    <t>様式第１号（第３条関係）</t>
    <phoneticPr fontId="3"/>
  </si>
  <si>
    <t>補 助 金 交 付 申 請 書</t>
    <rPh sb="0" eb="1">
      <t>ホ</t>
    </rPh>
    <rPh sb="2" eb="3">
      <t>スケ</t>
    </rPh>
    <rPh sb="4" eb="5">
      <t>カネ</t>
    </rPh>
    <rPh sb="6" eb="7">
      <t>コウ</t>
    </rPh>
    <rPh sb="8" eb="9">
      <t>ツキ</t>
    </rPh>
    <rPh sb="10" eb="11">
      <t>サル</t>
    </rPh>
    <rPh sb="12" eb="13">
      <t>ショウ</t>
    </rPh>
    <rPh sb="14" eb="15">
      <t>ショ</t>
    </rPh>
    <phoneticPr fontId="3"/>
  </si>
  <si>
    <t>　</t>
  </si>
  <si>
    <t>　　　</t>
    <phoneticPr fontId="5"/>
  </si>
  <si>
    <t>兵 庫 県 知 事　様</t>
    <phoneticPr fontId="3"/>
  </si>
  <si>
    <t>住　　所</t>
    <phoneticPr fontId="3"/>
  </si>
  <si>
    <t>団 体 名</t>
    <phoneticPr fontId="3"/>
  </si>
  <si>
    <t xml:space="preserve"> </t>
  </si>
  <si>
    <t>代表者名</t>
  </si>
  <si>
    <t>電　　話</t>
    <rPh sb="0" eb="1">
      <t>デン</t>
    </rPh>
    <rPh sb="3" eb="4">
      <t>ハナシ</t>
    </rPh>
    <phoneticPr fontId="3"/>
  </si>
  <si>
    <t>電子メール</t>
    <rPh sb="0" eb="2">
      <t>デンシ</t>
    </rPh>
    <phoneticPr fontId="3"/>
  </si>
  <si>
    <t>（事業所名）</t>
    <rPh sb="1" eb="4">
      <t>ジギョウショ</t>
    </rPh>
    <rPh sb="4" eb="5">
      <t>メイ</t>
    </rPh>
    <phoneticPr fontId="3"/>
  </si>
  <si>
    <t>記</t>
    <rPh sb="0" eb="1">
      <t>キ</t>
    </rPh>
    <phoneticPr fontId="3"/>
  </si>
  <si>
    <t>　　　　　　　</t>
    <phoneticPr fontId="5"/>
  </si>
  <si>
    <t>　１．事業の内容及び経費区分（別記）</t>
    <phoneticPr fontId="3"/>
  </si>
  <si>
    <t>　２．事業の着手予定年月日</t>
    <phoneticPr fontId="3"/>
  </si>
  <si>
    <t>　　　　　　　　　</t>
    <phoneticPr fontId="5"/>
  </si>
  <si>
    <t>　　　事業の完了予定年月日</t>
    <phoneticPr fontId="3"/>
  </si>
  <si>
    <t>　　　　　　　</t>
    <phoneticPr fontId="3"/>
  </si>
  <si>
    <t>　３．添付書類</t>
    <phoneticPr fontId="3"/>
  </si>
  <si>
    <t xml:space="preserve">
</t>
    <phoneticPr fontId="5"/>
  </si>
  <si>
    <t>令和8年1月15日</t>
    <rPh sb="0" eb="2">
      <t>レイワ</t>
    </rPh>
    <rPh sb="3" eb="4">
      <t>ネン</t>
    </rPh>
    <rPh sb="5" eb="6">
      <t>ガツ</t>
    </rPh>
    <rPh sb="8" eb="9">
      <t>ヒ</t>
    </rPh>
    <phoneticPr fontId="3"/>
  </si>
  <si>
    <t>令和7年4月1日</t>
    <rPh sb="0" eb="2">
      <t>レイワ</t>
    </rPh>
    <rPh sb="3" eb="4">
      <t>ネン</t>
    </rPh>
    <rPh sb="5" eb="6">
      <t>ガツ</t>
    </rPh>
    <rPh sb="7" eb="8">
      <t>ヒ</t>
    </rPh>
    <phoneticPr fontId="3"/>
  </si>
  <si>
    <t>令和8年3月31日</t>
    <rPh sb="0" eb="2">
      <t>レイワ</t>
    </rPh>
    <rPh sb="3" eb="4">
      <t>ネン</t>
    </rPh>
    <rPh sb="5" eb="6">
      <t>ガツ</t>
    </rPh>
    <rPh sb="8" eb="9">
      <t>ヒ</t>
    </rPh>
    <phoneticPr fontId="3"/>
  </si>
  <si>
    <t>別 記</t>
    <rPh sb="0" eb="1">
      <t>ベツ</t>
    </rPh>
    <rPh sb="2" eb="3">
      <t>キ</t>
    </rPh>
    <phoneticPr fontId="3"/>
  </si>
  <si>
    <t>収 支 予 算 書</t>
    <rPh sb="0" eb="1">
      <t>オサム</t>
    </rPh>
    <rPh sb="2" eb="3">
      <t>シ</t>
    </rPh>
    <rPh sb="4" eb="5">
      <t>ヨ</t>
    </rPh>
    <rPh sb="6" eb="7">
      <t>サン</t>
    </rPh>
    <rPh sb="8" eb="9">
      <t>ショ</t>
    </rPh>
    <phoneticPr fontId="5"/>
  </si>
  <si>
    <t>収入の部</t>
    <rPh sb="0" eb="2">
      <t>シュウニュウ</t>
    </rPh>
    <rPh sb="3" eb="4">
      <t>ブ</t>
    </rPh>
    <phoneticPr fontId="3"/>
  </si>
  <si>
    <t>（単位：円）</t>
    <phoneticPr fontId="3"/>
  </si>
  <si>
    <t>科目</t>
    <rPh sb="0" eb="2">
      <t>カモク</t>
    </rPh>
    <phoneticPr fontId="3"/>
  </si>
  <si>
    <t>予算額</t>
    <rPh sb="0" eb="3">
      <t>ヨサンガク</t>
    </rPh>
    <phoneticPr fontId="3"/>
  </si>
  <si>
    <t>摘要</t>
    <rPh sb="0" eb="2">
      <t>テキヨウ</t>
    </rPh>
    <phoneticPr fontId="3"/>
  </si>
  <si>
    <t>補助金収入</t>
    <rPh sb="0" eb="3">
      <t>ホジョキン</t>
    </rPh>
    <rPh sb="3" eb="5">
      <t>シュウニュウ</t>
    </rPh>
    <phoneticPr fontId="3"/>
  </si>
  <si>
    <t>自己負担</t>
    <rPh sb="0" eb="2">
      <t>ジコ</t>
    </rPh>
    <rPh sb="2" eb="4">
      <t>フタン</t>
    </rPh>
    <phoneticPr fontId="3"/>
  </si>
  <si>
    <t>計</t>
    <rPh sb="0" eb="1">
      <t>ケイ</t>
    </rPh>
    <phoneticPr fontId="3"/>
  </si>
  <si>
    <t>支出の部</t>
    <rPh sb="0" eb="2">
      <t>シシュツ</t>
    </rPh>
    <rPh sb="3" eb="4">
      <t>ブ</t>
    </rPh>
    <phoneticPr fontId="3"/>
  </si>
  <si>
    <t>事業費</t>
    <rPh sb="0" eb="3">
      <t>ジギョウヒ</t>
    </rPh>
    <phoneticPr fontId="3"/>
  </si>
  <si>
    <t>（注）　収支の計は、それぞれ一致する。</t>
    <rPh sb="1" eb="2">
      <t>チュウ</t>
    </rPh>
    <rPh sb="4" eb="6">
      <t>シュウシ</t>
    </rPh>
    <rPh sb="7" eb="8">
      <t>ケイ</t>
    </rPh>
    <rPh sb="14" eb="16">
      <t>イッチ</t>
    </rPh>
    <phoneticPr fontId="3"/>
  </si>
  <si>
    <t>様式第１号の２（第３条関係）</t>
    <phoneticPr fontId="1"/>
  </si>
  <si>
    <t>誓　約　書</t>
  </si>
  <si>
    <t>補助金交付申請にあたり、下記のとおり誓約します。
なお、誓約事項に関し、県が行う一切の措置に異議なく同意します。</t>
    <phoneticPr fontId="1"/>
  </si>
  <si>
    <t>記</t>
  </si>
  <si>
    <t>（国及び地方公共団体を除く交付申請者を対象とする誓約事項）
１　暴力団排除条例（平成22年兵庫県条例第35号。以下「条例」という。）を遵守し、暴力団
　排除に協力することについて
(1) 条例第２条第１号に規定する暴力団又は同条第３号に規定する暴力団員に該当しないこと。
(2) 暴力団排除条例施行規則（平成23年兵庫県公安委員会規則第２号）第２条各号に掲げる者に
　該当しないこと。
(3) 間接補助事業を行う場合にあっては、上記(1)又は(2)に該当する者に対して間接補助金を交
　付しないこと。また、業務の一部を第三者に行わせようとする場合にあっては、上記(1)又は
　(2)に該当する者をその受託者としないこと。
(4) 知事が、上記(1)又は(2)を確認するため、必要な事項を兵庫県警察本部長に照会すること、
　及び当該照会に係る回答の内容を他の補助事業における暴力団等を排除するための措置を講ず
 るために利用し、又は兵庫県公営企業管理者及び兵庫県病院事業管理者に提供することについ
 て、異議を述べないこと。</t>
    <phoneticPr fontId="1"/>
  </si>
  <si>
    <t>（すべての交付申請者を対象とする誓約事項）
２　補助金申請時の留意事項について
(1) 兵庫県福祉部補助金交付要綱第15条に基づき県が行う一切の措置について、異議を述べない
　こと。</t>
    <phoneticPr fontId="1"/>
  </si>
  <si>
    <t>　　第15条  知事は、補助事業者又は間接補助事業者が、次の各号のいずれかに該当すると
　　　認めたときは、当該交付決定の全部又は一部を取り消すことができる。
　　　(1)　法令並びにこの要綱及び当該補助事業に係る要綱、要領その他の規程の規定に
　　　　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
　　　（様式第11号）により当該補助事業者に通知するものとする。
　　３  知事は、第１項の取消しを決定した場合には、その旨及びその取消事由、その取消
　　　しに係る補助事業者又は間接補助事業者の名称その他知事が必要と認める事項を公表
　　　することができる。
　　４　前項の規定による公表は、その取消事由が悪質かつ重大である場合その他の知事が
　　　必要と認める場合に行うものとする。</t>
    <phoneticPr fontId="1"/>
  </si>
  <si>
    <t>(2) 地方自治法第221条第２項に基づき県が行う一切の措置について、異議を述べないこと。
　　第221条 2  普通地方公共団体の長は、予算の執行の適正を期するため、工事の請負契
　　　約者、物品の納入者、補助金、交付金、貸付金等の交付若しくは貸付けを受けた者
　　　（補助金、交付金、貸付金等の終局の受領者を含む。）又は調査、試験、研究等の
　　　委託を受けた者に対して、その状況を調査し、又は報告を徴することができる。</t>
    <phoneticPr fontId="1"/>
  </si>
  <si>
    <t>　　　兵庫県知事　様</t>
    <rPh sb="3" eb="6">
      <t>ヒョウゴケン</t>
    </rPh>
    <rPh sb="6" eb="8">
      <t>チジ</t>
    </rPh>
    <rPh sb="9" eb="10">
      <t>サマ</t>
    </rPh>
    <phoneticPr fontId="1"/>
  </si>
  <si>
    <t>住所</t>
    <phoneticPr fontId="1"/>
  </si>
  <si>
    <t>団 体 名</t>
    <phoneticPr fontId="1"/>
  </si>
  <si>
    <t>代表者職氏名</t>
    <rPh sb="0" eb="3">
      <t>ダイヒョウシャ</t>
    </rPh>
    <rPh sb="3" eb="4">
      <t>ショク</t>
    </rPh>
    <rPh sb="4" eb="6">
      <t>シメイ</t>
    </rPh>
    <phoneticPr fontId="1"/>
  </si>
  <si>
    <r>
      <rPr>
        <sz val="12"/>
        <color theme="1"/>
        <rFont val="ＭＳ 明朝"/>
        <family val="1"/>
        <charset val="128"/>
      </rPr>
      <t>電話</t>
    </r>
    <r>
      <rPr>
        <sz val="12"/>
        <color theme="1"/>
        <rFont val="Century"/>
        <family val="1"/>
      </rPr>
      <t xml:space="preserve">                                        </t>
    </r>
    <rPh sb="0" eb="2">
      <t>デンワ</t>
    </rPh>
    <phoneticPr fontId="1"/>
  </si>
  <si>
    <t>電子メール</t>
    <phoneticPr fontId="1"/>
  </si>
  <si>
    <t>この登録書は、兵庫県の機関の１箇所に提出してください。</t>
    <phoneticPr fontId="3"/>
  </si>
  <si>
    <t>　　　　債　権　者　登　録　書　　</t>
    <phoneticPr fontId="3"/>
  </si>
  <si>
    <t>改正日：令和３年１月１日</t>
    <rPh sb="4" eb="6">
      <t>レイワ</t>
    </rPh>
    <rPh sb="7" eb="8">
      <t>ネン</t>
    </rPh>
    <rPh sb="9" eb="10">
      <t>ガツ</t>
    </rPh>
    <rPh sb="11" eb="12">
      <t>ニチ</t>
    </rPh>
    <phoneticPr fontId="3"/>
  </si>
  <si>
    <t>※１　変更の場合は該当箇所にチェックしてください。</t>
    <rPh sb="3" eb="5">
      <t>ヘンコウ</t>
    </rPh>
    <rPh sb="6" eb="8">
      <t>バアイ</t>
    </rPh>
    <rPh sb="9" eb="11">
      <t>ガイトウ</t>
    </rPh>
    <rPh sb="11" eb="13">
      <t>カショ</t>
    </rPh>
    <phoneticPr fontId="3"/>
  </si>
  <si>
    <t>　　変更</t>
    <rPh sb="2" eb="4">
      <t>ヘンコウ</t>
    </rPh>
    <phoneticPr fontId="3"/>
  </si>
  <si>
    <t>　　住所の変更</t>
    <rPh sb="2" eb="4">
      <t>ジュウショ</t>
    </rPh>
    <rPh sb="5" eb="7">
      <t>ヘンコウ</t>
    </rPh>
    <phoneticPr fontId="3"/>
  </si>
  <si>
    <t>　　氏名・法人名の変更</t>
    <rPh sb="2" eb="4">
      <t>シメイ</t>
    </rPh>
    <rPh sb="5" eb="7">
      <t>ホウジン</t>
    </rPh>
    <rPh sb="7" eb="8">
      <t>メイ</t>
    </rPh>
    <rPh sb="9" eb="11">
      <t>ヘンコウ</t>
    </rPh>
    <phoneticPr fontId="3"/>
  </si>
  <si>
    <t>　　電話番号（代表）の変更</t>
    <rPh sb="2" eb="4">
      <t>デンワ</t>
    </rPh>
    <rPh sb="4" eb="6">
      <t>バンゴウ</t>
    </rPh>
    <rPh sb="7" eb="9">
      <t>ダイヒョウ</t>
    </rPh>
    <rPh sb="11" eb="13">
      <t>ヘンコウ</t>
    </rPh>
    <phoneticPr fontId="3"/>
  </si>
  <si>
    <t>　　新規</t>
    <rPh sb="2" eb="4">
      <t>シンキ</t>
    </rPh>
    <phoneticPr fontId="3"/>
  </si>
  <si>
    <t>　　振込先の変更</t>
    <rPh sb="2" eb="4">
      <t>フリコミ</t>
    </rPh>
    <rPh sb="4" eb="5">
      <t>サキ</t>
    </rPh>
    <rPh sb="6" eb="8">
      <t>ヘンコウ</t>
    </rPh>
    <phoneticPr fontId="3"/>
  </si>
  <si>
    <t>　　その他（　　　　）</t>
    <rPh sb="4" eb="5">
      <t>タ</t>
    </rPh>
    <phoneticPr fontId="3"/>
  </si>
  <si>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3"/>
  </si>
  <si>
    <t>（ﾌﾘｶﾞﾅ）
住所（所在地）</t>
    <rPh sb="8" eb="10">
      <t>ジュウショ</t>
    </rPh>
    <rPh sb="11" eb="14">
      <t>ショザイチ</t>
    </rPh>
    <phoneticPr fontId="3"/>
  </si>
  <si>
    <r>
      <t xml:space="preserve">（ﾌﾘｶﾞﾅ）
</t>
    </r>
    <r>
      <rPr>
        <sz val="10"/>
        <color theme="1"/>
        <rFont val="ＭＳ 明朝"/>
        <family val="1"/>
        <charset val="128"/>
      </rPr>
      <t>屋号・氏名又は法人名</t>
    </r>
    <phoneticPr fontId="3"/>
  </si>
  <si>
    <t>郵 便 番 号</t>
  </si>
  <si>
    <t>電話番号（代表）</t>
    <phoneticPr fontId="3"/>
  </si>
  <si>
    <t>経理担当者氏名</t>
    <rPh sb="0" eb="2">
      <t>ケイリ</t>
    </rPh>
    <rPh sb="2" eb="4">
      <t>タントウ</t>
    </rPh>
    <rPh sb="4" eb="5">
      <t>シャ</t>
    </rPh>
    <rPh sb="5" eb="7">
      <t>シメイ</t>
    </rPh>
    <phoneticPr fontId="3"/>
  </si>
  <si>
    <t>（連絡先電話番号：）</t>
    <rPh sb="1" eb="3">
      <t>レンラク</t>
    </rPh>
    <rPh sb="3" eb="4">
      <t>サキ</t>
    </rPh>
    <rPh sb="4" eb="6">
      <t>デンワ</t>
    </rPh>
    <rPh sb="6" eb="8">
      <t>バンゴウ</t>
    </rPh>
    <phoneticPr fontId="3"/>
  </si>
  <si>
    <t>記入者氏名</t>
    <rPh sb="0" eb="3">
      <t>キニュウシャ</t>
    </rPh>
    <rPh sb="3" eb="5">
      <t>シメイ</t>
    </rPh>
    <phoneticPr fontId="3"/>
  </si>
  <si>
    <t>（電子メール：）</t>
    <rPh sb="1" eb="3">
      <t>デンシ</t>
    </rPh>
    <phoneticPr fontId="3"/>
  </si>
  <si>
    <t>支 払 方 法</t>
  </si>
  <si>
    <t>２口座振替払(口座振込) ３隔地払(送金通知書) ４ 隔地払(振替払出証書)</t>
    <phoneticPr fontId="3"/>
  </si>
  <si>
    <t>[該当を○で囲む]</t>
  </si>
  <si>
    <t>（ﾌﾘｶﾞﾅ）
金 融 機 関 名
（払渡店）</t>
    <phoneticPr fontId="3"/>
  </si>
  <si>
    <t>支払方法が「２又は３」の場合記入
　[注意事項５]</t>
    <rPh sb="19" eb="21">
      <t>チュウイ</t>
    </rPh>
    <rPh sb="21" eb="23">
      <t>ジコウ</t>
    </rPh>
    <phoneticPr fontId="3"/>
  </si>
  <si>
    <t>支店</t>
    <phoneticPr fontId="3"/>
  </si>
  <si>
    <t>預 金 種 別</t>
  </si>
  <si>
    <t>１　普通・総合 ２　当座 ４　貯蓄 ９　その他</t>
    <phoneticPr fontId="3"/>
  </si>
  <si>
    <t>支払方法が「２」の場合記入</t>
    <phoneticPr fontId="3"/>
  </si>
  <si>
    <t>金融機関・支店番号</t>
  </si>
  <si>
    <t>・</t>
    <phoneticPr fontId="3"/>
  </si>
  <si>
    <t>口 座 番 号</t>
  </si>
  <si>
    <t>（ﾌﾘｶﾞﾅ）
口座名義人</t>
    <rPh sb="8" eb="10">
      <t>コウザ</t>
    </rPh>
    <rPh sb="10" eb="12">
      <t>メイギ</t>
    </rPh>
    <rPh sb="12" eb="13">
      <t>ニン</t>
    </rPh>
    <phoneticPr fontId="3"/>
  </si>
  <si>
    <t>公共工事等の前金払を受ける場合は下記に専用口座を記入</t>
    <rPh sb="0" eb="2">
      <t>コウキョウ</t>
    </rPh>
    <rPh sb="2" eb="4">
      <t>コウジ</t>
    </rPh>
    <rPh sb="4" eb="5">
      <t>トウ</t>
    </rPh>
    <rPh sb="6" eb="8">
      <t>マエキン</t>
    </rPh>
    <rPh sb="8" eb="9">
      <t>バラ</t>
    </rPh>
    <rPh sb="10" eb="11">
      <t>ウ</t>
    </rPh>
    <rPh sb="13" eb="15">
      <t>バアイ</t>
    </rPh>
    <rPh sb="16" eb="18">
      <t>カキ</t>
    </rPh>
    <rPh sb="19" eb="21">
      <t>センヨウ</t>
    </rPh>
    <rPh sb="21" eb="23">
      <t>コウザ</t>
    </rPh>
    <rPh sb="24" eb="26">
      <t>キニュウ</t>
    </rPh>
    <phoneticPr fontId="3"/>
  </si>
  <si>
    <t>（ﾌﾘｶﾞﾅ）
別口普通預金口座</t>
    <rPh sb="8" eb="10">
      <t>ベツクチ</t>
    </rPh>
    <rPh sb="10" eb="12">
      <t>フツウ</t>
    </rPh>
    <rPh sb="12" eb="14">
      <t>ヨキン</t>
    </rPh>
    <rPh sb="14" eb="16">
      <t>コウザ</t>
    </rPh>
    <phoneticPr fontId="3"/>
  </si>
  <si>
    <t>前払金専用口座登録時の注意（兵庫県機関向け）･･･債権者コードの末尾（11桁目）に「A（大文字、半角）」、（複数口座があるときはB,C～とする）。氏名（漢字）の前に「（前金）」を入力</t>
    <phoneticPr fontId="3"/>
  </si>
  <si>
    <t>銀行</t>
    <rPh sb="0" eb="2">
      <t>ギンコウ</t>
    </rPh>
    <phoneticPr fontId="3"/>
  </si>
  <si>
    <t>(金庫)</t>
    <rPh sb="1" eb="3">
      <t>キンコ</t>
    </rPh>
    <phoneticPr fontId="3"/>
  </si>
  <si>
    <t>（普通）</t>
    <rPh sb="1" eb="3">
      <t>フツウ</t>
    </rPh>
    <phoneticPr fontId="3"/>
  </si>
  <si>
    <t>（ﾌﾘｶﾞﾅ）
口 座 名 義 人</t>
    <rPh sb="8" eb="9">
      <t>　</t>
    </rPh>
    <rPh sb="10" eb="11">
      <t>　</t>
    </rPh>
    <rPh sb="12" eb="13">
      <t>　</t>
    </rPh>
    <rPh sb="14" eb="15">
      <t>　</t>
    </rPh>
    <rPh sb="16" eb="17">
      <t>ニン</t>
    </rPh>
    <phoneticPr fontId="3"/>
  </si>
  <si>
    <t>　上記のとおり兵庫県財務会計システムに登録してください。</t>
    <phoneticPr fontId="3"/>
  </si>
  <si>
    <t>　兵庫県あて</t>
    <phoneticPr fontId="3"/>
  </si>
  <si>
    <t>住所（所在地）</t>
  </si>
  <si>
    <t>氏名又は法人名等</t>
  </si>
  <si>
    <t>代表者の職氏名　　　　　　　　　　　　　　　　　　　　　　　　</t>
    <phoneticPr fontId="3"/>
  </si>
  <si>
    <t>（注意事項）</t>
    <phoneticPr fontId="3"/>
  </si>
  <si>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3"/>
  </si>
  <si>
    <t>２　登録は、御本人から抹消の申出がある場合のほか、利用実態が４年間ない場合には、年度末に自動的に削除されます。</t>
    <phoneticPr fontId="3"/>
  </si>
  <si>
    <t>３　原則的に電話番号（代表）が債権者コードとして登録されますので、県に見積書、請求書等を提出される場合は、電話番号（代表）を記入
  していただくようお願いします。</t>
    <phoneticPr fontId="3"/>
  </si>
  <si>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3"/>
  </si>
  <si>
    <t>　金融機関の合併、支店の統廃合等により、口座に関して変更が生じたときも、口座振替(振込)不能となりますので注意してください。</t>
    <phoneticPr fontId="3"/>
  </si>
  <si>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3"/>
  </si>
  <si>
    <t>６　この債権者登録書の提出とともに、登録する債権者の本人確認書類の写しを添付してください。本人確認書類の写しとは、概ね以下の
 とおりです（いずれか一つ）。</t>
    <phoneticPr fontId="3"/>
  </si>
  <si>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3"/>
  </si>
  <si>
    <t>補助金交付決定日</t>
    <rPh sb="0" eb="5">
      <t>ホジョキンコウフ</t>
    </rPh>
    <rPh sb="5" eb="7">
      <t>ケッテイ</t>
    </rPh>
    <rPh sb="7" eb="8">
      <t>ビ</t>
    </rPh>
    <phoneticPr fontId="3"/>
  </si>
  <si>
    <t>補助金交付決定通知の文書番号</t>
    <rPh sb="0" eb="7">
      <t>ホジョキンコウフケッテイ</t>
    </rPh>
    <rPh sb="7" eb="9">
      <t>ツウチ</t>
    </rPh>
    <rPh sb="10" eb="12">
      <t>ブンショ</t>
    </rPh>
    <rPh sb="12" eb="14">
      <t>バンゴウ</t>
    </rPh>
    <phoneticPr fontId="3"/>
  </si>
  <si>
    <t>確認事項</t>
    <rPh sb="0" eb="2">
      <t>カクニン</t>
    </rPh>
    <rPh sb="2" eb="4">
      <t>ジコウ</t>
    </rPh>
    <phoneticPr fontId="3"/>
  </si>
  <si>
    <r>
      <t>利用者の介護度と</t>
    </r>
    <r>
      <rPr>
        <b/>
        <sz val="11"/>
        <color rgb="FFFF0000"/>
        <rFont val="ＭＳ Ｐゴシック"/>
        <family val="3"/>
        <charset val="128"/>
      </rPr>
      <t>訪問看護計画書に記載の介護度が一致</t>
    </r>
    <r>
      <rPr>
        <sz val="11"/>
        <color theme="1"/>
        <rFont val="ＭＳ Ｐゴシック"/>
        <family val="2"/>
        <charset val="128"/>
        <scheme val="minor"/>
      </rPr>
      <t>していることを確認した。</t>
    </r>
    <phoneticPr fontId="3"/>
  </si>
  <si>
    <t>←プルダウンで選択してください。</t>
    <rPh sb="7" eb="9">
      <t>センタク</t>
    </rPh>
    <phoneticPr fontId="3"/>
  </si>
  <si>
    <t>保険者１～10に記載した利用者の要介護度と、訪問看護計画書に記載された利用者の要介護度が一致しているか確認してください。途中で要介護度に変更がないか、提出前に今一度ご確認ください。</t>
    <rPh sb="0" eb="3">
      <t>ホケンシャ</t>
    </rPh>
    <rPh sb="8" eb="10">
      <t>キサイ</t>
    </rPh>
    <rPh sb="12" eb="15">
      <t>リヨウシャ</t>
    </rPh>
    <rPh sb="16" eb="17">
      <t>ヨウ</t>
    </rPh>
    <rPh sb="17" eb="19">
      <t>カイゴ</t>
    </rPh>
    <rPh sb="19" eb="20">
      <t>ド</t>
    </rPh>
    <rPh sb="22" eb="24">
      <t>ホウモン</t>
    </rPh>
    <rPh sb="24" eb="26">
      <t>カンゴ</t>
    </rPh>
    <rPh sb="26" eb="29">
      <t>ケイカクショ</t>
    </rPh>
    <rPh sb="30" eb="32">
      <t>キサイ</t>
    </rPh>
    <rPh sb="35" eb="38">
      <t>リヨウシャ</t>
    </rPh>
    <rPh sb="39" eb="43">
      <t>ヨウカイゴド</t>
    </rPh>
    <rPh sb="44" eb="46">
      <t>イッチ</t>
    </rPh>
    <rPh sb="51" eb="53">
      <t>カクニン</t>
    </rPh>
    <rPh sb="60" eb="62">
      <t>トチュウ</t>
    </rPh>
    <rPh sb="63" eb="64">
      <t>ヨウ</t>
    </rPh>
    <rPh sb="64" eb="66">
      <t>カイゴ</t>
    </rPh>
    <rPh sb="66" eb="67">
      <t>ド</t>
    </rPh>
    <rPh sb="68" eb="70">
      <t>ヘンコウ</t>
    </rPh>
    <rPh sb="75" eb="77">
      <t>テイシュツ</t>
    </rPh>
    <rPh sb="77" eb="78">
      <t>マエ</t>
    </rPh>
    <rPh sb="79" eb="82">
      <t>イマイチド</t>
    </rPh>
    <rPh sb="83" eb="85">
      <t>カクニン</t>
    </rPh>
    <phoneticPr fontId="3"/>
  </si>
  <si>
    <t>実績報告書の提出にあたり、こちらで提出書類をチェックの上、一緒にご提出下さい。</t>
    <rPh sb="0" eb="2">
      <t>ジッセキ</t>
    </rPh>
    <rPh sb="2" eb="5">
      <t>ホウコクショ</t>
    </rPh>
    <rPh sb="6" eb="8">
      <t>テイシュツ</t>
    </rPh>
    <rPh sb="17" eb="19">
      <t>テイシュツ</t>
    </rPh>
    <rPh sb="19" eb="21">
      <t>ショルイ</t>
    </rPh>
    <rPh sb="27" eb="28">
      <t>ウエ</t>
    </rPh>
    <rPh sb="29" eb="31">
      <t>イッショ</t>
    </rPh>
    <rPh sb="33" eb="36">
      <t>テイシュツクダ</t>
    </rPh>
    <phoneticPr fontId="3"/>
  </si>
  <si>
    <t>補助事業実績報告書（福祉部補助金交付要綱に定める様式）
＜鏡文＞</t>
    <rPh sb="2" eb="4">
      <t>ジギョウ</t>
    </rPh>
    <rPh sb="10" eb="12">
      <t>フクシ</t>
    </rPh>
    <rPh sb="12" eb="13">
      <t>ブ</t>
    </rPh>
    <rPh sb="13" eb="16">
      <t>ホジョキン</t>
    </rPh>
    <rPh sb="16" eb="18">
      <t>コウフ</t>
    </rPh>
    <rPh sb="18" eb="20">
      <t>ヨウコウ</t>
    </rPh>
    <rPh sb="21" eb="22">
      <t>サダ</t>
    </rPh>
    <rPh sb="24" eb="26">
      <t>ヨウシキ</t>
    </rPh>
    <rPh sb="29" eb="30">
      <t>カガミ</t>
    </rPh>
    <rPh sb="30" eb="31">
      <t>ブン</t>
    </rPh>
    <phoneticPr fontId="3"/>
  </si>
  <si>
    <t>補助事業実績報告書（福祉部補助金交付要綱に定める様式）
＜別記：収支決算書＞</t>
    <rPh sb="2" eb="4">
      <t>ジギョウ</t>
    </rPh>
    <rPh sb="10" eb="12">
      <t>フクシ</t>
    </rPh>
    <rPh sb="12" eb="13">
      <t>ブ</t>
    </rPh>
    <rPh sb="13" eb="16">
      <t>ホジョキン</t>
    </rPh>
    <rPh sb="16" eb="18">
      <t>コウフ</t>
    </rPh>
    <rPh sb="18" eb="20">
      <t>ヨウコウ</t>
    </rPh>
    <rPh sb="21" eb="22">
      <t>サダ</t>
    </rPh>
    <rPh sb="24" eb="26">
      <t>ヨウシキ</t>
    </rPh>
    <rPh sb="29" eb="31">
      <t>ベッキ</t>
    </rPh>
    <rPh sb="32" eb="34">
      <t>シュウシ</t>
    </rPh>
    <rPh sb="34" eb="36">
      <t>ケッサン</t>
    </rPh>
    <rPh sb="36" eb="37">
      <t>ショ</t>
    </rPh>
    <phoneticPr fontId="3"/>
  </si>
  <si>
    <t>補助金請求書</t>
    <rPh sb="0" eb="3">
      <t>ホジョキン</t>
    </rPh>
    <rPh sb="3" eb="6">
      <t>セイキュウショ</t>
    </rPh>
    <phoneticPr fontId="3"/>
  </si>
  <si>
    <t>委任状</t>
    <rPh sb="0" eb="3">
      <t>イニンジョウ</t>
    </rPh>
    <phoneticPr fontId="3"/>
  </si>
  <si>
    <t>利用者の定期巡回・随時対応型訪問看護計画書（写し）</t>
    <rPh sb="0" eb="3">
      <t>リヨウシャ</t>
    </rPh>
    <rPh sb="4" eb="6">
      <t>テイキ</t>
    </rPh>
    <rPh sb="6" eb="8">
      <t>ジュンカイ</t>
    </rPh>
    <rPh sb="9" eb="11">
      <t>ズイジ</t>
    </rPh>
    <rPh sb="11" eb="14">
      <t>タイオウガタ</t>
    </rPh>
    <rPh sb="14" eb="16">
      <t>ホウモン</t>
    </rPh>
    <rPh sb="16" eb="18">
      <t>カンゴ</t>
    </rPh>
    <rPh sb="18" eb="21">
      <t>ケイカクショ</t>
    </rPh>
    <rPh sb="22" eb="23">
      <t>ウツ</t>
    </rPh>
    <phoneticPr fontId="3"/>
  </si>
  <si>
    <t>様式第８号（第１１条関係）</t>
    <phoneticPr fontId="3"/>
  </si>
  <si>
    <t>補 助 事 業 実 績 報 告 書</t>
    <rPh sb="0" eb="1">
      <t>ホ</t>
    </rPh>
    <rPh sb="2" eb="3">
      <t>スケ</t>
    </rPh>
    <rPh sb="4" eb="5">
      <t>コト</t>
    </rPh>
    <rPh sb="6" eb="7">
      <t>ゴウ</t>
    </rPh>
    <rPh sb="8" eb="9">
      <t>ジツ</t>
    </rPh>
    <rPh sb="10" eb="11">
      <t>イサオ</t>
    </rPh>
    <rPh sb="12" eb="13">
      <t>ホウ</t>
    </rPh>
    <rPh sb="14" eb="15">
      <t>コク</t>
    </rPh>
    <rPh sb="16" eb="17">
      <t>ショ</t>
    </rPh>
    <phoneticPr fontId="3"/>
  </si>
  <si>
    <t>（</t>
    <phoneticPr fontId="3"/>
  </si>
  <si>
    <t>）</t>
    <phoneticPr fontId="3"/>
  </si>
  <si>
    <t>　２．事業の着手年月日</t>
    <phoneticPr fontId="3"/>
  </si>
  <si>
    <t>　　　事業の完了年月日</t>
    <phoneticPr fontId="3"/>
  </si>
  <si>
    <t>（注）申請内容を上段に（  ）書で記入し、実績をその下段に記入する。</t>
    <phoneticPr fontId="3"/>
  </si>
  <si>
    <t>収 支 決 算 書</t>
    <rPh sb="0" eb="1">
      <t>オサム</t>
    </rPh>
    <rPh sb="2" eb="3">
      <t>シ</t>
    </rPh>
    <rPh sb="4" eb="5">
      <t>ケツ</t>
    </rPh>
    <rPh sb="6" eb="7">
      <t>サン</t>
    </rPh>
    <rPh sb="8" eb="9">
      <t>ショ</t>
    </rPh>
    <phoneticPr fontId="5"/>
  </si>
  <si>
    <t>決算額</t>
    <rPh sb="0" eb="2">
      <t>ケッサン</t>
    </rPh>
    <rPh sb="2" eb="3">
      <t>ガク</t>
    </rPh>
    <phoneticPr fontId="3"/>
  </si>
  <si>
    <t>（注）</t>
    <phoneticPr fontId="3"/>
  </si>
  <si>
    <t>１　収支の計は、それぞれ一致する。</t>
    <phoneticPr fontId="3"/>
  </si>
  <si>
    <t>２　県補助金は、見込額を記入する。</t>
    <phoneticPr fontId="3"/>
  </si>
  <si>
    <t>様式第１０号（第１４条関係）</t>
    <phoneticPr fontId="27"/>
  </si>
  <si>
    <t>補　助　金　請　求　書</t>
    <rPh sb="0" eb="1">
      <t>タスク</t>
    </rPh>
    <rPh sb="2" eb="3">
      <t>スケ</t>
    </rPh>
    <rPh sb="4" eb="5">
      <t>カネ</t>
    </rPh>
    <rPh sb="6" eb="7">
      <t>ショウ</t>
    </rPh>
    <rPh sb="8" eb="9">
      <t>モトム</t>
    </rPh>
    <rPh sb="10" eb="11">
      <t>ショ</t>
    </rPh>
    <phoneticPr fontId="5"/>
  </si>
  <si>
    <t>金</t>
    <rPh sb="0" eb="1">
      <t>カネ</t>
    </rPh>
    <phoneticPr fontId="27"/>
  </si>
  <si>
    <t>円也</t>
    <rPh sb="0" eb="1">
      <t>エン</t>
    </rPh>
    <rPh sb="1" eb="2">
      <t>ナリ</t>
    </rPh>
    <phoneticPr fontId="3"/>
  </si>
  <si>
    <t>補助金交付決定額</t>
    <rPh sb="0" eb="3">
      <t>ホジョキン</t>
    </rPh>
    <rPh sb="3" eb="5">
      <t>コウフ</t>
    </rPh>
    <rPh sb="5" eb="7">
      <t>ケッテイ</t>
    </rPh>
    <rPh sb="7" eb="8">
      <t>ガク</t>
    </rPh>
    <phoneticPr fontId="27"/>
  </si>
  <si>
    <t>円</t>
    <rPh sb="0" eb="1">
      <t>エン</t>
    </rPh>
    <phoneticPr fontId="27"/>
  </si>
  <si>
    <t>補助金確定額</t>
    <rPh sb="0" eb="3">
      <t>ホジョキン</t>
    </rPh>
    <rPh sb="3" eb="5">
      <t>カクテイ</t>
    </rPh>
    <rPh sb="5" eb="6">
      <t>ガク</t>
    </rPh>
    <phoneticPr fontId="27"/>
  </si>
  <si>
    <t>既受領額</t>
    <rPh sb="0" eb="1">
      <t>スデ</t>
    </rPh>
    <rPh sb="1" eb="3">
      <t>ジュリョウ</t>
    </rPh>
    <rPh sb="3" eb="4">
      <t>ガク</t>
    </rPh>
    <phoneticPr fontId="27"/>
  </si>
  <si>
    <t>円</t>
    <rPh sb="0" eb="1">
      <t>エン</t>
    </rPh>
    <phoneticPr fontId="3"/>
  </si>
  <si>
    <t>今回請求額</t>
    <rPh sb="0" eb="2">
      <t>コンカイ</t>
    </rPh>
    <rPh sb="2" eb="4">
      <t>セイキュウ</t>
    </rPh>
    <rPh sb="4" eb="5">
      <t>ガク</t>
    </rPh>
    <phoneticPr fontId="27"/>
  </si>
  <si>
    <t>（注）補助金交付決定額は、事業途中で金額の変更があった場合は最終変更後の交付決定額
　　を記載し、補助金確定額は、補助金確定通知があった場合のみ記載する。</t>
    <phoneticPr fontId="3"/>
  </si>
  <si>
    <t>〈根拠〉</t>
    <rPh sb="1" eb="3">
      <t>コンキョ</t>
    </rPh>
    <phoneticPr fontId="27"/>
  </si>
  <si>
    <t>補助金交付決定通知</t>
    <rPh sb="0" eb="3">
      <t>ホジョキン</t>
    </rPh>
    <rPh sb="3" eb="5">
      <t>コウフ</t>
    </rPh>
    <rPh sb="5" eb="7">
      <t>ケッテイ</t>
    </rPh>
    <rPh sb="7" eb="9">
      <t>ツウチ</t>
    </rPh>
    <phoneticPr fontId="27"/>
  </si>
  <si>
    <t>高　第</t>
    <rPh sb="0" eb="1">
      <t>コウ</t>
    </rPh>
    <rPh sb="2" eb="3">
      <t>ダイ</t>
    </rPh>
    <phoneticPr fontId="27"/>
  </si>
  <si>
    <t>号</t>
    <rPh sb="0" eb="1">
      <t>ゴウ</t>
    </rPh>
    <phoneticPr fontId="27"/>
  </si>
  <si>
    <t>補助金変更交付決定通知</t>
    <rPh sb="0" eb="3">
      <t>ホジョキン</t>
    </rPh>
    <rPh sb="5" eb="7">
      <t>コウフ</t>
    </rPh>
    <rPh sb="7" eb="9">
      <t>ケッテイ</t>
    </rPh>
    <rPh sb="9" eb="11">
      <t>ツウチ</t>
    </rPh>
    <phoneticPr fontId="27"/>
  </si>
  <si>
    <t>令 和　年</t>
    <rPh sb="0" eb="1">
      <t>レイ</t>
    </rPh>
    <rPh sb="2" eb="3">
      <t>ワ</t>
    </rPh>
    <rPh sb="4" eb="5">
      <t>ネン</t>
    </rPh>
    <phoneticPr fontId="27"/>
  </si>
  <si>
    <t>月</t>
    <rPh sb="0" eb="1">
      <t>ツキ</t>
    </rPh>
    <phoneticPr fontId="27"/>
  </si>
  <si>
    <t>日</t>
    <rPh sb="0" eb="1">
      <t>ニチ</t>
    </rPh>
    <phoneticPr fontId="27"/>
  </si>
  <si>
    <t>補助金確定通知</t>
    <rPh sb="0" eb="3">
      <t>ホジョキン</t>
    </rPh>
    <rPh sb="3" eb="5">
      <t>カクテイ</t>
    </rPh>
    <rPh sb="5" eb="7">
      <t>ツウチ</t>
    </rPh>
    <phoneticPr fontId="27"/>
  </si>
  <si>
    <t>令 和 7年</t>
    <rPh sb="0" eb="1">
      <t>レイ</t>
    </rPh>
    <rPh sb="2" eb="3">
      <t>ワ</t>
    </rPh>
    <rPh sb="5" eb="6">
      <t>ネン</t>
    </rPh>
    <phoneticPr fontId="27"/>
  </si>
  <si>
    <t>（注) 補助金変更交付決定通知及び補助金確定通知は、当該通知があった場合のみ記載する。</t>
    <phoneticPr fontId="3"/>
  </si>
  <si>
    <t>兵 庫 県 知 事</t>
    <phoneticPr fontId="5"/>
  </si>
  <si>
    <t>様</t>
    <rPh sb="0" eb="1">
      <t>サマ</t>
    </rPh>
    <phoneticPr fontId="3"/>
  </si>
  <si>
    <t>　</t>
    <phoneticPr fontId="27"/>
  </si>
  <si>
    <t>請求者</t>
    <phoneticPr fontId="3"/>
  </si>
  <si>
    <t>住所</t>
    <rPh sb="0" eb="2">
      <t>ジュウショ</t>
    </rPh>
    <phoneticPr fontId="3"/>
  </si>
  <si>
    <t>団体名</t>
    <rPh sb="0" eb="3">
      <t>ダンタイメイ</t>
    </rPh>
    <phoneticPr fontId="3"/>
  </si>
  <si>
    <t>代表者氏名</t>
    <rPh sb="0" eb="3">
      <t>ダイヒョウシャ</t>
    </rPh>
    <rPh sb="3" eb="5">
      <t>シメイ</t>
    </rPh>
    <phoneticPr fontId="3"/>
  </si>
  <si>
    <t>発行責任者</t>
    <phoneticPr fontId="3"/>
  </si>
  <si>
    <t>氏名</t>
    <rPh sb="0" eb="2">
      <t>シメイ</t>
    </rPh>
    <phoneticPr fontId="3"/>
  </si>
  <si>
    <t>電話</t>
    <rPh sb="0" eb="2">
      <t>デンワ</t>
    </rPh>
    <phoneticPr fontId="3"/>
  </si>
  <si>
    <t>担当者</t>
    <phoneticPr fontId="3"/>
  </si>
  <si>
    <t>（添付書類）</t>
    <rPh sb="1" eb="3">
      <t>テンプ</t>
    </rPh>
    <rPh sb="3" eb="5">
      <t>ショルイ</t>
    </rPh>
    <phoneticPr fontId="27"/>
  </si>
  <si>
    <t>委　任　状</t>
    <rPh sb="0" eb="1">
      <t>イ</t>
    </rPh>
    <rPh sb="2" eb="3">
      <t>ニン</t>
    </rPh>
    <rPh sb="4" eb="5">
      <t>ジョウ</t>
    </rPh>
    <phoneticPr fontId="1"/>
  </si>
  <si>
    <t>受任者</t>
    <rPh sb="0" eb="2">
      <t>ジュニン</t>
    </rPh>
    <rPh sb="2" eb="3">
      <t>シャ</t>
    </rPh>
    <phoneticPr fontId="3"/>
  </si>
  <si>
    <t>令和７年　　月　　日</t>
    <rPh sb="0" eb="2">
      <t>レイワ</t>
    </rPh>
    <rPh sb="3" eb="4">
      <t>ネン</t>
    </rPh>
    <rPh sb="6" eb="7">
      <t>ガツ</t>
    </rPh>
    <rPh sb="9" eb="10">
      <t>ニチ</t>
    </rPh>
    <phoneticPr fontId="3"/>
  </si>
  <si>
    <r>
      <t>　　　兵 庫 県 知 事　　齋 藤　元 彦　様　　</t>
    </r>
    <r>
      <rPr>
        <sz val="12"/>
        <color rgb="FF000000"/>
        <rFont val="ＭＳ 明朝"/>
        <family val="1"/>
        <charset val="128"/>
      </rPr>
      <t>　</t>
    </r>
    <rPh sb="14" eb="15">
      <t>イツ</t>
    </rPh>
    <rPh sb="16" eb="17">
      <t>フジ</t>
    </rPh>
    <rPh sb="18" eb="19">
      <t>モト</t>
    </rPh>
    <rPh sb="20" eb="21">
      <t>ヒコ</t>
    </rPh>
    <phoneticPr fontId="3"/>
  </si>
  <si>
    <t>住　　所</t>
    <rPh sb="0" eb="1">
      <t>ジュウ</t>
    </rPh>
    <rPh sb="3" eb="4">
      <t>ショ</t>
    </rPh>
    <phoneticPr fontId="1"/>
  </si>
  <si>
    <t>団 体 名</t>
    <rPh sb="0" eb="1">
      <t>ダン</t>
    </rPh>
    <rPh sb="2" eb="3">
      <t>カラダ</t>
    </rPh>
    <rPh sb="4" eb="5">
      <t>メイ</t>
    </rPh>
    <phoneticPr fontId="1"/>
  </si>
  <si>
    <t>代表者名</t>
    <rPh sb="0" eb="3">
      <t>ダイヒョウシャ</t>
    </rPh>
    <rPh sb="3" eb="4">
      <t>メイ</t>
    </rPh>
    <phoneticPr fontId="1"/>
  </si>
  <si>
    <t>印</t>
    <rPh sb="0" eb="1">
      <t>イン</t>
    </rPh>
    <phoneticPr fontId="3"/>
  </si>
  <si>
    <t>保険者１</t>
    <rPh sb="0" eb="3">
      <t>ホケンシャ</t>
    </rPh>
    <phoneticPr fontId="1"/>
  </si>
  <si>
    <t>保険者２</t>
    <rPh sb="0" eb="3">
      <t>ホケンシャ</t>
    </rPh>
    <phoneticPr fontId="1"/>
  </si>
  <si>
    <t>保険者３</t>
    <rPh sb="0" eb="3">
      <t>ホケンシャ</t>
    </rPh>
    <phoneticPr fontId="1"/>
  </si>
  <si>
    <t>保険者４</t>
    <rPh sb="0" eb="3">
      <t>ホケンシャ</t>
    </rPh>
    <phoneticPr fontId="1"/>
  </si>
  <si>
    <t>保険者５</t>
    <rPh sb="0" eb="3">
      <t>ホケンシャ</t>
    </rPh>
    <phoneticPr fontId="1"/>
  </si>
  <si>
    <t>保険者６</t>
    <rPh sb="0" eb="3">
      <t>ホケンシャ</t>
    </rPh>
    <phoneticPr fontId="1"/>
  </si>
  <si>
    <t>保険者７</t>
    <rPh sb="0" eb="3">
      <t>ホケンシャ</t>
    </rPh>
    <phoneticPr fontId="1"/>
  </si>
  <si>
    <t>保険者８</t>
    <rPh sb="0" eb="3">
      <t>ホケンシャ</t>
    </rPh>
    <phoneticPr fontId="1"/>
  </si>
  <si>
    <t>事業所名</t>
    <rPh sb="0" eb="4">
      <t>ジギョウショメイ</t>
    </rPh>
    <phoneticPr fontId="3"/>
  </si>
  <si>
    <t>R7　24時間対応在宅介護サービス参入促進事業（単価差補助）　　実績報告基本情報シート</t>
    <rPh sb="5" eb="7">
      <t>ジカン</t>
    </rPh>
    <rPh sb="7" eb="9">
      <t>タイオウ</t>
    </rPh>
    <rPh sb="9" eb="11">
      <t>ザイタク</t>
    </rPh>
    <rPh sb="11" eb="13">
      <t>カイゴ</t>
    </rPh>
    <rPh sb="17" eb="23">
      <t>サンニュウソクシンジギョウ</t>
    </rPh>
    <rPh sb="24" eb="29">
      <t>タンカサホジョ</t>
    </rPh>
    <rPh sb="32" eb="36">
      <t>ジッセキホウコク</t>
    </rPh>
    <phoneticPr fontId="3"/>
  </si>
  <si>
    <t>←数字のみ入力してください。
　高第○○○○号と記載されます。</t>
    <rPh sb="1" eb="3">
      <t>スウジ</t>
    </rPh>
    <rPh sb="5" eb="7">
      <t>ニュウリョク</t>
    </rPh>
    <rPh sb="16" eb="17">
      <t>コウ</t>
    </rPh>
    <rPh sb="17" eb="18">
      <t>ダイ</t>
    </rPh>
    <rPh sb="22" eb="23">
      <t>ゴウ</t>
    </rPh>
    <rPh sb="24" eb="26">
      <t>キサイ</t>
    </rPh>
    <phoneticPr fontId="3"/>
  </si>
  <si>
    <t>←交付決定日を入力してください。</t>
    <rPh sb="1" eb="6">
      <t>コウフケッテイビ</t>
    </rPh>
    <rPh sb="7" eb="9">
      <t>ニュウリョク</t>
    </rPh>
    <phoneticPr fontId="1"/>
  </si>
  <si>
    <t>令和７年度24時間対応在宅介護サービス参入促進事業（単価差補助）補助金の受領に関する一切の権限を下記の者に委任します。</t>
    <rPh sb="7" eb="9">
      <t>ジカン</t>
    </rPh>
    <rPh sb="9" eb="11">
      <t>タイオウ</t>
    </rPh>
    <rPh sb="11" eb="13">
      <t>ザイタク</t>
    </rPh>
    <rPh sb="13" eb="15">
      <t>カイゴ</t>
    </rPh>
    <rPh sb="19" eb="25">
      <t>サンニュウソクシンジギョウ</t>
    </rPh>
    <rPh sb="26" eb="31">
      <t>タンカサホジョ</t>
    </rPh>
    <phoneticPr fontId="3"/>
  </si>
  <si>
    <t>ただし、令和７年度24時間対応在宅介護サービス参入促進事業（単価差補助）補助金</t>
    <rPh sb="8" eb="9">
      <t>ド</t>
    </rPh>
    <rPh sb="11" eb="13">
      <t>ジカン</t>
    </rPh>
    <rPh sb="13" eb="15">
      <t>タイオウ</t>
    </rPh>
    <rPh sb="15" eb="17">
      <t>ザイタク</t>
    </rPh>
    <rPh sb="17" eb="19">
      <t>カイゴ</t>
    </rPh>
    <rPh sb="23" eb="29">
      <t>サンニュウソクシンジギョウ</t>
    </rPh>
    <rPh sb="30" eb="35">
      <t>タンカサホジョ</t>
    </rPh>
    <rPh sb="36" eb="39">
      <t>ホジョキン</t>
    </rPh>
    <phoneticPr fontId="27"/>
  </si>
  <si>
    <t>　上記のとおり、補助金を精算払によって交付されたく、令和７年度補助金交付要綱第１４条第１項の規定に基づき、請求します。</t>
    <rPh sb="14" eb="15">
      <t>バライ</t>
    </rPh>
    <rPh sb="49" eb="50">
      <t>モト</t>
    </rPh>
    <phoneticPr fontId="27"/>
  </si>
  <si>
    <t>令和8年　　月　　日</t>
    <rPh sb="0" eb="2">
      <t>レイワ</t>
    </rPh>
    <rPh sb="3" eb="4">
      <t>ネン</t>
    </rPh>
    <rPh sb="6" eb="7">
      <t>ガツ</t>
    </rPh>
    <rPh sb="9" eb="10">
      <t>ニチ</t>
    </rPh>
    <phoneticPr fontId="3"/>
  </si>
  <si>
    <t>３　利用者にかかる保険者ごとの助成申請額</t>
    <rPh sb="2" eb="5">
      <t>リヨウシャ</t>
    </rPh>
    <rPh sb="9" eb="12">
      <t>ホケンシャ</t>
    </rPh>
    <rPh sb="15" eb="17">
      <t>ジョセイ</t>
    </rPh>
    <rPh sb="17" eb="19">
      <t>シンセイ</t>
    </rPh>
    <rPh sb="19" eb="20">
      <t>ガク</t>
    </rPh>
    <phoneticPr fontId="1"/>
  </si>
  <si>
    <t>24時間対応在宅介護サービス参入促進事業（単価差補助）
提出書類一覧（実績報告時）</t>
    <rPh sb="2" eb="4">
      <t>ジカン</t>
    </rPh>
    <rPh sb="4" eb="6">
      <t>タイオウ</t>
    </rPh>
    <rPh sb="6" eb="8">
      <t>ザイタク</t>
    </rPh>
    <rPh sb="8" eb="10">
      <t>カイゴ</t>
    </rPh>
    <rPh sb="14" eb="16">
      <t>サンニュウ</t>
    </rPh>
    <rPh sb="16" eb="18">
      <t>ソクシン</t>
    </rPh>
    <rPh sb="18" eb="20">
      <t>ジギョウ</t>
    </rPh>
    <rPh sb="21" eb="23">
      <t>タンカ</t>
    </rPh>
    <rPh sb="23" eb="24">
      <t>サ</t>
    </rPh>
    <rPh sb="24" eb="26">
      <t>ホジョ</t>
    </rPh>
    <rPh sb="28" eb="30">
      <t>テイシュツ</t>
    </rPh>
    <rPh sb="30" eb="32">
      <t>ショルイ</t>
    </rPh>
    <rPh sb="32" eb="34">
      <t>イチラン</t>
    </rPh>
    <rPh sb="35" eb="37">
      <t>ジッセキ</t>
    </rPh>
    <rPh sb="37" eb="39">
      <t>ホウコク</t>
    </rPh>
    <rPh sb="39" eb="40">
      <t>ドキ</t>
    </rPh>
    <phoneticPr fontId="3"/>
  </si>
  <si>
    <t>様式2　事業実績報告書</t>
    <rPh sb="0" eb="2">
      <t>ヨウシキ</t>
    </rPh>
    <phoneticPr fontId="3"/>
  </si>
  <si>
    <t>保険者ごとの助成申請額（「保険者１～４」「保険者５～８」※使用していない箇所は印刷不要）</t>
    <rPh sb="0" eb="3">
      <t>ホケンシャ</t>
    </rPh>
    <rPh sb="6" eb="8">
      <t>ジョセイ</t>
    </rPh>
    <rPh sb="8" eb="11">
      <t>シンセイガク</t>
    </rPh>
    <rPh sb="13" eb="16">
      <t>ホケンシャ</t>
    </rPh>
    <rPh sb="21" eb="24">
      <t>ホケンシャ</t>
    </rPh>
    <rPh sb="29" eb="31">
      <t>シヨウ</t>
    </rPh>
    <rPh sb="36" eb="38">
      <t>カショ</t>
    </rPh>
    <rPh sb="39" eb="41">
      <t>インサツ</t>
    </rPh>
    <rPh sb="41" eb="43">
      <t>フヨウ</t>
    </rPh>
    <phoneticPr fontId="3"/>
  </si>
  <si>
    <t>保険者ごとの助成申請額（「保険者１～４」「保険者５～８」※使用していない箇所は印刷不要）</t>
    <rPh sb="0" eb="3">
      <t>ホケンシャ</t>
    </rPh>
    <rPh sb="6" eb="8">
      <t>ジョセイ</t>
    </rPh>
    <rPh sb="8" eb="10">
      <t>シンセイ</t>
    </rPh>
    <rPh sb="10" eb="11">
      <t>ガク</t>
    </rPh>
    <phoneticPr fontId="3"/>
  </si>
  <si>
    <t>令和8年3月31日</t>
    <rPh sb="0" eb="1">
      <t>レイ</t>
    </rPh>
    <rPh sb="1" eb="2">
      <t>ワ</t>
    </rPh>
    <rPh sb="3" eb="4">
      <t>ネン</t>
    </rPh>
    <rPh sb="5" eb="6">
      <t>ガツ</t>
    </rPh>
    <rPh sb="8" eb="9">
      <t>ヒ</t>
    </rPh>
    <phoneticPr fontId="3"/>
  </si>
  <si>
    <t>２　助成申請額　（自動転記されます。）</t>
    <rPh sb="2" eb="4">
      <t>ジョセイ</t>
    </rPh>
    <rPh sb="4" eb="6">
      <t>シンセイ</t>
    </rPh>
    <rPh sb="6" eb="7">
      <t>ガク</t>
    </rPh>
    <rPh sb="9" eb="13">
      <t>ジドウテンキ</t>
    </rPh>
    <phoneticPr fontId="1"/>
  </si>
  <si>
    <t>（様式２）</t>
    <phoneticPr fontId="1"/>
  </si>
  <si>
    <t>事 業 実 績 報 告 書</t>
    <rPh sb="4" eb="5">
      <t>ミノル</t>
    </rPh>
    <rPh sb="6" eb="7">
      <t>イサオ</t>
    </rPh>
    <rPh sb="8" eb="9">
      <t>ホウ</t>
    </rPh>
    <rPh sb="10" eb="11">
      <t>コク</t>
    </rPh>
    <rPh sb="12" eb="13">
      <t>ショ</t>
    </rPh>
    <phoneticPr fontId="1"/>
  </si>
  <si>
    <t>提出期限：令和８年１月15日（木）</t>
    <rPh sb="0" eb="2">
      <t>テイシュツ</t>
    </rPh>
    <rPh sb="2" eb="4">
      <t>キゲン</t>
    </rPh>
    <rPh sb="5" eb="7">
      <t>レイワ</t>
    </rPh>
    <rPh sb="8" eb="9">
      <t>ネン</t>
    </rPh>
    <rPh sb="10" eb="11">
      <t>ガツ</t>
    </rPh>
    <rPh sb="13" eb="14">
      <t>ニチ</t>
    </rPh>
    <rPh sb="15" eb="16">
      <t>モク</t>
    </rPh>
    <phoneticPr fontId="1"/>
  </si>
  <si>
    <t>提出期限：令和8年4月2日(木）</t>
    <rPh sb="0" eb="2">
      <t>テイシュツ</t>
    </rPh>
    <rPh sb="2" eb="4">
      <t>キゲン</t>
    </rPh>
    <rPh sb="5" eb="7">
      <t>レイワ</t>
    </rPh>
    <rPh sb="8" eb="9">
      <t>ネン</t>
    </rPh>
    <rPh sb="10" eb="11">
      <t>ガツ</t>
    </rPh>
    <rPh sb="12" eb="13">
      <t>ニチ</t>
    </rPh>
    <rPh sb="14" eb="15">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</si>
</sst>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411]ggge&quot;年&quot;m&quot;月&quot;d&quot;日&quot;;@"/>
    <numFmt numFmtId="179" formatCode="#,##0_);[Red]\(#,##0\)"/>
    <numFmt numFmtId="180" formatCode="0_ "/>
    <numFmt numFmtId="181" formatCode="&quot;高第&quot;0000&quot;号&quot;"/>
  </numFmts>
  <fonts count="93">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sz val="11"/>
      <name val="ＭＳ Ｐゴシック"/>
      <family val="3"/>
      <charset val="128"/>
    </font>
    <font>
      <sz val="11"/>
      <color theme="1"/>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8"/>
      <name val="ＭＳ Ｐゴシック"/>
      <family val="3"/>
      <charset val="128"/>
      <scheme val="minor"/>
    </font>
    <font>
      <b/>
      <sz val="12"/>
      <name val="ＭＳ Ｐゴシック"/>
      <family val="3"/>
      <charset val="128"/>
      <scheme val="minor"/>
    </font>
    <font>
      <sz val="12"/>
      <name val="ＭＳ Ｐゴシック"/>
      <family val="3"/>
      <charset val="128"/>
      <scheme val="minor"/>
    </font>
    <font>
      <sz val="48"/>
      <name val="ＭＳ Ｐゴシック"/>
      <family val="3"/>
      <charset val="128"/>
      <scheme val="minor"/>
    </font>
    <font>
      <sz val="9"/>
      <name val="ＭＳ Ｐゴシック"/>
      <family val="3"/>
      <charset val="128"/>
      <scheme val="minor"/>
    </font>
    <font>
      <b/>
      <sz val="12"/>
      <color theme="1"/>
      <name val="ＭＳ Ｐゴシック"/>
      <family val="3"/>
      <charset val="128"/>
      <scheme val="minor"/>
    </font>
    <font>
      <sz val="9"/>
      <color indexed="81"/>
      <name val="MS P ゴシック"/>
      <family val="3"/>
      <charset val="128"/>
    </font>
    <font>
      <u/>
      <sz val="9"/>
      <color indexed="81"/>
      <name val="MS P ゴシック"/>
      <family val="3"/>
      <charset val="128"/>
    </font>
    <font>
      <sz val="11"/>
      <name val="ＭＳ Ｐ明朝"/>
      <family val="1"/>
      <charset val="128"/>
    </font>
    <font>
      <sz val="9"/>
      <name val="ＭＳ Ｐ明朝"/>
      <family val="1"/>
      <charset val="128"/>
    </font>
    <font>
      <b/>
      <sz val="14"/>
      <color theme="1"/>
      <name val="ＭＳ Ｐゴシック"/>
      <family val="3"/>
      <charset val="128"/>
    </font>
    <font>
      <sz val="9"/>
      <color theme="1"/>
      <name val="ＭＳ Ｐゴシック"/>
      <family val="3"/>
      <charset val="128"/>
    </font>
    <font>
      <sz val="20"/>
      <color theme="1"/>
      <name val="ＭＳ Ｐゴシック"/>
      <family val="3"/>
      <charset val="128"/>
    </font>
    <font>
      <sz val="6"/>
      <name val="ＭＳ Ｐ明朝"/>
      <family val="1"/>
      <charset val="128"/>
    </font>
    <font>
      <sz val="11"/>
      <color theme="1"/>
      <name val="ＭＳ Ｐゴシック"/>
      <family val="3"/>
      <charset val="128"/>
    </font>
    <font>
      <sz val="12"/>
      <name val="ＭＳ Ｐゴシック"/>
      <family val="3"/>
      <charset val="128"/>
    </font>
    <font>
      <sz val="10"/>
      <name val="ＭＳ Ｐゴシック"/>
      <family val="3"/>
      <charset val="128"/>
    </font>
    <font>
      <sz val="8"/>
      <name val="ＭＳ Ｐ明朝"/>
      <family val="1"/>
      <charset val="128"/>
    </font>
    <font>
      <sz val="8"/>
      <name val="ＭＳ Ｐゴシック"/>
      <family val="3"/>
      <charset val="128"/>
    </font>
    <font>
      <u/>
      <sz val="11"/>
      <color theme="10"/>
      <name val="ＭＳ Ｐゴシック"/>
      <family val="3"/>
      <charset val="128"/>
    </font>
    <font>
      <b/>
      <sz val="12"/>
      <color rgb="FFFF0000"/>
      <name val="ＭＳ Ｐゴシック"/>
      <family val="3"/>
      <charset val="128"/>
    </font>
    <font>
      <b/>
      <sz val="16"/>
      <name val="Meiryo UI"/>
      <family val="3"/>
      <charset val="128"/>
    </font>
    <font>
      <sz val="11"/>
      <name val="Meiryo UI"/>
      <family val="3"/>
      <charset val="128"/>
    </font>
    <font>
      <sz val="12"/>
      <name val="Meiryo UI"/>
      <family val="3"/>
      <charset val="128"/>
    </font>
    <font>
      <b/>
      <sz val="24"/>
      <name val="Meiryo UI"/>
      <family val="3"/>
      <charset val="128"/>
    </font>
    <font>
      <sz val="12"/>
      <name val="HGS創英角ｺﾞｼｯｸUB"/>
      <family val="3"/>
      <charset val="128"/>
    </font>
    <font>
      <sz val="14"/>
      <name val="Meiryo UI"/>
      <family val="3"/>
      <charset val="128"/>
    </font>
    <font>
      <b/>
      <sz val="14"/>
      <name val="Meiryo UI"/>
      <family val="3"/>
      <charset val="128"/>
    </font>
    <font>
      <sz val="12"/>
      <color rgb="FF000000"/>
      <name val="Meiryo UI"/>
      <family val="3"/>
      <charset val="128"/>
    </font>
    <font>
      <sz val="14"/>
      <name val="HGS創英角ｺﾞｼｯｸUB"/>
      <family val="3"/>
      <charset val="128"/>
    </font>
    <font>
      <sz val="11"/>
      <name val="平成角ゴシック"/>
      <family val="3"/>
      <charset val="128"/>
    </font>
    <font>
      <b/>
      <sz val="18"/>
      <color rgb="FFFF0000"/>
      <name val="平成角ゴシック"/>
      <family val="3"/>
      <charset val="128"/>
    </font>
    <font>
      <b/>
      <sz val="18"/>
      <color theme="1"/>
      <name val="平成角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1"/>
      <color indexed="10"/>
      <name val="ＭＳ 明朝"/>
      <family val="1"/>
      <charset val="128"/>
    </font>
    <font>
      <sz val="11"/>
      <color theme="1"/>
      <name val="ＭＳ 明朝"/>
      <family val="1"/>
      <charset val="128"/>
    </font>
    <font>
      <sz val="10"/>
      <name val="ＭＳ 明朝"/>
      <family val="1"/>
      <charset val="128"/>
    </font>
    <font>
      <sz val="13"/>
      <name val="ＭＳ 明朝"/>
      <family val="1"/>
      <charset val="128"/>
    </font>
    <font>
      <sz val="12"/>
      <color theme="1"/>
      <name val="ＭＳ 明朝"/>
      <family val="1"/>
      <charset val="128"/>
    </font>
    <font>
      <b/>
      <sz val="14"/>
      <color rgb="FFFF0000"/>
      <name val="ＭＳ Ｐゴシック"/>
      <family val="3"/>
      <charset val="128"/>
    </font>
    <font>
      <sz val="14"/>
      <name val="ＭＳ ゴシック"/>
      <family val="3"/>
      <charset val="128"/>
    </font>
    <font>
      <b/>
      <sz val="11"/>
      <name val="ＭＳ Ｐゴシック"/>
      <family val="3"/>
      <charset val="128"/>
    </font>
    <font>
      <b/>
      <sz val="12"/>
      <color rgb="FFFFFF00"/>
      <name val="ＭＳ Ｐゴシック"/>
      <family val="3"/>
      <charset val="128"/>
    </font>
    <font>
      <sz val="12"/>
      <color rgb="FFFFFF00"/>
      <name val="ＭＳ Ｐゴシック"/>
      <family val="3"/>
      <charset val="128"/>
    </font>
    <font>
      <b/>
      <sz val="16"/>
      <color rgb="FFFF0000"/>
      <name val="ＭＳ Ｐゴシック"/>
      <family val="3"/>
      <charset val="128"/>
    </font>
    <font>
      <sz val="11"/>
      <color rgb="FFFFFF00"/>
      <name val="ＭＳ Ｐゴシック"/>
      <family val="3"/>
      <charset val="128"/>
    </font>
    <font>
      <sz val="10"/>
      <color theme="1"/>
      <name val="ＭＳ 明朝"/>
      <family val="1"/>
      <charset val="128"/>
    </font>
    <font>
      <sz val="16"/>
      <color theme="1"/>
      <name val="ＭＳ 明朝"/>
      <family val="1"/>
      <charset val="128"/>
    </font>
    <font>
      <sz val="16"/>
      <color theme="1"/>
      <name val="ＭＳ Ｐゴシック"/>
      <family val="2"/>
      <charset val="128"/>
      <scheme val="minor"/>
    </font>
    <font>
      <sz val="12"/>
      <color theme="1"/>
      <name val="Century"/>
      <family val="1"/>
      <charset val="128"/>
    </font>
    <font>
      <sz val="12"/>
      <color theme="1"/>
      <name val="Century"/>
      <family val="1"/>
    </font>
    <font>
      <sz val="12"/>
      <color rgb="FF000000"/>
      <name val="ＭＳ 明朝"/>
      <family val="1"/>
      <charset val="128"/>
    </font>
    <font>
      <sz val="12"/>
      <color rgb="FFFF0000"/>
      <name val="ＭＳ 明朝"/>
      <family val="1"/>
      <charset val="128"/>
    </font>
    <font>
      <b/>
      <sz val="18"/>
      <color theme="1"/>
      <name val="ＭＳ ゴシック"/>
      <family val="3"/>
      <charset val="128"/>
    </font>
    <font>
      <b/>
      <sz val="14"/>
      <color theme="1"/>
      <name val="ＭＳ 明朝"/>
      <family val="1"/>
      <charset val="128"/>
    </font>
    <font>
      <b/>
      <sz val="16"/>
      <color theme="1"/>
      <name val="ＭＳ Ｐゴシック"/>
      <family val="3"/>
      <charset val="128"/>
      <scheme val="minor"/>
    </font>
    <font>
      <b/>
      <sz val="16"/>
      <color theme="1"/>
      <name val="ＭＳ 明朝"/>
      <family val="1"/>
      <charset val="128"/>
    </font>
    <font>
      <b/>
      <sz val="10"/>
      <color theme="1"/>
      <name val="ＭＳ 明朝"/>
      <family val="1"/>
      <charset val="128"/>
    </font>
    <font>
      <sz val="8"/>
      <color theme="1"/>
      <name val="ＭＳ 明朝"/>
      <family val="1"/>
      <charset val="128"/>
    </font>
    <font>
      <sz val="9"/>
      <color theme="1"/>
      <name val="ＭＳ 明朝"/>
      <family val="1"/>
      <charset val="128"/>
    </font>
    <font>
      <sz val="9"/>
      <name val="ＭＳ 明朝"/>
      <family val="1"/>
      <charset val="128"/>
    </font>
    <font>
      <b/>
      <sz val="16"/>
      <color theme="1"/>
      <name val="ＭＳ Ｐゴシック"/>
      <family val="3"/>
      <charset val="128"/>
    </font>
    <font>
      <b/>
      <sz val="11"/>
      <color rgb="FFFF0000"/>
      <name val="ＭＳ Ｐゴシック"/>
      <family val="3"/>
      <charset val="128"/>
    </font>
    <font>
      <b/>
      <sz val="11"/>
      <color theme="1"/>
      <name val="ＭＳ Ｐゴシック"/>
      <family val="3"/>
      <charset val="128"/>
    </font>
    <font>
      <b/>
      <sz val="9"/>
      <color indexed="81"/>
      <name val="MS P ゴシック"/>
      <family val="3"/>
      <charset val="128"/>
    </font>
    <font>
      <sz val="20"/>
      <name val="ＭＳ ゴシック"/>
      <family val="3"/>
      <charset val="128"/>
    </font>
    <font>
      <sz val="14"/>
      <color rgb="FF000000"/>
      <name val="ＭＳ 明朝"/>
      <family val="1"/>
      <charset val="128"/>
    </font>
    <font>
      <sz val="20"/>
      <name val="ＭＳ 明朝"/>
      <family val="1"/>
      <charset val="128"/>
    </font>
    <font>
      <sz val="14"/>
      <color rgb="FFFF0000"/>
      <name val="平成角ゴシック"/>
      <family val="3"/>
      <charset val="128"/>
    </font>
    <font>
      <sz val="11"/>
      <color rgb="FFFF0000"/>
      <name val="平成角ゴシック"/>
      <family val="3"/>
      <charset val="128"/>
    </font>
    <font>
      <sz val="11"/>
      <color rgb="FF000000"/>
      <name val="ＭＳ 明朝"/>
      <family val="1"/>
      <charset val="128"/>
    </font>
    <font>
      <sz val="10.5"/>
      <color theme="1"/>
      <name val="ＭＳ 明朝"/>
      <family val="1"/>
      <charset val="128"/>
    </font>
    <font>
      <b/>
      <sz val="14"/>
      <color theme="1"/>
      <name val="ＭＳ Ｐゴシック"/>
      <family val="3"/>
      <charset val="128"/>
      <scheme val="minor"/>
    </font>
    <font>
      <sz val="22"/>
      <color indexed="10"/>
      <name val="MS P ゴシック"/>
      <family val="3"/>
      <charset val="128"/>
    </font>
    <font>
      <b/>
      <sz val="11"/>
      <color indexed="81"/>
      <name val="MS P ゴシック"/>
      <family val="3"/>
      <charset val="128"/>
    </font>
    <font>
      <b/>
      <u/>
      <sz val="12"/>
      <color rgb="FFFF0000"/>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theme="4" tint="0.59999389629810485"/>
        <bgColor indexed="64"/>
      </patternFill>
    </fill>
    <fill>
      <patternFill patternType="solid">
        <fgColor rgb="FFCCFFFF"/>
        <bgColor indexed="64"/>
      </patternFill>
    </fill>
  </fills>
  <borders count="1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diagonalUp="1">
      <left style="thin">
        <color auto="1"/>
      </left>
      <right style="thin">
        <color auto="1"/>
      </right>
      <top style="thin">
        <color auto="1"/>
      </top>
      <bottom style="medium">
        <color auto="1"/>
      </bottom>
      <diagonal style="thin">
        <color auto="1"/>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double">
        <color indexed="64"/>
      </bottom>
      <diagonal/>
    </border>
    <border>
      <left style="medium">
        <color indexed="64"/>
      </left>
      <right style="thin">
        <color auto="1"/>
      </right>
      <top style="thin">
        <color auto="1"/>
      </top>
      <bottom style="double">
        <color indexed="64"/>
      </bottom>
      <diagonal/>
    </border>
    <border>
      <left style="thin">
        <color auto="1"/>
      </left>
      <right style="thin">
        <color auto="1"/>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medium">
        <color indexed="64"/>
      </right>
      <top/>
      <bottom style="medium">
        <color indexed="64"/>
      </bottom>
      <diagonal/>
    </border>
    <border>
      <left/>
      <right style="thin">
        <color auto="1"/>
      </right>
      <top style="medium">
        <color auto="1"/>
      </top>
      <bottom style="thin">
        <color auto="1"/>
      </bottom>
      <diagonal/>
    </border>
    <border>
      <left style="medium">
        <color indexed="64"/>
      </left>
      <right style="thin">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indexed="64"/>
      </right>
      <top style="medium">
        <color indexed="64"/>
      </top>
      <bottom style="medium">
        <color indexed="64"/>
      </bottom>
      <diagonal/>
    </border>
    <border>
      <left/>
      <right style="medium">
        <color auto="1"/>
      </right>
      <top/>
      <bottom/>
      <diagonal/>
    </border>
    <border>
      <left/>
      <right/>
      <top style="medium">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medium">
        <color auto="1"/>
      </right>
      <top style="medium">
        <color auto="1"/>
      </top>
      <bottom style="hair">
        <color indexed="64"/>
      </bottom>
      <diagonal/>
    </border>
    <border>
      <left style="thin">
        <color auto="1"/>
      </left>
      <right style="thin">
        <color auto="1"/>
      </right>
      <top style="medium">
        <color auto="1"/>
      </top>
      <bottom style="hair">
        <color indexed="64"/>
      </bottom>
      <diagonal/>
    </border>
    <border>
      <left style="thin">
        <color auto="1"/>
      </left>
      <right style="medium">
        <color auto="1"/>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thin">
        <color auto="1"/>
      </top>
      <bottom style="hair">
        <color indexed="64"/>
      </bottom>
      <diagonal/>
    </border>
    <border>
      <left style="thin">
        <color auto="1"/>
      </left>
      <right style="thin">
        <color auto="1"/>
      </right>
      <top/>
      <bottom style="double">
        <color indexed="64"/>
      </bottom>
      <diagonal/>
    </border>
    <border>
      <left/>
      <right style="thin">
        <color indexed="64"/>
      </right>
      <top/>
      <bottom style="thin">
        <color indexed="64"/>
      </bottom>
      <diagonal/>
    </border>
    <border>
      <left style="thin">
        <color auto="1"/>
      </left>
      <right/>
      <top style="medium">
        <color auto="1"/>
      </top>
      <bottom style="hair">
        <color indexed="64"/>
      </bottom>
      <diagonal/>
    </border>
    <border>
      <left/>
      <right style="medium">
        <color auto="1"/>
      </right>
      <top style="medium">
        <color auto="1"/>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auto="1"/>
      </right>
      <top style="hair">
        <color indexed="64"/>
      </top>
      <bottom style="hair">
        <color indexed="64"/>
      </bottom>
      <diagonal/>
    </border>
    <border>
      <left style="thin">
        <color indexed="64"/>
      </left>
      <right/>
      <top style="thin">
        <color auto="1"/>
      </top>
      <bottom style="hair">
        <color indexed="64"/>
      </bottom>
      <diagonal/>
    </border>
    <border>
      <left/>
      <right/>
      <top style="thin">
        <color auto="1"/>
      </top>
      <bottom style="hair">
        <color indexed="64"/>
      </bottom>
      <diagonal/>
    </border>
    <border>
      <left/>
      <right style="thin">
        <color indexed="64"/>
      </right>
      <top style="thin">
        <color auto="1"/>
      </top>
      <bottom style="hair">
        <color indexed="64"/>
      </bottom>
      <diagonal/>
    </border>
    <border>
      <left/>
      <right style="medium">
        <color auto="1"/>
      </right>
      <top style="thin">
        <color auto="1"/>
      </top>
      <bottom style="hair">
        <color indexed="64"/>
      </bottom>
      <diagonal/>
    </border>
    <border>
      <left style="thin">
        <color auto="1"/>
      </left>
      <right style="thin">
        <color auto="1"/>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auto="1"/>
      </right>
      <top/>
      <bottom style="hair">
        <color indexed="64"/>
      </bottom>
      <diagonal/>
    </border>
    <border diagonalUp="1">
      <left style="thin">
        <color auto="1"/>
      </left>
      <right style="thin">
        <color auto="1"/>
      </right>
      <top/>
      <bottom style="medium">
        <color auto="1"/>
      </bottom>
      <diagonal style="thin">
        <color auto="1"/>
      </diagonal>
    </border>
    <border>
      <left style="thin">
        <color auto="1"/>
      </left>
      <right style="thin">
        <color auto="1"/>
      </right>
      <top style="hair">
        <color indexed="64"/>
      </top>
      <bottom style="thin">
        <color indexed="64"/>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bottom style="double">
        <color indexed="64"/>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medium">
        <color auto="1"/>
      </bottom>
      <diagonal/>
    </border>
    <border>
      <left style="thin">
        <color auto="1"/>
      </left>
      <right style="double">
        <color auto="1"/>
      </right>
      <top style="medium">
        <color auto="1"/>
      </top>
      <bottom style="hair">
        <color indexed="64"/>
      </bottom>
      <diagonal/>
    </border>
    <border>
      <left style="thin">
        <color auto="1"/>
      </left>
      <right style="double">
        <color auto="1"/>
      </right>
      <top style="hair">
        <color indexed="64"/>
      </top>
      <bottom style="hair">
        <color indexed="64"/>
      </bottom>
      <diagonal/>
    </border>
    <border>
      <left style="thin">
        <color auto="1"/>
      </left>
      <right style="double">
        <color auto="1"/>
      </right>
      <top/>
      <bottom style="thin">
        <color auto="1"/>
      </bottom>
      <diagonal/>
    </border>
    <border>
      <left style="thin">
        <color auto="1"/>
      </left>
      <right style="double">
        <color auto="1"/>
      </right>
      <top style="thin">
        <color auto="1"/>
      </top>
      <bottom style="hair">
        <color indexed="64"/>
      </bottom>
      <diagonal/>
    </border>
    <border>
      <left style="thin">
        <color auto="1"/>
      </left>
      <right style="double">
        <color auto="1"/>
      </right>
      <top/>
      <bottom style="double">
        <color indexed="64"/>
      </bottom>
      <diagonal/>
    </border>
    <border>
      <left style="thin">
        <color auto="1"/>
      </left>
      <right style="double">
        <color auto="1"/>
      </right>
      <top/>
      <bottom style="medium">
        <color indexed="64"/>
      </bottom>
      <diagonal/>
    </border>
    <border>
      <left/>
      <right style="thin">
        <color auto="1"/>
      </right>
      <top/>
      <bottom style="medium">
        <color auto="1"/>
      </bottom>
      <diagonal/>
    </border>
    <border diagonalUp="1">
      <left style="thin">
        <color auto="1"/>
      </left>
      <right style="thin">
        <color auto="1"/>
      </right>
      <top style="thin">
        <color auto="1"/>
      </top>
      <bottom style="double">
        <color indexed="64"/>
      </bottom>
      <diagonal style="thin">
        <color auto="1"/>
      </diagonal>
    </border>
    <border>
      <left style="thin">
        <color auto="1"/>
      </left>
      <right style="medium">
        <color auto="1"/>
      </right>
      <top style="thin">
        <color auto="1"/>
      </top>
      <bottom style="double">
        <color indexed="64"/>
      </bottom>
      <diagonal/>
    </border>
    <border>
      <left style="thin">
        <color auto="1"/>
      </left>
      <right style="thin">
        <color auto="1"/>
      </right>
      <top style="hair">
        <color auto="1"/>
      </top>
      <bottom style="double">
        <color auto="1"/>
      </bottom>
      <diagonal/>
    </border>
    <border>
      <left style="thin">
        <color auto="1"/>
      </left>
      <right style="thin">
        <color auto="1"/>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theme="1" tint="0.34998626667073579"/>
      </bottom>
      <diagonal/>
    </border>
    <border>
      <left/>
      <right style="medium">
        <color indexed="64"/>
      </right>
      <top style="medium">
        <color indexed="64"/>
      </top>
      <bottom style="hair">
        <color theme="1" tint="0.34998626667073579"/>
      </bottom>
      <diagonal/>
    </border>
    <border>
      <left/>
      <right/>
      <top style="hair">
        <color theme="1" tint="0.34998626667073579"/>
      </top>
      <bottom style="medium">
        <color indexed="64"/>
      </bottom>
      <diagonal/>
    </border>
    <border>
      <left/>
      <right style="medium">
        <color indexed="64"/>
      </right>
      <top style="hair">
        <color theme="1" tint="0.34998626667073579"/>
      </top>
      <bottom style="medium">
        <color indexed="64"/>
      </bottom>
      <diagonal/>
    </border>
    <border>
      <left style="medium">
        <color indexed="64"/>
      </left>
      <right/>
      <top style="dashed">
        <color indexed="64"/>
      </top>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auto="1"/>
      </left>
      <right/>
      <top style="thin">
        <color auto="1"/>
      </top>
      <bottom/>
      <diagonal/>
    </border>
    <border>
      <left style="medium">
        <color auto="1"/>
      </left>
      <right style="dotted">
        <color auto="1"/>
      </right>
      <top style="thin">
        <color auto="1"/>
      </top>
      <bottom style="medium">
        <color auto="1"/>
      </bottom>
      <diagonal/>
    </border>
    <border>
      <left style="thin">
        <color indexed="64"/>
      </left>
      <right style="thin">
        <color indexed="64"/>
      </right>
      <top/>
      <bottom/>
      <diagonal/>
    </border>
    <border>
      <left style="double">
        <color rgb="FFFF0000"/>
      </left>
      <right style="double">
        <color rgb="FFFF0000"/>
      </right>
      <top style="double">
        <color rgb="FFFF0000"/>
      </top>
      <bottom style="double">
        <color rgb="FFFF0000"/>
      </bottom>
      <diagonal/>
    </border>
  </borders>
  <cellStyleXfs count="14">
    <xf numFmtId="0" fontId="0" fillId="0" borderId="0">
      <alignment vertical="center"/>
    </xf>
    <xf numFmtId="0" fontId="5" fillId="0" borderId="0"/>
    <xf numFmtId="38" fontId="5" fillId="0" borderId="0" applyFont="0" applyFill="0" applyBorder="0" applyAlignment="0" applyProtection="0"/>
    <xf numFmtId="38" fontId="6" fillId="0" borderId="0" applyFont="0" applyFill="0" applyBorder="0" applyAlignment="0" applyProtection="0">
      <alignment vertical="center"/>
    </xf>
    <xf numFmtId="0" fontId="6" fillId="0" borderId="0">
      <alignment vertical="center"/>
    </xf>
    <xf numFmtId="0" fontId="22" fillId="0" borderId="0"/>
    <xf numFmtId="0" fontId="33" fillId="0" borderId="0" applyNumberFormat="0" applyFill="0" applyBorder="0" applyAlignment="0" applyProtection="0">
      <alignment vertical="center"/>
    </xf>
    <xf numFmtId="0" fontId="5" fillId="0" borderId="0">
      <alignment vertical="center"/>
    </xf>
    <xf numFmtId="0" fontId="5" fillId="0" borderId="0"/>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0" fontId="22" fillId="0" borderId="0"/>
    <xf numFmtId="38" fontId="22" fillId="0" borderId="0" applyFont="0" applyFill="0" applyBorder="0" applyAlignment="0" applyProtection="0"/>
  </cellStyleXfs>
  <cellXfs count="778">
    <xf numFmtId="0" fontId="0" fillId="0" borderId="0" xfId="0">
      <alignment vertical="center"/>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11" fillId="0" borderId="0" xfId="0" applyFont="1" applyProtection="1">
      <alignment vertical="center"/>
      <protection locked="0"/>
    </xf>
    <xf numFmtId="0" fontId="12" fillId="0" borderId="0" xfId="0" applyFont="1" applyAlignment="1" applyProtection="1">
      <alignment horizontal="center" vertical="center"/>
      <protection locked="0"/>
    </xf>
    <xf numFmtId="0" fontId="15" fillId="0" borderId="0" xfId="0" applyFont="1" applyProtection="1">
      <alignment vertical="center"/>
      <protection locked="0"/>
    </xf>
    <xf numFmtId="0" fontId="13" fillId="0" borderId="0" xfId="0" applyFont="1" applyProtection="1">
      <alignment vertical="center"/>
      <protection locked="0"/>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3" borderId="1" xfId="0" applyFont="1" applyFill="1" applyBorder="1" applyAlignment="1" applyProtection="1">
      <alignment horizontal="center" vertical="center" shrinkToFit="1"/>
      <protection locked="0"/>
    </xf>
    <xf numFmtId="0" fontId="16" fillId="2" borderId="0" xfId="0" applyFont="1" applyFill="1" applyAlignment="1" applyProtection="1">
      <alignment vertical="center" shrinkToFit="1"/>
      <protection locked="0"/>
    </xf>
    <xf numFmtId="0" fontId="16" fillId="2" borderId="0" xfId="0" applyFont="1" applyFill="1" applyProtection="1">
      <alignment vertical="center"/>
      <protection locked="0"/>
    </xf>
    <xf numFmtId="0" fontId="16" fillId="3" borderId="35"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protection locked="0"/>
    </xf>
    <xf numFmtId="0" fontId="17" fillId="3" borderId="1"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8" fillId="3" borderId="1" xfId="0" applyFont="1" applyFill="1" applyBorder="1" applyAlignment="1" applyProtection="1">
      <alignment horizontal="center" vertical="center" wrapText="1"/>
      <protection locked="0"/>
    </xf>
    <xf numFmtId="0" fontId="16" fillId="2" borderId="0" xfId="0" applyFont="1" applyFill="1" applyAlignment="1" applyProtection="1">
      <alignment horizontal="left" vertical="center"/>
      <protection locked="0"/>
    </xf>
    <xf numFmtId="38" fontId="7" fillId="0" borderId="0" xfId="3" applyFont="1" applyProtection="1">
      <alignment vertical="center"/>
      <protection locked="0"/>
    </xf>
    <xf numFmtId="38" fontId="16" fillId="0" borderId="43" xfId="3" applyFont="1" applyBorder="1" applyProtection="1">
      <alignment vertical="center"/>
    </xf>
    <xf numFmtId="38" fontId="16" fillId="0" borderId="50" xfId="3" applyFont="1" applyBorder="1" applyProtection="1">
      <alignment vertical="center"/>
    </xf>
    <xf numFmtId="38" fontId="16" fillId="0" borderId="45" xfId="3" applyFont="1" applyBorder="1" applyProtection="1">
      <alignment vertical="center"/>
    </xf>
    <xf numFmtId="38" fontId="16" fillId="0" borderId="54" xfId="3" applyFont="1" applyBorder="1" applyProtection="1">
      <alignment vertical="center"/>
    </xf>
    <xf numFmtId="38" fontId="16" fillId="0" borderId="35" xfId="3" applyFont="1" applyBorder="1" applyProtection="1">
      <alignment vertical="center"/>
    </xf>
    <xf numFmtId="38" fontId="16" fillId="0" borderId="29" xfId="3" applyFont="1" applyBorder="1" applyProtection="1">
      <alignment vertical="center"/>
    </xf>
    <xf numFmtId="38" fontId="16" fillId="0" borderId="46" xfId="3" applyFont="1" applyBorder="1" applyProtection="1">
      <alignment vertical="center"/>
    </xf>
    <xf numFmtId="38" fontId="16" fillId="0" borderId="58" xfId="3" applyFont="1" applyBorder="1" applyProtection="1">
      <alignment vertical="center"/>
    </xf>
    <xf numFmtId="38" fontId="16" fillId="0" borderId="47" xfId="3" applyFont="1" applyBorder="1" applyProtection="1">
      <alignment vertical="center"/>
    </xf>
    <xf numFmtId="38" fontId="16" fillId="0" borderId="68" xfId="3" applyFont="1" applyBorder="1" applyProtection="1">
      <alignment vertical="center"/>
    </xf>
    <xf numFmtId="38" fontId="16" fillId="0" borderId="20" xfId="3" applyFont="1" applyBorder="1" applyAlignment="1" applyProtection="1">
      <alignment vertical="center"/>
    </xf>
    <xf numFmtId="38" fontId="16" fillId="0" borderId="27" xfId="3" applyFont="1" applyBorder="1" applyAlignment="1" applyProtection="1">
      <alignment vertical="center"/>
    </xf>
    <xf numFmtId="0" fontId="0" fillId="0" borderId="0" xfId="0" applyProtection="1">
      <alignment vertical="center"/>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0" fillId="0" borderId="23" xfId="0" applyBorder="1" applyProtection="1">
      <alignment vertical="center"/>
      <protection locked="0"/>
    </xf>
    <xf numFmtId="0" fontId="0" fillId="4" borderId="23" xfId="0" applyFill="1" applyBorder="1" applyProtection="1">
      <alignment vertical="center"/>
      <protection locked="0"/>
    </xf>
    <xf numFmtId="0" fontId="4" fillId="0" borderId="0" xfId="0" applyFont="1" applyProtection="1">
      <alignment vertical="center"/>
      <protection locked="0"/>
    </xf>
    <xf numFmtId="0" fontId="2" fillId="0" borderId="0" xfId="0" applyFont="1" applyProtection="1">
      <alignment vertical="center"/>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4" borderId="43" xfId="0" applyFont="1" applyFill="1" applyBorder="1" applyAlignment="1" applyProtection="1">
      <alignment horizontal="center" vertical="center"/>
      <protection locked="0"/>
    </xf>
    <xf numFmtId="0" fontId="2" fillId="4" borderId="43" xfId="0" applyFont="1" applyFill="1" applyBorder="1" applyProtection="1">
      <alignment vertical="center"/>
      <protection locked="0"/>
    </xf>
    <xf numFmtId="0" fontId="2" fillId="4" borderId="45" xfId="0" applyFont="1" applyFill="1" applyBorder="1" applyAlignment="1" applyProtection="1">
      <alignment horizontal="center" vertical="center"/>
      <protection locked="0"/>
    </xf>
    <xf numFmtId="0" fontId="2" fillId="4" borderId="45" xfId="0" applyFont="1" applyFill="1" applyBorder="1" applyProtection="1">
      <alignment vertical="center"/>
      <protection locked="0"/>
    </xf>
    <xf numFmtId="0" fontId="2" fillId="0" borderId="14" xfId="0" applyFont="1" applyBorder="1" applyAlignment="1" applyProtection="1">
      <alignment horizontal="center" vertical="center"/>
      <protection locked="0"/>
    </xf>
    <xf numFmtId="0" fontId="2" fillId="0" borderId="5" xfId="0" applyFont="1" applyBorder="1" applyProtection="1">
      <alignment vertical="center"/>
      <protection locked="0"/>
    </xf>
    <xf numFmtId="0" fontId="2" fillId="0" borderId="18" xfId="0" applyFont="1" applyBorder="1" applyAlignment="1" applyProtection="1">
      <alignment horizontal="center" vertical="center"/>
      <protection locked="0"/>
    </xf>
    <xf numFmtId="0" fontId="2" fillId="0" borderId="78" xfId="0" applyFont="1" applyBorder="1" applyProtection="1">
      <alignment vertical="center"/>
      <protection locked="0"/>
    </xf>
    <xf numFmtId="0" fontId="2" fillId="0" borderId="39" xfId="0" applyFont="1" applyBorder="1" applyProtection="1">
      <alignment vertical="center"/>
      <protection locked="0"/>
    </xf>
    <xf numFmtId="0" fontId="2" fillId="0" borderId="38" xfId="0" applyFont="1" applyBorder="1" applyProtection="1">
      <alignment vertical="center"/>
      <protection locked="0"/>
    </xf>
    <xf numFmtId="0" fontId="2" fillId="0" borderId="64" xfId="0" applyFont="1" applyBorder="1" applyProtection="1">
      <alignment vertical="center"/>
      <protection locked="0"/>
    </xf>
    <xf numFmtId="38" fontId="8" fillId="0" borderId="43" xfId="3" applyFont="1" applyBorder="1" applyProtection="1">
      <alignment vertical="center"/>
    </xf>
    <xf numFmtId="12" fontId="8" fillId="0" borderId="43" xfId="3" quotePrefix="1" applyNumberFormat="1" applyFont="1" applyBorder="1" applyAlignment="1" applyProtection="1">
      <alignment horizontal="center" vertical="center"/>
    </xf>
    <xf numFmtId="38" fontId="8" fillId="0" borderId="45" xfId="3" applyFont="1" applyBorder="1" applyProtection="1">
      <alignment vertical="center"/>
    </xf>
    <xf numFmtId="12" fontId="8" fillId="0" borderId="45" xfId="3" quotePrefix="1" applyNumberFormat="1" applyFont="1" applyBorder="1" applyAlignment="1" applyProtection="1">
      <alignment horizontal="center" vertical="center"/>
    </xf>
    <xf numFmtId="38" fontId="8" fillId="0" borderId="35" xfId="3" applyFont="1" applyBorder="1" applyProtection="1">
      <alignment vertical="center"/>
    </xf>
    <xf numFmtId="12" fontId="8" fillId="0" borderId="81" xfId="3" quotePrefix="1" applyNumberFormat="1" applyFont="1" applyBorder="1" applyAlignment="1" applyProtection="1">
      <alignment horizontal="center" vertical="center"/>
    </xf>
    <xf numFmtId="38" fontId="7" fillId="0" borderId="46" xfId="3" applyFont="1" applyBorder="1" applyProtection="1">
      <alignment vertical="center"/>
    </xf>
    <xf numFmtId="12" fontId="8" fillId="0" borderId="46" xfId="3" quotePrefix="1" applyNumberFormat="1" applyFont="1" applyBorder="1" applyAlignment="1" applyProtection="1">
      <alignment horizontal="center" vertical="center"/>
    </xf>
    <xf numFmtId="38" fontId="7" fillId="0" borderId="45" xfId="3" applyFont="1" applyBorder="1" applyProtection="1">
      <alignment vertical="center"/>
    </xf>
    <xf numFmtId="38" fontId="7" fillId="0" borderId="59" xfId="3" applyFont="1" applyBorder="1" applyProtection="1">
      <alignment vertical="center"/>
    </xf>
    <xf numFmtId="38" fontId="7" fillId="0" borderId="35" xfId="3" applyFont="1" applyBorder="1" applyProtection="1">
      <alignment vertical="center"/>
    </xf>
    <xf numFmtId="12" fontId="8" fillId="0" borderId="65" xfId="3" quotePrefix="1" applyNumberFormat="1" applyFont="1" applyBorder="1" applyAlignment="1" applyProtection="1">
      <alignment horizontal="center" vertical="center"/>
    </xf>
    <xf numFmtId="12" fontId="8" fillId="0" borderId="59" xfId="3" quotePrefix="1" applyNumberFormat="1" applyFont="1" applyBorder="1" applyAlignment="1" applyProtection="1">
      <alignment horizontal="center" vertical="center"/>
    </xf>
    <xf numFmtId="38" fontId="7" fillId="0" borderId="47" xfId="3" applyFont="1" applyBorder="1" applyProtection="1">
      <alignment vertical="center"/>
    </xf>
    <xf numFmtId="12" fontId="8" fillId="0" borderId="80" xfId="3" quotePrefix="1" applyNumberFormat="1" applyFont="1" applyBorder="1" applyAlignment="1" applyProtection="1">
      <alignment horizontal="center" vertical="center"/>
    </xf>
    <xf numFmtId="38" fontId="8" fillId="0" borderId="20" xfId="3" applyFont="1" applyBorder="1" applyAlignment="1" applyProtection="1">
      <alignment horizontal="center" vertical="center"/>
    </xf>
    <xf numFmtId="0" fontId="44" fillId="0" borderId="0" xfId="7" applyFont="1">
      <alignment vertical="center"/>
    </xf>
    <xf numFmtId="0" fontId="46" fillId="0" borderId="0" xfId="7" applyFont="1">
      <alignment vertical="center"/>
    </xf>
    <xf numFmtId="0" fontId="56" fillId="0" borderId="0" xfId="7" applyFont="1">
      <alignment vertical="center"/>
    </xf>
    <xf numFmtId="0" fontId="29" fillId="0" borderId="0" xfId="8" applyFont="1" applyAlignment="1">
      <alignment horizontal="left"/>
    </xf>
    <xf numFmtId="0" fontId="29" fillId="0" borderId="0" xfId="8" applyFont="1"/>
    <xf numFmtId="0" fontId="16" fillId="0" borderId="0" xfId="7" applyFont="1">
      <alignment vertical="center"/>
    </xf>
    <xf numFmtId="0" fontId="5" fillId="0" borderId="0" xfId="7">
      <alignment vertical="center"/>
    </xf>
    <xf numFmtId="0" fontId="0" fillId="0" borderId="0" xfId="7" applyFont="1">
      <alignment vertical="center"/>
    </xf>
    <xf numFmtId="0" fontId="16" fillId="0" borderId="0" xfId="7" applyFont="1" applyAlignment="1">
      <alignment horizontal="right" vertical="center"/>
    </xf>
    <xf numFmtId="0" fontId="58" fillId="0" borderId="0" xfId="7" applyFont="1" applyAlignment="1">
      <alignment horizontal="center" vertical="center" wrapText="1"/>
    </xf>
    <xf numFmtId="0" fontId="59" fillId="0" borderId="0" xfId="7" applyFont="1">
      <alignment vertical="center"/>
    </xf>
    <xf numFmtId="0" fontId="60" fillId="0" borderId="0" xfId="7" applyFont="1">
      <alignment vertical="center"/>
    </xf>
    <xf numFmtId="0" fontId="61" fillId="0" borderId="0" xfId="7" applyFont="1">
      <alignment vertical="center"/>
    </xf>
    <xf numFmtId="0" fontId="59" fillId="0" borderId="0" xfId="7" applyFont="1" applyAlignment="1">
      <alignment horizontal="left" vertical="center" wrapText="1"/>
    </xf>
    <xf numFmtId="0" fontId="62" fillId="0" borderId="0" xfId="7" applyFont="1">
      <alignment vertical="center"/>
    </xf>
    <xf numFmtId="0" fontId="63" fillId="0" borderId="0" xfId="4" applyFont="1">
      <alignment vertical="center"/>
    </xf>
    <xf numFmtId="0" fontId="9" fillId="0" borderId="0" xfId="4" applyFont="1">
      <alignment vertical="center"/>
    </xf>
    <xf numFmtId="0" fontId="64" fillId="0" borderId="0" xfId="4" applyFont="1" applyAlignment="1">
      <alignment horizontal="center" vertical="center"/>
    </xf>
    <xf numFmtId="0" fontId="65" fillId="0" borderId="0" xfId="4" applyFont="1">
      <alignment vertical="center"/>
    </xf>
    <xf numFmtId="0" fontId="55" fillId="0" borderId="0" xfId="4" applyFont="1" applyAlignment="1">
      <alignment horizontal="justify" vertical="center"/>
    </xf>
    <xf numFmtId="0" fontId="52" fillId="0" borderId="0" xfId="4" applyFont="1">
      <alignment vertical="center"/>
    </xf>
    <xf numFmtId="0" fontId="52" fillId="0" borderId="0" xfId="4" applyFont="1" applyAlignment="1">
      <alignment horizontal="justify" vertical="center"/>
    </xf>
    <xf numFmtId="0" fontId="6" fillId="0" borderId="0" xfId="4">
      <alignment vertical="center"/>
    </xf>
    <xf numFmtId="0" fontId="55" fillId="0" borderId="0" xfId="4" applyFont="1" applyAlignment="1">
      <alignment vertical="center" wrapText="1"/>
    </xf>
    <xf numFmtId="0" fontId="55" fillId="0" borderId="0" xfId="4" applyFont="1">
      <alignment vertical="center"/>
    </xf>
    <xf numFmtId="0" fontId="69" fillId="0" borderId="0" xfId="4" applyFont="1" applyAlignment="1">
      <alignment horizontal="justify" vertical="center"/>
    </xf>
    <xf numFmtId="0" fontId="16" fillId="0" borderId="92" xfId="7" applyFont="1" applyBorder="1" applyAlignment="1">
      <alignment horizontal="right" vertical="center"/>
    </xf>
    <xf numFmtId="0" fontId="16" fillId="0" borderId="86" xfId="7" applyFont="1" applyBorder="1" applyAlignment="1">
      <alignment horizontal="left" vertical="center"/>
    </xf>
    <xf numFmtId="0" fontId="16" fillId="0" borderId="28" xfId="7" applyFont="1" applyBorder="1" applyAlignment="1">
      <alignment horizontal="center" vertical="center"/>
    </xf>
    <xf numFmtId="0" fontId="16" fillId="0" borderId="23" xfId="7" applyFont="1" applyBorder="1" applyAlignment="1">
      <alignment horizontal="right" vertical="center"/>
    </xf>
    <xf numFmtId="179" fontId="16" fillId="0" borderId="48" xfId="7" applyNumberFormat="1" applyFont="1" applyBorder="1" applyAlignment="1">
      <alignment horizontal="right" vertical="center"/>
    </xf>
    <xf numFmtId="179" fontId="16" fillId="0" borderId="23" xfId="7" applyNumberFormat="1" applyFont="1" applyBorder="1" applyAlignment="1">
      <alignment horizontal="left" vertical="center"/>
    </xf>
    <xf numFmtId="179" fontId="16" fillId="0" borderId="86" xfId="7" applyNumberFormat="1" applyFont="1" applyBorder="1" applyAlignment="1">
      <alignment horizontal="left" vertical="center"/>
    </xf>
    <xf numFmtId="179" fontId="16" fillId="0" borderId="48" xfId="7" applyNumberFormat="1" applyFont="1" applyBorder="1" applyAlignment="1">
      <alignment horizontal="left" vertical="center"/>
    </xf>
    <xf numFmtId="0" fontId="16" fillId="0" borderId="28" xfId="7" applyFont="1" applyBorder="1" applyAlignment="1">
      <alignment horizontal="right" vertical="center"/>
    </xf>
    <xf numFmtId="0" fontId="16" fillId="0" borderId="28" xfId="7" applyFont="1" applyBorder="1" applyAlignment="1">
      <alignment horizontal="right" vertical="center" wrapText="1"/>
    </xf>
    <xf numFmtId="176" fontId="16" fillId="0" borderId="48" xfId="7" applyNumberFormat="1" applyFont="1" applyBorder="1" applyAlignment="1">
      <alignment horizontal="left" vertical="center"/>
    </xf>
    <xf numFmtId="0" fontId="16" fillId="0" borderId="92" xfId="7" applyFont="1" applyBorder="1" applyAlignment="1">
      <alignment horizontal="right" vertical="center" wrapText="1"/>
    </xf>
    <xf numFmtId="176" fontId="16" fillId="0" borderId="86" xfId="7" applyNumberFormat="1" applyFont="1" applyBorder="1" applyAlignment="1">
      <alignment horizontal="left" vertical="center"/>
    </xf>
    <xf numFmtId="176" fontId="16" fillId="0" borderId="23" xfId="7" applyNumberFormat="1" applyFont="1" applyBorder="1" applyAlignment="1">
      <alignment horizontal="left" vertical="center"/>
    </xf>
    <xf numFmtId="176" fontId="16" fillId="0" borderId="48" xfId="7" applyNumberFormat="1" applyFont="1" applyBorder="1" applyAlignment="1">
      <alignment horizontal="right" vertical="center"/>
    </xf>
    <xf numFmtId="0" fontId="16" fillId="0" borderId="0" xfId="7" applyFont="1" applyAlignment="1">
      <alignment horizontal="center" vertical="center"/>
    </xf>
    <xf numFmtId="0" fontId="85" fillId="0" borderId="0" xfId="7" applyFont="1">
      <alignment vertical="center"/>
    </xf>
    <xf numFmtId="0" fontId="86" fillId="0" borderId="0" xfId="7" applyFont="1">
      <alignment vertical="center"/>
    </xf>
    <xf numFmtId="0" fontId="87" fillId="0" borderId="0" xfId="4" applyFont="1">
      <alignment vertical="center"/>
    </xf>
    <xf numFmtId="0" fontId="68" fillId="0" borderId="0" xfId="4" applyFont="1" applyAlignment="1">
      <alignment horizontal="left" vertical="center" indent="1"/>
    </xf>
    <xf numFmtId="0" fontId="87" fillId="0" borderId="0" xfId="4" applyFont="1" applyAlignment="1">
      <alignment horizontal="left" vertical="center" indent="1"/>
    </xf>
    <xf numFmtId="0" fontId="52" fillId="0" borderId="0" xfId="4" applyFont="1" applyAlignment="1">
      <alignment horizontal="left" vertical="center"/>
    </xf>
    <xf numFmtId="0" fontId="52" fillId="0" borderId="0" xfId="4" applyFont="1" applyAlignment="1">
      <alignment vertical="distributed" wrapText="1"/>
    </xf>
    <xf numFmtId="0" fontId="50" fillId="0" borderId="0" xfId="4" applyFont="1">
      <alignment vertical="center"/>
    </xf>
    <xf numFmtId="0" fontId="55" fillId="0" borderId="0" xfId="4" applyFont="1" applyAlignment="1">
      <alignment horizontal="center" vertical="center"/>
    </xf>
    <xf numFmtId="0" fontId="68" fillId="0" borderId="0" xfId="4" applyFont="1">
      <alignment vertical="center"/>
    </xf>
    <xf numFmtId="0" fontId="88" fillId="0" borderId="0" xfId="4" applyFont="1" applyAlignment="1">
      <alignment horizontal="justify" vertical="center"/>
    </xf>
    <xf numFmtId="0" fontId="50" fillId="0" borderId="0" xfId="4" applyFont="1" applyAlignment="1">
      <alignment horizontal="left" vertical="center"/>
    </xf>
    <xf numFmtId="0" fontId="50" fillId="0" borderId="0" xfId="4" applyFont="1" applyAlignment="1">
      <alignment horizontal="center" vertical="center" shrinkToFit="1"/>
    </xf>
    <xf numFmtId="0" fontId="55" fillId="0" borderId="0" xfId="4" applyFont="1" applyAlignment="1">
      <alignment horizontal="right" vertical="center"/>
    </xf>
    <xf numFmtId="0" fontId="72" fillId="0" borderId="23" xfId="0" applyFont="1" applyBorder="1" applyProtection="1">
      <alignment vertical="center"/>
      <protection locked="0"/>
    </xf>
    <xf numFmtId="0" fontId="72" fillId="4" borderId="23" xfId="0" applyFont="1" applyFill="1" applyBorder="1" applyProtection="1">
      <alignment vertical="center"/>
      <protection locked="0"/>
    </xf>
    <xf numFmtId="0" fontId="89" fillId="0" borderId="23" xfId="0" applyFont="1" applyBorder="1" applyProtection="1">
      <alignment vertical="center"/>
      <protection locked="0"/>
    </xf>
    <xf numFmtId="0" fontId="19" fillId="0" borderId="12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2" fillId="0" borderId="0" xfId="5" applyProtection="1">
      <protection locked="0"/>
    </xf>
    <xf numFmtId="0" fontId="23" fillId="0" borderId="0" xfId="5" applyFont="1" applyProtection="1">
      <protection locked="0"/>
    </xf>
    <xf numFmtId="0" fontId="24" fillId="0" borderId="0" xfId="5" applyFont="1" applyProtection="1">
      <protection locked="0"/>
    </xf>
    <xf numFmtId="0" fontId="25" fillId="0" borderId="0" xfId="5" applyFont="1" applyAlignment="1" applyProtection="1">
      <alignment horizontal="left"/>
      <protection locked="0"/>
    </xf>
    <xf numFmtId="0" fontId="26" fillId="0" borderId="0" xfId="5" applyFont="1" applyAlignment="1" applyProtection="1">
      <alignment horizontal="left"/>
      <protection locked="0"/>
    </xf>
    <xf numFmtId="0" fontId="24" fillId="0" borderId="0" xfId="5" applyFont="1" applyAlignment="1" applyProtection="1">
      <alignment horizontal="center" vertical="center"/>
      <protection locked="0"/>
    </xf>
    <xf numFmtId="0" fontId="5" fillId="5" borderId="37" xfId="5" applyFont="1" applyFill="1" applyBorder="1" applyAlignment="1" applyProtection="1">
      <alignment horizontal="center" vertical="center"/>
      <protection locked="0"/>
    </xf>
    <xf numFmtId="0" fontId="0" fillId="5" borderId="8" xfId="5" applyFont="1" applyFill="1" applyBorder="1" applyAlignment="1" applyProtection="1">
      <alignment horizontal="center" vertical="center"/>
      <protection locked="0"/>
    </xf>
    <xf numFmtId="0" fontId="5" fillId="5" borderId="84" xfId="5" applyFont="1" applyFill="1" applyBorder="1" applyAlignment="1" applyProtection="1">
      <alignment horizontal="center" vertical="center"/>
      <protection locked="0"/>
    </xf>
    <xf numFmtId="0" fontId="22" fillId="0" borderId="0" xfId="5" applyAlignment="1" applyProtection="1">
      <alignment vertical="center"/>
      <protection locked="0"/>
    </xf>
    <xf numFmtId="0" fontId="5" fillId="0" borderId="1" xfId="5" applyFont="1" applyBorder="1" applyAlignment="1" applyProtection="1">
      <alignment horizontal="center" vertical="center" shrinkToFit="1"/>
      <protection locked="0"/>
    </xf>
    <xf numFmtId="0" fontId="28" fillId="4" borderId="85" xfId="5" applyFont="1" applyFill="1" applyBorder="1" applyAlignment="1" applyProtection="1">
      <alignment horizontal="left" vertical="center" shrinkToFit="1"/>
      <protection locked="0"/>
    </xf>
    <xf numFmtId="0" fontId="5" fillId="0" borderId="17" xfId="5" applyFont="1" applyBorder="1" applyAlignment="1" applyProtection="1">
      <alignment horizontal="center" vertical="center" shrinkToFit="1"/>
      <protection locked="0"/>
    </xf>
    <xf numFmtId="0" fontId="29" fillId="0" borderId="85" xfId="5" applyFont="1" applyBorder="1" applyAlignment="1" applyProtection="1">
      <alignment horizontal="left" vertical="center"/>
      <protection locked="0"/>
    </xf>
    <xf numFmtId="0" fontId="30" fillId="0" borderId="0" xfId="5" applyFont="1" applyAlignment="1" applyProtection="1">
      <alignment horizontal="left" vertical="center" wrapText="1"/>
      <protection locked="0"/>
    </xf>
    <xf numFmtId="0" fontId="0" fillId="0" borderId="40" xfId="5" applyFont="1" applyBorder="1" applyAlignment="1" applyProtection="1">
      <alignment horizontal="center" vertical="center" wrapText="1"/>
      <protection locked="0"/>
    </xf>
    <xf numFmtId="0" fontId="0" fillId="0" borderId="1" xfId="5" applyFont="1" applyBorder="1" applyAlignment="1" applyProtection="1">
      <alignment horizontal="center" vertical="center" shrinkToFit="1"/>
      <protection locked="0"/>
    </xf>
    <xf numFmtId="0" fontId="5" fillId="0" borderId="48" xfId="5" applyFont="1" applyBorder="1" applyAlignment="1" applyProtection="1">
      <alignment horizontal="center" vertical="center" shrinkToFit="1"/>
      <protection locked="0"/>
    </xf>
    <xf numFmtId="0" fontId="29" fillId="0" borderId="36" xfId="5" applyFont="1" applyBorder="1" applyAlignment="1" applyProtection="1">
      <alignment horizontal="left" vertical="center"/>
      <protection locked="0"/>
    </xf>
    <xf numFmtId="0" fontId="31" fillId="0" borderId="0" xfId="5" applyFont="1" applyAlignment="1" applyProtection="1">
      <alignment horizontal="left" vertical="center" wrapText="1"/>
      <protection locked="0"/>
    </xf>
    <xf numFmtId="0" fontId="32" fillId="0" borderId="0" xfId="5" applyFont="1" applyAlignment="1" applyProtection="1">
      <alignment horizontal="left" vertical="center" wrapText="1"/>
      <protection locked="0"/>
    </xf>
    <xf numFmtId="0" fontId="31" fillId="0" borderId="0" xfId="5" applyFont="1" applyAlignment="1" applyProtection="1">
      <alignment wrapText="1"/>
      <protection locked="0"/>
    </xf>
    <xf numFmtId="0" fontId="32" fillId="0" borderId="0" xfId="5" applyFont="1" applyAlignment="1" applyProtection="1">
      <alignment horizontal="left" vertical="center" wrapText="1" shrinkToFit="1"/>
      <protection locked="0"/>
    </xf>
    <xf numFmtId="0" fontId="0" fillId="0" borderId="48" xfId="5" applyFont="1" applyBorder="1" applyAlignment="1" applyProtection="1">
      <alignment horizontal="center" vertical="center" shrinkToFit="1"/>
      <protection locked="0"/>
    </xf>
    <xf numFmtId="0" fontId="22" fillId="0" borderId="0" xfId="5" applyAlignment="1" applyProtection="1">
      <alignment horizontal="left" vertical="center"/>
      <protection locked="0"/>
    </xf>
    <xf numFmtId="49" fontId="22" fillId="0" borderId="0" xfId="5" applyNumberFormat="1" applyAlignment="1" applyProtection="1">
      <alignment horizontal="left" vertical="center"/>
      <protection locked="0"/>
    </xf>
    <xf numFmtId="0" fontId="5" fillId="0" borderId="86" xfId="5" applyFont="1" applyBorder="1" applyAlignment="1" applyProtection="1">
      <alignment horizontal="center" vertical="center" shrinkToFit="1"/>
      <protection locked="0"/>
    </xf>
    <xf numFmtId="0" fontId="29" fillId="0" borderId="87" xfId="5" applyFont="1" applyBorder="1" applyAlignment="1" applyProtection="1">
      <alignment horizontal="left" vertical="center" wrapText="1"/>
      <protection locked="0"/>
    </xf>
    <xf numFmtId="0" fontId="0" fillId="0" borderId="41" xfId="5" applyFont="1" applyBorder="1" applyAlignment="1" applyProtection="1">
      <alignment horizontal="center" vertical="center" shrinkToFit="1"/>
      <protection locked="0"/>
    </xf>
    <xf numFmtId="0" fontId="28" fillId="4" borderId="87" xfId="5" applyFont="1" applyFill="1" applyBorder="1" applyAlignment="1" applyProtection="1">
      <alignment horizontal="left" vertical="center" shrinkToFit="1"/>
      <protection locked="0"/>
    </xf>
    <xf numFmtId="0" fontId="0" fillId="0" borderId="14" xfId="5" applyFont="1" applyBorder="1" applyAlignment="1" applyProtection="1">
      <alignment horizontal="center" vertical="center" shrinkToFit="1"/>
      <protection locked="0"/>
    </xf>
    <xf numFmtId="0" fontId="33" fillId="4" borderId="6" xfId="6" applyFill="1" applyBorder="1" applyAlignment="1" applyProtection="1">
      <alignment horizontal="left" vertical="center" shrinkToFit="1"/>
      <protection locked="0"/>
    </xf>
    <xf numFmtId="0" fontId="5" fillId="0" borderId="89" xfId="5" applyFont="1" applyBorder="1" applyAlignment="1" applyProtection="1">
      <alignment horizontal="center" vertical="center" shrinkToFit="1"/>
      <protection locked="0"/>
    </xf>
    <xf numFmtId="0" fontId="29" fillId="0" borderId="6" xfId="5" applyFont="1" applyBorder="1" applyAlignment="1" applyProtection="1">
      <alignment horizontal="left" vertical="center" wrapText="1"/>
      <protection locked="0"/>
    </xf>
    <xf numFmtId="0" fontId="0" fillId="0" borderId="17" xfId="5" applyFont="1" applyBorder="1" applyAlignment="1" applyProtection="1">
      <alignment horizontal="center" vertical="center" shrinkToFit="1"/>
      <protection locked="0"/>
    </xf>
    <xf numFmtId="0" fontId="29" fillId="0" borderId="90" xfId="5" applyFont="1" applyBorder="1" applyAlignment="1" applyProtection="1">
      <alignment horizontal="left" vertical="center" wrapText="1"/>
      <protection locked="0"/>
    </xf>
    <xf numFmtId="0" fontId="0" fillId="0" borderId="35" xfId="5" applyFont="1" applyBorder="1" applyAlignment="1" applyProtection="1">
      <alignment horizontal="center" vertical="center" shrinkToFit="1"/>
      <protection locked="0"/>
    </xf>
    <xf numFmtId="0" fontId="28" fillId="4" borderId="36" xfId="6" applyFont="1" applyFill="1" applyBorder="1" applyAlignment="1" applyProtection="1">
      <alignment horizontal="left" vertical="center" shrinkToFit="1"/>
      <protection locked="0"/>
    </xf>
    <xf numFmtId="0" fontId="5" fillId="0" borderId="91" xfId="5" applyFont="1" applyBorder="1" applyAlignment="1" applyProtection="1">
      <alignment horizontal="center" vertical="center" shrinkToFit="1"/>
      <protection locked="0"/>
    </xf>
    <xf numFmtId="49" fontId="28" fillId="4" borderId="85" xfId="5" applyNumberFormat="1" applyFont="1" applyFill="1" applyBorder="1" applyAlignment="1" applyProtection="1">
      <alignment horizontal="left" vertical="center" shrinkToFit="1"/>
      <protection locked="0"/>
    </xf>
    <xf numFmtId="0" fontId="0" fillId="0" borderId="2" xfId="5" applyFont="1" applyBorder="1" applyAlignment="1" applyProtection="1">
      <alignment horizontal="center" vertical="center" shrinkToFit="1"/>
      <protection locked="0"/>
    </xf>
    <xf numFmtId="49" fontId="28" fillId="4" borderId="3" xfId="5" applyNumberFormat="1" applyFont="1" applyFill="1" applyBorder="1" applyAlignment="1" applyProtection="1">
      <alignment horizontal="left" vertical="center" shrinkToFit="1"/>
      <protection locked="0"/>
    </xf>
    <xf numFmtId="0" fontId="0" fillId="0" borderId="33" xfId="5" applyFont="1" applyBorder="1" applyAlignment="1" applyProtection="1">
      <alignment horizontal="center" vertical="center" shrinkToFit="1"/>
      <protection locked="0"/>
    </xf>
    <xf numFmtId="0" fontId="29" fillId="0" borderId="3" xfId="5" applyFont="1" applyBorder="1" applyAlignment="1" applyProtection="1">
      <alignment vertical="center" wrapText="1"/>
      <protection locked="0"/>
    </xf>
    <xf numFmtId="49" fontId="28" fillId="4" borderId="36" xfId="5" applyNumberFormat="1" applyFont="1" applyFill="1" applyBorder="1" applyAlignment="1" applyProtection="1">
      <alignment horizontal="left" vertical="center" shrinkToFit="1"/>
      <protection locked="0"/>
    </xf>
    <xf numFmtId="0" fontId="29" fillId="0" borderId="36" xfId="5" applyFont="1" applyBorder="1" applyAlignment="1" applyProtection="1">
      <alignment vertical="center" wrapText="1"/>
      <protection locked="0"/>
    </xf>
    <xf numFmtId="0" fontId="29" fillId="0" borderId="85" xfId="5" applyFont="1" applyBorder="1" applyAlignment="1" applyProtection="1">
      <alignment vertical="center" wrapText="1"/>
      <protection locked="0"/>
    </xf>
    <xf numFmtId="0" fontId="5" fillId="0" borderId="14" xfId="5" applyFont="1" applyBorder="1" applyAlignment="1" applyProtection="1">
      <alignment horizontal="center" vertical="center" shrinkToFit="1"/>
      <protection locked="0"/>
    </xf>
    <xf numFmtId="0" fontId="28" fillId="4" borderId="6" xfId="5" applyFont="1" applyFill="1" applyBorder="1" applyAlignment="1" applyProtection="1">
      <alignment horizontal="left" vertical="center" shrinkToFit="1"/>
      <protection locked="0"/>
    </xf>
    <xf numFmtId="0" fontId="23" fillId="0" borderId="0" xfId="5" applyFont="1" applyAlignment="1" applyProtection="1">
      <alignment vertical="center"/>
      <protection locked="0"/>
    </xf>
    <xf numFmtId="0" fontId="29" fillId="0" borderId="0" xfId="5" applyFont="1" applyAlignment="1" applyProtection="1">
      <alignment horizontal="center"/>
      <protection locked="0"/>
    </xf>
    <xf numFmtId="0" fontId="33" fillId="0" borderId="0" xfId="6" applyBorder="1" applyAlignment="1" applyProtection="1">
      <alignment horizontal="center"/>
      <protection locked="0"/>
    </xf>
    <xf numFmtId="0" fontId="22" fillId="0" borderId="0" xfId="5" applyAlignment="1" applyProtection="1">
      <alignment horizontal="left" vertical="center" wrapText="1"/>
      <protection locked="0"/>
    </xf>
    <xf numFmtId="0" fontId="36" fillId="0" borderId="0" xfId="7" applyFont="1" applyProtection="1">
      <alignment vertical="center"/>
      <protection locked="0"/>
    </xf>
    <xf numFmtId="0" fontId="37" fillId="0" borderId="0" xfId="7" applyFont="1" applyAlignment="1" applyProtection="1">
      <alignment horizontal="left" vertical="center"/>
      <protection locked="0"/>
    </xf>
    <xf numFmtId="0" fontId="38" fillId="0" borderId="0" xfId="7" applyFont="1" applyProtection="1">
      <alignment vertical="center"/>
      <protection locked="0"/>
    </xf>
    <xf numFmtId="0" fontId="38" fillId="0" borderId="0" xfId="7" applyFont="1" applyAlignment="1" applyProtection="1">
      <alignment horizontal="center" vertical="center"/>
      <protection locked="0"/>
    </xf>
    <xf numFmtId="0" fontId="37" fillId="0" borderId="0" xfId="7" applyFont="1" applyAlignment="1" applyProtection="1">
      <alignment horizontal="center" vertical="center"/>
      <protection locked="0"/>
    </xf>
    <xf numFmtId="0" fontId="40" fillId="0" borderId="0" xfId="7" applyFont="1" applyAlignment="1" applyProtection="1">
      <alignment horizontal="left"/>
      <protection locked="0"/>
    </xf>
    <xf numFmtId="0" fontId="37" fillId="0" borderId="0" xfId="7" applyFont="1" applyProtection="1">
      <alignment vertical="center"/>
      <protection locked="0"/>
    </xf>
    <xf numFmtId="0" fontId="37" fillId="0" borderId="46" xfId="7" applyFont="1" applyBorder="1" applyAlignment="1" applyProtection="1">
      <alignment horizontal="center" vertical="center"/>
      <protection locked="0"/>
    </xf>
    <xf numFmtId="0" fontId="43" fillId="0" borderId="41" xfId="7" applyFont="1" applyBorder="1" applyAlignment="1" applyProtection="1">
      <alignment horizontal="center" vertical="center" shrinkToFit="1"/>
      <protection locked="0"/>
    </xf>
    <xf numFmtId="0" fontId="37" fillId="0" borderId="45" xfId="7" applyFont="1" applyBorder="1" applyAlignment="1" applyProtection="1">
      <alignment horizontal="center" vertical="center"/>
      <protection locked="0"/>
    </xf>
    <xf numFmtId="0" fontId="37" fillId="0" borderId="45" xfId="7" applyFont="1" applyBorder="1" applyAlignment="1" applyProtection="1">
      <alignment horizontal="left" vertical="center"/>
      <protection locked="0"/>
    </xf>
    <xf numFmtId="0" fontId="43" fillId="0" borderId="45" xfId="7" applyFont="1" applyBorder="1" applyAlignment="1" applyProtection="1">
      <alignment horizontal="center" vertical="center" shrinkToFit="1"/>
      <protection locked="0"/>
    </xf>
    <xf numFmtId="0" fontId="40" fillId="0" borderId="0" xfId="7" applyFont="1" applyProtection="1">
      <alignment vertical="center"/>
      <protection locked="0"/>
    </xf>
    <xf numFmtId="0" fontId="37" fillId="0" borderId="81" xfId="7" applyFont="1" applyBorder="1" applyAlignment="1" applyProtection="1">
      <alignment horizontal="center" vertical="center"/>
      <protection locked="0"/>
    </xf>
    <xf numFmtId="0" fontId="43" fillId="0" borderId="81" xfId="7" applyFont="1" applyBorder="1" applyAlignment="1" applyProtection="1">
      <alignment horizontal="center" vertical="center" shrinkToFit="1"/>
      <protection locked="0"/>
    </xf>
    <xf numFmtId="0" fontId="37" fillId="0" borderId="81" xfId="7" applyFont="1" applyBorder="1" applyAlignment="1" applyProtection="1">
      <alignment horizontal="left" vertical="center"/>
      <protection locked="0"/>
    </xf>
    <xf numFmtId="0" fontId="37" fillId="0" borderId="65" xfId="7" applyFont="1" applyBorder="1" applyAlignment="1" applyProtection="1">
      <alignment horizontal="center" vertical="center"/>
      <protection locked="0"/>
    </xf>
    <xf numFmtId="0" fontId="43" fillId="0" borderId="65" xfId="7" applyFont="1" applyBorder="1" applyAlignment="1" applyProtection="1">
      <alignment horizontal="center" vertical="center" shrinkToFit="1"/>
      <protection locked="0"/>
    </xf>
    <xf numFmtId="0" fontId="37" fillId="0" borderId="65" xfId="7" applyFont="1" applyBorder="1" applyAlignment="1" applyProtection="1">
      <alignment horizontal="left" vertical="center"/>
      <protection locked="0"/>
    </xf>
    <xf numFmtId="0" fontId="40" fillId="0" borderId="0" xfId="7" applyFont="1" applyAlignment="1" applyProtection="1">
      <alignment horizontal="center" vertical="center"/>
      <protection locked="0"/>
    </xf>
    <xf numFmtId="0" fontId="36" fillId="0" borderId="0" xfId="7" applyFont="1" applyAlignment="1" applyProtection="1">
      <alignment horizontal="center" vertical="center"/>
      <protection locked="0"/>
    </xf>
    <xf numFmtId="0" fontId="44" fillId="0" borderId="0" xfId="7" applyFont="1" applyProtection="1">
      <alignment vertical="center"/>
      <protection locked="0"/>
    </xf>
    <xf numFmtId="0" fontId="45" fillId="0" borderId="0" xfId="7" applyFont="1" applyAlignment="1" applyProtection="1">
      <alignment horizontal="center" vertical="center"/>
      <protection locked="0"/>
    </xf>
    <xf numFmtId="0" fontId="46" fillId="0" borderId="0" xfId="7" applyFont="1" applyProtection="1">
      <alignment vertical="center"/>
      <protection locked="0"/>
    </xf>
    <xf numFmtId="0" fontId="47" fillId="0" borderId="0" xfId="7" applyFont="1" applyProtection="1">
      <alignment vertical="center"/>
      <protection locked="0"/>
    </xf>
    <xf numFmtId="0" fontId="47" fillId="0" borderId="0" xfId="8" applyFont="1" applyProtection="1">
      <protection locked="0"/>
    </xf>
    <xf numFmtId="0" fontId="48" fillId="0" borderId="0" xfId="8" applyFont="1" applyProtection="1">
      <protection locked="0"/>
    </xf>
    <xf numFmtId="0" fontId="48" fillId="0" borderId="0" xfId="8" applyFont="1" applyAlignment="1" applyProtection="1">
      <alignment horizontal="center"/>
      <protection locked="0"/>
    </xf>
    <xf numFmtId="0" fontId="50" fillId="0" borderId="0" xfId="8" applyFont="1" applyAlignment="1" applyProtection="1">
      <alignment horizontal="center"/>
      <protection locked="0"/>
    </xf>
    <xf numFmtId="0" fontId="47" fillId="0" borderId="0" xfId="8" applyFont="1" applyAlignment="1" applyProtection="1">
      <alignment horizontal="right"/>
      <protection locked="0"/>
    </xf>
    <xf numFmtId="0" fontId="50" fillId="0" borderId="0" xfId="8" applyFont="1" applyProtection="1">
      <protection locked="0"/>
    </xf>
    <xf numFmtId="58" fontId="47" fillId="0" borderId="0" xfId="8" applyNumberFormat="1" applyFont="1" applyAlignment="1" applyProtection="1">
      <alignment horizontal="right"/>
      <protection locked="0"/>
    </xf>
    <xf numFmtId="178" fontId="51" fillId="0" borderId="0" xfId="8" applyNumberFormat="1" applyFont="1" applyAlignment="1" applyProtection="1">
      <alignment horizontal="distributed"/>
      <protection locked="0"/>
    </xf>
    <xf numFmtId="0" fontId="50" fillId="0" borderId="0" xfId="8" applyFont="1" applyAlignment="1" applyProtection="1">
      <alignment vertical="center"/>
      <protection locked="0"/>
    </xf>
    <xf numFmtId="0" fontId="47" fillId="0" borderId="0" xfId="8" applyFont="1" applyAlignment="1" applyProtection="1">
      <alignment vertical="center"/>
      <protection locked="0"/>
    </xf>
    <xf numFmtId="0" fontId="52" fillId="0" borderId="0" xfId="7" applyFont="1" applyProtection="1">
      <alignment vertical="center"/>
      <protection locked="0"/>
    </xf>
    <xf numFmtId="0" fontId="50" fillId="0" borderId="0" xfId="8" applyFont="1" applyAlignment="1" applyProtection="1">
      <alignment horizontal="left" vertical="center" wrapText="1"/>
      <protection locked="0"/>
    </xf>
    <xf numFmtId="0" fontId="50" fillId="0" borderId="0" xfId="8" applyFont="1" applyAlignment="1" applyProtection="1">
      <alignment horizontal="left" wrapText="1"/>
      <protection locked="0"/>
    </xf>
    <xf numFmtId="0" fontId="54" fillId="0" borderId="0" xfId="8" applyFont="1" applyAlignment="1" applyProtection="1">
      <alignment horizontal="left" wrapText="1"/>
      <protection locked="0"/>
    </xf>
    <xf numFmtId="0" fontId="47" fillId="0" borderId="0" xfId="8" applyFont="1" applyAlignment="1" applyProtection="1">
      <alignment horizontal="center"/>
      <protection locked="0"/>
    </xf>
    <xf numFmtId="0" fontId="55" fillId="0" borderId="0" xfId="7" applyFont="1" applyAlignment="1" applyProtection="1">
      <alignment horizontal="left" vertical="center"/>
      <protection locked="0"/>
    </xf>
    <xf numFmtId="0" fontId="55" fillId="0" borderId="0" xfId="7" applyFont="1" applyProtection="1">
      <alignment vertical="center"/>
      <protection locked="0"/>
    </xf>
    <xf numFmtId="178" fontId="50" fillId="0" borderId="0" xfId="8" applyNumberFormat="1" applyFont="1" applyAlignment="1" applyProtection="1">
      <alignment vertical="center"/>
      <protection locked="0"/>
    </xf>
    <xf numFmtId="178" fontId="50" fillId="0" borderId="0" xfId="8" applyNumberFormat="1" applyFont="1" applyAlignment="1" applyProtection="1">
      <alignment horizontal="center" vertical="center"/>
      <protection locked="0"/>
    </xf>
    <xf numFmtId="0" fontId="52" fillId="0" borderId="0" xfId="7" applyFont="1" applyAlignment="1" applyProtection="1">
      <alignment vertical="top" wrapText="1"/>
      <protection locked="0"/>
    </xf>
    <xf numFmtId="0" fontId="52" fillId="0" borderId="0" xfId="7" applyFont="1" applyAlignment="1" applyProtection="1">
      <alignment horizontal="left" vertical="top" wrapText="1"/>
      <protection locked="0"/>
    </xf>
    <xf numFmtId="0" fontId="50" fillId="0" borderId="0" xfId="8" applyFont="1" applyAlignment="1">
      <alignment horizontal="left" vertical="center" wrapText="1"/>
    </xf>
    <xf numFmtId="0" fontId="63" fillId="4" borderId="98" xfId="7" applyFont="1" applyFill="1" applyBorder="1" applyAlignment="1" applyProtection="1">
      <alignment vertical="center" wrapText="1"/>
      <protection locked="0"/>
    </xf>
    <xf numFmtId="0" fontId="63" fillId="4" borderId="99" xfId="7" applyFont="1" applyFill="1" applyBorder="1" applyAlignment="1" applyProtection="1">
      <alignment vertical="center" wrapText="1"/>
      <protection locked="0"/>
    </xf>
    <xf numFmtId="0" fontId="47" fillId="0" borderId="0" xfId="7" applyFont="1">
      <alignment vertical="center"/>
    </xf>
    <xf numFmtId="0" fontId="55" fillId="0" borderId="0" xfId="7" applyFont="1" applyAlignment="1">
      <alignment horizontal="left" vertical="center"/>
    </xf>
    <xf numFmtId="0" fontId="16" fillId="3" borderId="14" xfId="0" applyFont="1" applyFill="1" applyBorder="1" applyAlignment="1">
      <alignment horizontal="center" vertical="center"/>
    </xf>
    <xf numFmtId="0" fontId="16" fillId="0" borderId="43" xfId="0" applyFont="1" applyBorder="1">
      <alignment vertical="center"/>
    </xf>
    <xf numFmtId="38" fontId="16" fillId="0" borderId="43" xfId="0" applyNumberFormat="1" applyFont="1" applyBorder="1">
      <alignment vertical="center"/>
    </xf>
    <xf numFmtId="12" fontId="16" fillId="0" borderId="71" xfId="0" quotePrefix="1" applyNumberFormat="1" applyFont="1" applyBorder="1" applyAlignment="1">
      <alignment horizontal="center" vertical="center"/>
    </xf>
    <xf numFmtId="0" fontId="16" fillId="0" borderId="45" xfId="0" applyFont="1" applyBorder="1">
      <alignment vertical="center"/>
    </xf>
    <xf numFmtId="38" fontId="16" fillId="0" borderId="45" xfId="0" applyNumberFormat="1" applyFont="1" applyBorder="1">
      <alignment vertical="center"/>
    </xf>
    <xf numFmtId="12" fontId="16" fillId="0" borderId="72" xfId="0" quotePrefix="1" applyNumberFormat="1" applyFont="1" applyBorder="1" applyAlignment="1">
      <alignment horizontal="center" vertical="center"/>
    </xf>
    <xf numFmtId="0" fontId="16" fillId="0" borderId="35" xfId="0" applyFont="1" applyBorder="1">
      <alignment vertical="center"/>
    </xf>
    <xf numFmtId="38" fontId="16" fillId="0" borderId="65" xfId="0" applyNumberFormat="1" applyFont="1" applyBorder="1">
      <alignment vertical="center"/>
    </xf>
    <xf numFmtId="12" fontId="16" fillId="0" borderId="73" xfId="0" quotePrefix="1" applyNumberFormat="1" applyFont="1" applyBorder="1" applyAlignment="1">
      <alignment horizontal="center" vertical="center"/>
    </xf>
    <xf numFmtId="0" fontId="16" fillId="0" borderId="46" xfId="0" applyFont="1" applyBorder="1">
      <alignment vertical="center"/>
    </xf>
    <xf numFmtId="38" fontId="16" fillId="0" borderId="46" xfId="0" applyNumberFormat="1" applyFont="1" applyBorder="1">
      <alignment vertical="center"/>
    </xf>
    <xf numFmtId="12" fontId="16" fillId="0" borderId="74" xfId="0" quotePrefix="1" applyNumberFormat="1" applyFont="1" applyBorder="1" applyAlignment="1">
      <alignment horizontal="center" vertical="center"/>
    </xf>
    <xf numFmtId="0" fontId="16" fillId="0" borderId="47" xfId="0" applyFont="1" applyBorder="1">
      <alignment vertical="center"/>
    </xf>
    <xf numFmtId="38" fontId="16" fillId="0" borderId="80" xfId="0" applyNumberFormat="1" applyFont="1" applyBorder="1">
      <alignment vertical="center"/>
    </xf>
    <xf numFmtId="12" fontId="16" fillId="0" borderId="75" xfId="0" quotePrefix="1" applyNumberFormat="1" applyFont="1" applyBorder="1" applyAlignment="1">
      <alignment horizontal="center" vertical="center"/>
    </xf>
    <xf numFmtId="0" fontId="16" fillId="0" borderId="20" xfId="0" applyFont="1" applyBorder="1">
      <alignment vertical="center"/>
    </xf>
    <xf numFmtId="0" fontId="16" fillId="0" borderId="76" xfId="0" applyFont="1" applyBorder="1" applyAlignment="1">
      <alignment horizontal="center" vertical="center"/>
    </xf>
    <xf numFmtId="176" fontId="2" fillId="0" borderId="0" xfId="0" applyNumberFormat="1" applyFont="1" applyProtection="1">
      <alignment vertical="center"/>
      <protection locked="0"/>
    </xf>
    <xf numFmtId="0" fontId="7" fillId="3" borderId="14" xfId="0" applyFont="1" applyFill="1" applyBorder="1" applyAlignment="1">
      <alignment horizontal="center" vertical="center"/>
    </xf>
    <xf numFmtId="0" fontId="7" fillId="0" borderId="43" xfId="0" applyFont="1" applyBorder="1">
      <alignment vertical="center"/>
    </xf>
    <xf numFmtId="0" fontId="7" fillId="0" borderId="45" xfId="0" applyFont="1" applyBorder="1">
      <alignment vertical="center"/>
    </xf>
    <xf numFmtId="0" fontId="7" fillId="0" borderId="35" xfId="0" applyFont="1" applyBorder="1">
      <alignment vertical="center"/>
    </xf>
    <xf numFmtId="0" fontId="7" fillId="0" borderId="46" xfId="0" applyFont="1" applyBorder="1">
      <alignment vertical="center"/>
    </xf>
    <xf numFmtId="0" fontId="7" fillId="0" borderId="59" xfId="0" applyFont="1" applyBorder="1">
      <alignment vertical="center"/>
    </xf>
    <xf numFmtId="0" fontId="7" fillId="0" borderId="47" xfId="0" applyFont="1" applyBorder="1">
      <alignment vertical="center"/>
    </xf>
    <xf numFmtId="38" fontId="7" fillId="0" borderId="20" xfId="0" applyNumberFormat="1" applyFont="1" applyBorder="1">
      <alignment vertical="center"/>
    </xf>
    <xf numFmtId="0" fontId="2" fillId="3" borderId="37" xfId="0" applyFont="1" applyFill="1" applyBorder="1" applyAlignment="1">
      <alignment horizontal="center" vertical="center"/>
    </xf>
    <xf numFmtId="176" fontId="7" fillId="0" borderId="42" xfId="0" applyNumberFormat="1" applyFont="1" applyBorder="1">
      <alignment vertical="center"/>
    </xf>
    <xf numFmtId="176" fontId="7" fillId="0" borderId="44" xfId="0" applyNumberFormat="1" applyFont="1" applyBorder="1">
      <alignment vertical="center"/>
    </xf>
    <xf numFmtId="176" fontId="2" fillId="0" borderId="6" xfId="0" applyNumberFormat="1" applyFont="1" applyBorder="1">
      <alignment vertical="center"/>
    </xf>
    <xf numFmtId="176" fontId="2" fillId="0" borderId="79" xfId="0" applyNumberFormat="1" applyFont="1" applyBorder="1">
      <alignment vertical="center"/>
    </xf>
    <xf numFmtId="176" fontId="2" fillId="0" borderId="32" xfId="0" applyNumberFormat="1" applyFont="1" applyBorder="1">
      <alignment vertical="center"/>
    </xf>
    <xf numFmtId="58" fontId="28" fillId="4" borderId="84" xfId="5" applyNumberFormat="1" applyFont="1" applyFill="1" applyBorder="1" applyAlignment="1" applyProtection="1">
      <alignment horizontal="left" vertical="center" shrinkToFit="1"/>
      <protection locked="0"/>
    </xf>
    <xf numFmtId="0" fontId="5" fillId="0" borderId="17" xfId="5" applyFont="1" applyBorder="1" applyAlignment="1" applyProtection="1">
      <alignment vertical="center"/>
      <protection locked="0"/>
    </xf>
    <xf numFmtId="0" fontId="22" fillId="0" borderId="85" xfId="5" applyBorder="1" applyProtection="1">
      <protection locked="0"/>
    </xf>
    <xf numFmtId="181" fontId="28" fillId="4" borderId="87" xfId="5" applyNumberFormat="1" applyFont="1" applyFill="1" applyBorder="1" applyAlignment="1" applyProtection="1">
      <alignment horizontal="left" vertical="center" shrinkToFit="1"/>
      <protection locked="0"/>
    </xf>
    <xf numFmtId="0" fontId="28" fillId="0" borderId="17" xfId="5" applyFont="1" applyBorder="1" applyAlignment="1" applyProtection="1">
      <alignment horizontal="left" vertical="center" wrapText="1"/>
      <protection locked="0"/>
    </xf>
    <xf numFmtId="0" fontId="5" fillId="5" borderId="85" xfId="5" applyFont="1" applyFill="1" applyBorder="1" applyAlignment="1" applyProtection="1">
      <alignment horizontal="center" vertical="center"/>
      <protection locked="0"/>
    </xf>
    <xf numFmtId="0" fontId="0" fillId="0" borderId="121" xfId="5" applyFont="1" applyBorder="1" applyAlignment="1" applyProtection="1">
      <alignment vertical="center" textRotation="255" wrapText="1" shrinkToFit="1"/>
      <protection locked="0"/>
    </xf>
    <xf numFmtId="0" fontId="0" fillId="0" borderId="89" xfId="5" applyFont="1" applyBorder="1" applyAlignment="1" applyProtection="1">
      <alignment vertical="center" wrapText="1" shrinkToFit="1"/>
      <protection locked="0"/>
    </xf>
    <xf numFmtId="49" fontId="80" fillId="4" borderId="6" xfId="5" applyNumberFormat="1" applyFont="1" applyFill="1" applyBorder="1" applyAlignment="1" applyProtection="1">
      <alignment horizontal="center" vertical="center" shrinkToFit="1"/>
      <protection locked="0"/>
    </xf>
    <xf numFmtId="0" fontId="0" fillId="0" borderId="13" xfId="5" applyFont="1" applyBorder="1" applyAlignment="1" applyProtection="1">
      <alignment horizontal="left" vertical="center" shrinkToFit="1"/>
      <protection locked="0"/>
    </xf>
    <xf numFmtId="0" fontId="37" fillId="0" borderId="122" xfId="7" applyFont="1" applyBorder="1" applyAlignment="1" applyProtection="1">
      <alignment horizontal="center" vertical="center"/>
      <protection locked="0"/>
    </xf>
    <xf numFmtId="0" fontId="37" fillId="0" borderId="59" xfId="7" applyFont="1" applyBorder="1" applyAlignment="1" applyProtection="1">
      <alignment horizontal="center" vertical="center"/>
      <protection locked="0"/>
    </xf>
    <xf numFmtId="0" fontId="37" fillId="0" borderId="59" xfId="7" applyFont="1" applyBorder="1" applyAlignment="1" applyProtection="1">
      <alignment horizontal="left" vertical="center"/>
      <protection locked="0"/>
    </xf>
    <xf numFmtId="0" fontId="45" fillId="0" borderId="0" xfId="7" applyFont="1" applyAlignment="1">
      <alignment horizontal="center" vertical="center"/>
    </xf>
    <xf numFmtId="0" fontId="47" fillId="0" borderId="0" xfId="8" applyFont="1"/>
    <xf numFmtId="0" fontId="48" fillId="0" borderId="0" xfId="8" applyFont="1"/>
    <xf numFmtId="0" fontId="48" fillId="0" borderId="0" xfId="8" applyFont="1" applyAlignment="1">
      <alignment horizontal="center"/>
    </xf>
    <xf numFmtId="0" fontId="49" fillId="0" borderId="0" xfId="7" applyFont="1" applyAlignment="1">
      <alignment horizontal="center" vertical="center"/>
    </xf>
    <xf numFmtId="0" fontId="50" fillId="0" borderId="0" xfId="8" applyFont="1" applyAlignment="1">
      <alignment horizontal="center"/>
    </xf>
    <xf numFmtId="0" fontId="47" fillId="0" borderId="0" xfId="8" applyFont="1" applyAlignment="1">
      <alignment horizontal="right"/>
    </xf>
    <xf numFmtId="0" fontId="50" fillId="0" borderId="0" xfId="8" applyFont="1"/>
    <xf numFmtId="58" fontId="47" fillId="0" borderId="0" xfId="8" applyNumberFormat="1" applyFont="1" applyAlignment="1">
      <alignment horizontal="right"/>
    </xf>
    <xf numFmtId="178" fontId="51" fillId="0" borderId="0" xfId="8" applyNumberFormat="1" applyFont="1" applyAlignment="1">
      <alignment horizontal="distributed"/>
    </xf>
    <xf numFmtId="0" fontId="50" fillId="0" borderId="0" xfId="8" applyFont="1" applyAlignment="1">
      <alignment vertical="center"/>
    </xf>
    <xf numFmtId="0" fontId="47" fillId="0" borderId="0" xfId="8" applyFont="1" applyAlignment="1">
      <alignment vertical="center"/>
    </xf>
    <xf numFmtId="0" fontId="52" fillId="0" borderId="0" xfId="7" applyFont="1">
      <alignment vertical="center"/>
    </xf>
    <xf numFmtId="0" fontId="50" fillId="0" borderId="0" xfId="8" applyFont="1" applyAlignment="1">
      <alignment horizontal="left" wrapText="1"/>
    </xf>
    <xf numFmtId="0" fontId="54" fillId="0" borderId="0" xfId="8" applyFont="1" applyAlignment="1">
      <alignment horizontal="left" wrapText="1"/>
    </xf>
    <xf numFmtId="0" fontId="47" fillId="0" borderId="0" xfId="8" applyFont="1" applyAlignment="1">
      <alignment horizontal="center"/>
    </xf>
    <xf numFmtId="0" fontId="50" fillId="0" borderId="0" xfId="8" applyFont="1" applyAlignment="1">
      <alignment horizontal="right" vertical="center"/>
    </xf>
    <xf numFmtId="49" fontId="50" fillId="0" borderId="0" xfId="8" applyNumberFormat="1" applyFont="1" applyAlignment="1">
      <alignment vertical="center"/>
    </xf>
    <xf numFmtId="0" fontId="55" fillId="0" borderId="0" xfId="7" applyFont="1">
      <alignment vertical="center"/>
    </xf>
    <xf numFmtId="178" fontId="50" fillId="0" borderId="0" xfId="8" applyNumberFormat="1" applyFont="1" applyAlignment="1">
      <alignment vertical="center"/>
    </xf>
    <xf numFmtId="0" fontId="50" fillId="0" borderId="0" xfId="8" applyFont="1" applyAlignment="1">
      <alignment horizontal="left" vertical="center"/>
    </xf>
    <xf numFmtId="178" fontId="50" fillId="0" borderId="0" xfId="8" applyNumberFormat="1" applyFont="1" applyAlignment="1">
      <alignment horizontal="center" vertical="center"/>
    </xf>
    <xf numFmtId="0" fontId="52" fillId="0" borderId="0" xfId="7" applyFont="1" applyAlignment="1">
      <alignment vertical="top" wrapText="1"/>
    </xf>
    <xf numFmtId="0" fontId="52" fillId="0" borderId="0" xfId="7" applyFont="1" applyAlignment="1">
      <alignment horizontal="left" vertical="top" wrapText="1"/>
    </xf>
    <xf numFmtId="0" fontId="49" fillId="0" borderId="0" xfId="7" applyFont="1">
      <alignment vertical="center"/>
    </xf>
    <xf numFmtId="0" fontId="49" fillId="2" borderId="0" xfId="7" applyFont="1" applyFill="1">
      <alignment vertical="center"/>
    </xf>
    <xf numFmtId="0" fontId="49" fillId="0" borderId="0" xfId="8" applyFont="1" applyAlignment="1">
      <alignment vertical="center"/>
    </xf>
    <xf numFmtId="0" fontId="82" fillId="0" borderId="0" xfId="8" applyFont="1" applyAlignment="1">
      <alignment horizontal="center" vertical="center"/>
    </xf>
    <xf numFmtId="38" fontId="49" fillId="0" borderId="0" xfId="11" applyFont="1" applyFill="1" applyAlignment="1" applyProtection="1">
      <alignment horizontal="right" vertical="center"/>
    </xf>
    <xf numFmtId="0" fontId="49" fillId="0" borderId="0" xfId="7" applyFont="1" applyAlignment="1">
      <alignment horizontal="left" vertical="center"/>
    </xf>
    <xf numFmtId="0" fontId="49" fillId="0" borderId="0" xfId="8" applyFont="1" applyAlignment="1">
      <alignment horizontal="center" vertical="center"/>
    </xf>
    <xf numFmtId="0" fontId="49" fillId="0" borderId="0" xfId="8" applyFont="1" applyAlignment="1">
      <alignment horizontal="left" vertical="center"/>
    </xf>
    <xf numFmtId="0" fontId="83" fillId="0" borderId="0" xfId="12" applyFont="1" applyAlignment="1">
      <alignment vertical="center" wrapText="1"/>
    </xf>
    <xf numFmtId="58" fontId="49" fillId="0" borderId="0" xfId="8" applyNumberFormat="1" applyFont="1" applyAlignment="1">
      <alignment horizontal="right" vertical="center"/>
    </xf>
    <xf numFmtId="178" fontId="49" fillId="0" borderId="0" xfId="8" applyNumberFormat="1" applyFont="1" applyAlignment="1">
      <alignment horizontal="distributed" vertical="center"/>
    </xf>
    <xf numFmtId="0" fontId="49" fillId="0" borderId="0" xfId="12" applyFont="1" applyAlignment="1">
      <alignment horizontal="distributed" vertical="center"/>
    </xf>
    <xf numFmtId="0" fontId="49" fillId="0" borderId="0" xfId="7" applyFont="1" applyAlignment="1">
      <alignment vertical="center" wrapText="1"/>
    </xf>
    <xf numFmtId="0" fontId="49" fillId="0" borderId="0" xfId="7" applyFont="1" applyAlignment="1">
      <alignment horizontal="left" vertical="center" wrapText="1"/>
    </xf>
    <xf numFmtId="0" fontId="49" fillId="0" borderId="0" xfId="12" applyFont="1" applyAlignment="1">
      <alignment horizontal="left" vertical="center"/>
    </xf>
    <xf numFmtId="0" fontId="49" fillId="0" borderId="0" xfId="7" applyFont="1" applyAlignment="1">
      <alignment vertical="distributed"/>
    </xf>
    <xf numFmtId="0" fontId="49" fillId="0" borderId="0" xfId="12" applyFont="1" applyAlignment="1">
      <alignment vertical="distributed" wrapText="1"/>
    </xf>
    <xf numFmtId="0" fontId="49" fillId="2" borderId="0" xfId="7" applyFont="1" applyFill="1" applyAlignment="1">
      <alignment vertical="distributed"/>
    </xf>
    <xf numFmtId="0" fontId="49" fillId="0" borderId="0" xfId="8" applyFont="1" applyAlignment="1">
      <alignment horizontal="right" vertical="center"/>
    </xf>
    <xf numFmtId="0" fontId="49" fillId="0" borderId="0" xfId="12" applyFont="1" applyAlignment="1">
      <alignment horizontal="left" vertical="top" wrapText="1"/>
    </xf>
    <xf numFmtId="0" fontId="49" fillId="2" borderId="0" xfId="7" applyFont="1" applyFill="1" applyAlignment="1">
      <alignment horizontal="left" vertical="center"/>
    </xf>
    <xf numFmtId="0" fontId="49" fillId="0" borderId="0" xfId="12" applyFont="1" applyAlignment="1">
      <alignment horizontal="left" vertical="distributed" wrapText="1"/>
    </xf>
    <xf numFmtId="0" fontId="48" fillId="0" borderId="0" xfId="8" applyFont="1" applyAlignment="1">
      <alignment vertical="center" shrinkToFit="1"/>
    </xf>
    <xf numFmtId="0" fontId="49" fillId="0" borderId="0" xfId="8" applyFont="1" applyAlignment="1">
      <alignment vertical="center" shrinkToFit="1"/>
    </xf>
    <xf numFmtId="0" fontId="84" fillId="0" borderId="0" xfId="8" applyFont="1" applyAlignment="1">
      <alignment vertical="center" shrinkToFit="1"/>
    </xf>
    <xf numFmtId="0" fontId="49" fillId="0" borderId="0" xfId="8" applyFont="1" applyAlignment="1">
      <alignment horizontal="center" vertical="center" shrinkToFit="1"/>
    </xf>
    <xf numFmtId="0" fontId="49" fillId="0" borderId="0" xfId="7" applyFont="1" applyAlignment="1">
      <alignment horizontal="distributed" vertical="center" shrinkToFit="1"/>
    </xf>
    <xf numFmtId="0" fontId="49" fillId="0" borderId="0" xfId="8" applyFont="1" applyAlignment="1">
      <alignment vertical="top" shrinkToFit="1"/>
    </xf>
    <xf numFmtId="0" fontId="50" fillId="0" borderId="0" xfId="8" applyFont="1" applyAlignment="1">
      <alignment vertical="center" shrinkToFit="1"/>
    </xf>
    <xf numFmtId="0" fontId="92" fillId="0" borderId="0" xfId="7" applyFont="1" applyAlignment="1" applyProtection="1">
      <alignment horizontal="left" vertical="center"/>
      <protection locked="0"/>
    </xf>
    <xf numFmtId="0" fontId="0" fillId="0" borderId="12" xfId="5" applyFont="1" applyBorder="1" applyAlignment="1" applyProtection="1">
      <alignment horizontal="center" vertical="center" wrapText="1"/>
      <protection locked="0"/>
    </xf>
    <xf numFmtId="0" fontId="0" fillId="0" borderId="11" xfId="5" applyFont="1" applyBorder="1" applyAlignment="1" applyProtection="1">
      <alignment horizontal="center" vertical="center" wrapText="1"/>
      <protection locked="0"/>
    </xf>
    <xf numFmtId="0" fontId="5" fillId="0" borderId="4" xfId="5" applyFont="1" applyBorder="1" applyAlignment="1" applyProtection="1">
      <alignment horizontal="center" vertical="center" wrapText="1"/>
      <protection locked="0"/>
    </xf>
    <xf numFmtId="0" fontId="5" fillId="0" borderId="4" xfId="5" applyFont="1" applyBorder="1" applyAlignment="1" applyProtection="1">
      <alignment horizontal="center" vertical="center"/>
      <protection locked="0"/>
    </xf>
    <xf numFmtId="0" fontId="5" fillId="0" borderId="13" xfId="5" applyFont="1" applyBorder="1" applyAlignment="1" applyProtection="1">
      <alignment horizontal="center" vertical="center"/>
      <protection locked="0"/>
    </xf>
    <xf numFmtId="0" fontId="34" fillId="0" borderId="90" xfId="5" applyFont="1" applyBorder="1" applyAlignment="1" applyProtection="1">
      <alignment horizontal="left" vertical="center" wrapText="1"/>
      <protection locked="0"/>
    </xf>
    <xf numFmtId="0" fontId="34" fillId="0" borderId="32" xfId="5" applyFont="1" applyBorder="1" applyAlignment="1" applyProtection="1">
      <alignment horizontal="left" vertical="center" wrapText="1"/>
      <protection locked="0"/>
    </xf>
    <xf numFmtId="0" fontId="24" fillId="0" borderId="0" xfId="5" applyFont="1" applyAlignment="1" applyProtection="1">
      <alignment horizontal="center" vertical="center" wrapText="1" shrinkToFit="1"/>
      <protection locked="0"/>
    </xf>
    <xf numFmtId="0" fontId="24" fillId="0" borderId="0" xfId="5" applyFont="1" applyAlignment="1" applyProtection="1">
      <alignment horizontal="center" vertical="center" shrinkToFit="1"/>
      <protection locked="0"/>
    </xf>
    <xf numFmtId="0" fontId="5" fillId="5" borderId="82" xfId="5" applyFont="1" applyFill="1" applyBorder="1" applyAlignment="1" applyProtection="1">
      <alignment horizontal="center" vertical="center"/>
      <protection locked="0"/>
    </xf>
    <xf numFmtId="0" fontId="5" fillId="5" borderId="83" xfId="5" applyFont="1" applyFill="1" applyBorder="1" applyAlignment="1" applyProtection="1">
      <alignment horizontal="center" vertical="center"/>
      <protection locked="0"/>
    </xf>
    <xf numFmtId="0" fontId="0" fillId="0" borderId="34" xfId="5" applyFont="1" applyBorder="1" applyAlignment="1" applyProtection="1">
      <alignment horizontal="center" vertical="center" wrapText="1"/>
      <protection locked="0"/>
    </xf>
    <xf numFmtId="0" fontId="0" fillId="0" borderId="40" xfId="5" applyFont="1" applyBorder="1" applyAlignment="1" applyProtection="1">
      <alignment horizontal="center" vertical="center" wrapText="1"/>
      <protection locked="0"/>
    </xf>
    <xf numFmtId="0" fontId="0" fillId="0" borderId="88" xfId="5" applyFont="1" applyBorder="1" applyAlignment="1" applyProtection="1">
      <alignment horizontal="center" vertical="center" wrapText="1"/>
      <protection locked="0"/>
    </xf>
    <xf numFmtId="0" fontId="5" fillId="0" borderId="40" xfId="5" applyFont="1" applyBorder="1" applyAlignment="1" applyProtection="1">
      <alignment horizontal="center" vertical="center" wrapText="1"/>
      <protection locked="0"/>
    </xf>
    <xf numFmtId="0" fontId="5" fillId="0" borderId="88" xfId="5" applyFont="1" applyBorder="1" applyAlignment="1" applyProtection="1">
      <alignment horizontal="center" vertical="center" wrapText="1"/>
      <protection locked="0"/>
    </xf>
    <xf numFmtId="0" fontId="29" fillId="0" borderId="90" xfId="5" applyFont="1" applyBorder="1" applyAlignment="1" applyProtection="1">
      <alignment horizontal="left" vertical="center" wrapText="1"/>
      <protection locked="0"/>
    </xf>
    <xf numFmtId="0" fontId="29" fillId="0" borderId="90" xfId="5" applyFont="1" applyBorder="1" applyAlignment="1" applyProtection="1">
      <alignment horizontal="left" vertical="center"/>
      <protection locked="0"/>
    </xf>
    <xf numFmtId="0" fontId="29" fillId="0" borderId="32" xfId="5" applyFont="1" applyBorder="1" applyAlignment="1" applyProtection="1">
      <alignment horizontal="left" vertical="center"/>
      <protection locked="0"/>
    </xf>
    <xf numFmtId="0" fontId="37" fillId="0" borderId="45" xfId="7" applyFont="1" applyBorder="1" applyAlignment="1" applyProtection="1">
      <alignment horizontal="left" vertical="center" wrapText="1"/>
      <protection locked="0"/>
    </xf>
    <xf numFmtId="0" fontId="37" fillId="0" borderId="45" xfId="7" applyFont="1" applyBorder="1" applyAlignment="1" applyProtection="1">
      <alignment horizontal="left" vertical="center"/>
      <protection locked="0"/>
    </xf>
    <xf numFmtId="0" fontId="42" fillId="0" borderId="45" xfId="7" applyFont="1" applyBorder="1" applyAlignment="1" applyProtection="1">
      <alignment horizontal="left" vertical="center" wrapText="1"/>
      <protection locked="0"/>
    </xf>
    <xf numFmtId="0" fontId="42" fillId="0" borderId="81" xfId="7" applyFont="1" applyBorder="1" applyAlignment="1" applyProtection="1">
      <alignment horizontal="left" vertical="center" wrapText="1"/>
      <protection locked="0"/>
    </xf>
    <xf numFmtId="0" fontId="42" fillId="0" borderId="65" xfId="7" applyFont="1" applyBorder="1" applyAlignment="1" applyProtection="1">
      <alignment horizontal="left" vertical="center" wrapText="1"/>
      <protection locked="0"/>
    </xf>
    <xf numFmtId="0" fontId="41" fillId="6" borderId="1" xfId="7" applyFont="1" applyFill="1" applyBorder="1" applyAlignment="1" applyProtection="1">
      <alignment horizontal="center" vertical="center"/>
      <protection locked="0"/>
    </xf>
    <xf numFmtId="0" fontId="37" fillId="6" borderId="1" xfId="7" applyFont="1" applyFill="1" applyBorder="1" applyAlignment="1" applyProtection="1">
      <alignment horizontal="center" vertical="center" wrapText="1" shrinkToFit="1"/>
      <protection locked="0"/>
    </xf>
    <xf numFmtId="0" fontId="37" fillId="6" borderId="1" xfId="7" applyFont="1" applyFill="1" applyBorder="1" applyAlignment="1" applyProtection="1">
      <alignment horizontal="center" vertical="center" shrinkToFit="1"/>
      <protection locked="0"/>
    </xf>
    <xf numFmtId="0" fontId="37" fillId="0" borderId="1" xfId="7" applyFont="1" applyBorder="1" applyAlignment="1" applyProtection="1">
      <alignment horizontal="center" vertical="center"/>
      <protection locked="0"/>
    </xf>
    <xf numFmtId="0" fontId="42" fillId="0" borderId="46" xfId="7" applyFont="1" applyBorder="1" applyAlignment="1" applyProtection="1">
      <alignment horizontal="left" vertical="center" wrapText="1"/>
      <protection locked="0"/>
    </xf>
    <xf numFmtId="0" fontId="37" fillId="0" borderId="92" xfId="7" applyFont="1" applyBorder="1" applyAlignment="1">
      <alignment horizontal="distributed" vertical="center"/>
    </xf>
    <xf numFmtId="0" fontId="37" fillId="0" borderId="93" xfId="7" applyFont="1" applyBorder="1" applyAlignment="1">
      <alignment horizontal="distributed" vertical="center"/>
    </xf>
    <xf numFmtId="0" fontId="37" fillId="0" borderId="93" xfId="7" applyFont="1" applyBorder="1" applyAlignment="1">
      <alignment horizontal="center" vertical="center" shrinkToFit="1"/>
    </xf>
    <xf numFmtId="177" fontId="37" fillId="0" borderId="93" xfId="7" applyNumberFormat="1" applyFont="1" applyBorder="1" applyAlignment="1">
      <alignment horizontal="left" vertical="center" shrinkToFit="1"/>
    </xf>
    <xf numFmtId="177" fontId="37" fillId="0" borderId="86" xfId="7" applyNumberFormat="1" applyFont="1" applyBorder="1" applyAlignment="1">
      <alignment horizontal="left" vertical="center" shrinkToFit="1"/>
    </xf>
    <xf numFmtId="0" fontId="37" fillId="0" borderId="28" xfId="7" applyFont="1" applyBorder="1" applyAlignment="1">
      <alignment horizontal="distributed" vertical="center"/>
    </xf>
    <xf numFmtId="0" fontId="37" fillId="0" borderId="23" xfId="7" applyFont="1" applyBorder="1" applyAlignment="1">
      <alignment horizontal="distributed" vertical="center"/>
    </xf>
    <xf numFmtId="0" fontId="37" fillId="0" borderId="23" xfId="7" applyFont="1" applyBorder="1" applyAlignment="1">
      <alignment horizontal="center" vertical="center" shrinkToFit="1"/>
    </xf>
    <xf numFmtId="0" fontId="37" fillId="0" borderId="23" xfId="7" applyFont="1" applyBorder="1" applyAlignment="1">
      <alignment horizontal="left" vertical="center" shrinkToFit="1"/>
    </xf>
    <xf numFmtId="0" fontId="37" fillId="0" borderId="48" xfId="7" applyFont="1" applyBorder="1" applyAlignment="1">
      <alignment horizontal="left" vertical="center" shrinkToFit="1"/>
    </xf>
    <xf numFmtId="0" fontId="37" fillId="0" borderId="15" xfId="7" applyFont="1" applyBorder="1" applyAlignment="1">
      <alignment horizontal="distributed" vertical="center"/>
    </xf>
    <xf numFmtId="0" fontId="37" fillId="0" borderId="16" xfId="7" applyFont="1" applyBorder="1" applyAlignment="1">
      <alignment horizontal="distributed" vertical="center"/>
    </xf>
    <xf numFmtId="0" fontId="39" fillId="0" borderId="16" xfId="7" applyFont="1" applyBorder="1" applyAlignment="1">
      <alignment horizontal="left" vertical="center" shrinkToFit="1"/>
    </xf>
    <xf numFmtId="0" fontId="39" fillId="0" borderId="17" xfId="7" applyFont="1" applyBorder="1" applyAlignment="1">
      <alignment horizontal="left" vertical="center" shrinkToFit="1"/>
    </xf>
    <xf numFmtId="0" fontId="35" fillId="0" borderId="0" xfId="7" applyFont="1" applyAlignment="1" applyProtection="1">
      <alignment horizontal="center" vertical="center" wrapText="1"/>
      <protection locked="0"/>
    </xf>
    <xf numFmtId="0" fontId="35" fillId="0" borderId="0" xfId="7" applyFont="1" applyAlignment="1" applyProtection="1">
      <alignment horizontal="center" vertical="center"/>
      <protection locked="0"/>
    </xf>
    <xf numFmtId="49" fontId="50" fillId="0" borderId="0" xfId="8" quotePrefix="1" applyNumberFormat="1" applyFont="1" applyAlignment="1" applyProtection="1">
      <alignment horizontal="left" vertical="center"/>
      <protection locked="0"/>
    </xf>
    <xf numFmtId="49" fontId="50" fillId="0" borderId="0" xfId="8" applyNumberFormat="1" applyFont="1" applyAlignment="1" applyProtection="1">
      <alignment horizontal="left" vertical="center"/>
      <protection locked="0"/>
    </xf>
    <xf numFmtId="0" fontId="50" fillId="0" borderId="0" xfId="8" applyFont="1" applyAlignment="1" applyProtection="1">
      <alignment horizontal="center" vertical="center"/>
      <protection locked="0"/>
    </xf>
    <xf numFmtId="0" fontId="47" fillId="0" borderId="0" xfId="8" applyFont="1" applyAlignment="1">
      <alignment horizontal="left" vertical="center" shrinkToFit="1"/>
    </xf>
    <xf numFmtId="0" fontId="53" fillId="0" borderId="0" xfId="8" applyFont="1" applyAlignment="1" applyProtection="1">
      <alignment horizontal="center" vertical="center"/>
      <protection locked="0"/>
    </xf>
    <xf numFmtId="0" fontId="50" fillId="0" borderId="0" xfId="8" applyFont="1" applyAlignment="1">
      <alignment horizontal="left" vertical="center" wrapText="1"/>
    </xf>
    <xf numFmtId="0" fontId="50" fillId="0" borderId="0" xfId="8" applyFont="1" applyAlignment="1" applyProtection="1">
      <alignment horizontal="center" vertical="center" wrapText="1"/>
      <protection locked="0"/>
    </xf>
    <xf numFmtId="0" fontId="45" fillId="0" borderId="0" xfId="7" applyFont="1" applyAlignment="1" applyProtection="1">
      <alignment horizontal="center" vertical="center"/>
      <protection locked="0"/>
    </xf>
    <xf numFmtId="0" fontId="49" fillId="0" borderId="0" xfId="7" applyFont="1" applyAlignment="1" applyProtection="1">
      <alignment horizontal="center" vertical="center"/>
      <protection locked="0"/>
    </xf>
    <xf numFmtId="49" fontId="50" fillId="0" borderId="0" xfId="8" quotePrefix="1" applyNumberFormat="1" applyFont="1" applyAlignment="1">
      <alignment horizontal="right" vertical="center"/>
    </xf>
    <xf numFmtId="49" fontId="50" fillId="0" borderId="0" xfId="8" applyNumberFormat="1" applyFont="1" applyAlignment="1">
      <alignment horizontal="right" vertical="center"/>
    </xf>
    <xf numFmtId="0" fontId="59" fillId="0" borderId="0" xfId="7" applyFont="1" applyAlignment="1">
      <alignment horizontal="left" vertical="center" wrapText="1"/>
    </xf>
    <xf numFmtId="0" fontId="59" fillId="0" borderId="0" xfId="7" applyFont="1" applyAlignment="1">
      <alignment horizontal="left" vertical="center"/>
    </xf>
    <xf numFmtId="0" fontId="16" fillId="0" borderId="1" xfId="7" applyFont="1" applyBorder="1" applyAlignment="1">
      <alignment horizontal="left" vertical="center"/>
    </xf>
    <xf numFmtId="176" fontId="16" fillId="0" borderId="1" xfId="7" applyNumberFormat="1" applyFont="1" applyBorder="1" applyAlignment="1">
      <alignment horizontal="right" vertical="center"/>
    </xf>
    <xf numFmtId="0" fontId="16" fillId="0" borderId="1" xfId="7" applyFont="1" applyBorder="1" applyAlignment="1">
      <alignment horizontal="center" vertical="center"/>
    </xf>
    <xf numFmtId="0" fontId="16" fillId="0" borderId="15" xfId="7" applyFont="1" applyBorder="1" applyAlignment="1">
      <alignment horizontal="center" vertical="center" wrapText="1"/>
    </xf>
    <xf numFmtId="0" fontId="16" fillId="0" borderId="16" xfId="7" applyFont="1" applyBorder="1" applyAlignment="1">
      <alignment horizontal="center" vertical="center" wrapText="1"/>
    </xf>
    <xf numFmtId="0" fontId="16" fillId="0" borderId="17" xfId="7" applyFont="1" applyBorder="1" applyAlignment="1">
      <alignment horizontal="center" vertical="center" wrapText="1"/>
    </xf>
    <xf numFmtId="0" fontId="16" fillId="0" borderId="15" xfId="7" applyFont="1" applyBorder="1" applyAlignment="1">
      <alignment horizontal="center" vertical="center"/>
    </xf>
    <xf numFmtId="0" fontId="16" fillId="0" borderId="16" xfId="7" applyFont="1" applyBorder="1" applyAlignment="1">
      <alignment horizontal="center" vertical="center"/>
    </xf>
    <xf numFmtId="0" fontId="16" fillId="0" borderId="17" xfId="7" applyFont="1" applyBorder="1" applyAlignment="1">
      <alignment horizontal="center" vertical="center"/>
    </xf>
    <xf numFmtId="179" fontId="16" fillId="0" borderId="1" xfId="7" applyNumberFormat="1" applyFont="1" applyBorder="1" applyAlignment="1">
      <alignment horizontal="right" vertical="center"/>
    </xf>
    <xf numFmtId="0" fontId="16" fillId="0" borderId="15" xfId="7" applyFont="1" applyBorder="1" applyAlignment="1">
      <alignment horizontal="left" vertical="center" wrapText="1"/>
    </xf>
    <xf numFmtId="0" fontId="16" fillId="0" borderId="16" xfId="7" applyFont="1" applyBorder="1" applyAlignment="1">
      <alignment horizontal="left" vertical="center" wrapText="1"/>
    </xf>
    <xf numFmtId="0" fontId="16" fillId="0" borderId="17" xfId="7" applyFont="1" applyBorder="1" applyAlignment="1">
      <alignment horizontal="left" vertical="center" wrapText="1"/>
    </xf>
    <xf numFmtId="0" fontId="7" fillId="0" borderId="15" xfId="7" applyFont="1" applyBorder="1" applyAlignment="1">
      <alignment horizontal="left" vertical="center" wrapText="1"/>
    </xf>
    <xf numFmtId="0" fontId="7" fillId="0" borderId="16" xfId="7" applyFont="1" applyBorder="1" applyAlignment="1">
      <alignment horizontal="left" vertical="center" wrapText="1"/>
    </xf>
    <xf numFmtId="0" fontId="7" fillId="0" borderId="17" xfId="7" applyFont="1" applyBorder="1" applyAlignment="1">
      <alignment horizontal="left" vertical="center" wrapText="1"/>
    </xf>
    <xf numFmtId="0" fontId="57" fillId="0" borderId="0" xfId="8" applyFont="1" applyAlignment="1">
      <alignment horizontal="center"/>
    </xf>
    <xf numFmtId="0" fontId="58" fillId="0" borderId="0" xfId="7" applyFont="1" applyAlignment="1">
      <alignment horizontal="center" vertical="center" wrapText="1"/>
    </xf>
    <xf numFmtId="0" fontId="55" fillId="0" borderId="0" xfId="4" applyFont="1" applyAlignment="1">
      <alignment horizontal="distributed" vertical="center" indent="1"/>
    </xf>
    <xf numFmtId="0" fontId="55" fillId="0" borderId="0" xfId="4" applyFont="1" applyAlignment="1">
      <alignment horizontal="left" vertical="center" shrinkToFit="1"/>
    </xf>
    <xf numFmtId="0" fontId="52" fillId="0" borderId="0" xfId="4" applyFont="1" applyAlignment="1">
      <alignment horizontal="left" vertical="center" shrinkToFit="1"/>
    </xf>
    <xf numFmtId="0" fontId="66" fillId="0" borderId="0" xfId="4" applyFont="1" applyAlignment="1">
      <alignment horizontal="distributed" vertical="center" indent="1"/>
    </xf>
    <xf numFmtId="0" fontId="67" fillId="0" borderId="0" xfId="4" applyFont="1" applyAlignment="1">
      <alignment horizontal="distributed" vertical="center" indent="1"/>
    </xf>
    <xf numFmtId="0" fontId="68" fillId="0" borderId="0" xfId="4" applyFont="1" applyAlignment="1">
      <alignment horizontal="distributed" vertical="center" indent="1"/>
    </xf>
    <xf numFmtId="0" fontId="64" fillId="0" borderId="0" xfId="4" applyFont="1" applyAlignment="1">
      <alignment horizontal="center" vertical="center"/>
    </xf>
    <xf numFmtId="0" fontId="52" fillId="0" borderId="0" xfId="4" applyFont="1" applyAlignment="1">
      <alignment horizontal="left" vertical="center" wrapText="1"/>
    </xf>
    <xf numFmtId="0" fontId="52" fillId="0" borderId="0" xfId="4" applyFont="1">
      <alignment vertical="center"/>
    </xf>
    <xf numFmtId="0" fontId="52" fillId="0" borderId="0" xfId="4" applyFont="1" applyAlignment="1">
      <alignment horizontal="center" vertical="center"/>
    </xf>
    <xf numFmtId="0" fontId="52" fillId="0" borderId="0" xfId="4" applyFont="1" applyAlignment="1">
      <alignment vertical="center" wrapText="1"/>
    </xf>
    <xf numFmtId="178" fontId="55" fillId="0" borderId="0" xfId="4" applyNumberFormat="1" applyFont="1" applyAlignment="1">
      <alignment horizontal="center" vertical="center"/>
    </xf>
    <xf numFmtId="0" fontId="52" fillId="4" borderId="100" xfId="7" applyFont="1" applyFill="1" applyBorder="1" applyAlignment="1" applyProtection="1">
      <alignment horizontal="center" vertical="center" wrapText="1"/>
      <protection locked="0"/>
    </xf>
    <xf numFmtId="0" fontId="52" fillId="4" borderId="0" xfId="7" applyFont="1" applyFill="1" applyAlignment="1" applyProtection="1">
      <alignment horizontal="center" vertical="center" wrapText="1"/>
      <protection locked="0"/>
    </xf>
    <xf numFmtId="0" fontId="52" fillId="4" borderId="38" xfId="7" applyFont="1" applyFill="1" applyBorder="1" applyAlignment="1" applyProtection="1">
      <alignment horizontal="center" vertical="center" wrapText="1"/>
      <protection locked="0"/>
    </xf>
    <xf numFmtId="0" fontId="52" fillId="4" borderId="21" xfId="7" applyFont="1" applyFill="1" applyBorder="1" applyAlignment="1" applyProtection="1">
      <alignment horizontal="center" vertical="center" wrapText="1"/>
      <protection locked="0"/>
    </xf>
    <xf numFmtId="0" fontId="52" fillId="4" borderId="22" xfId="7" applyFont="1" applyFill="1" applyBorder="1" applyAlignment="1" applyProtection="1">
      <alignment horizontal="center" vertical="center" wrapText="1"/>
      <protection locked="0"/>
    </xf>
    <xf numFmtId="0" fontId="52" fillId="4" borderId="27" xfId="7" applyFont="1" applyFill="1" applyBorder="1" applyAlignment="1" applyProtection="1">
      <alignment horizontal="center" vertical="center" wrapText="1"/>
      <protection locked="0"/>
    </xf>
    <xf numFmtId="0" fontId="63" fillId="4" borderId="97" xfId="7" applyFont="1" applyFill="1" applyBorder="1" applyAlignment="1" applyProtection="1">
      <alignment horizontal="center" vertical="center" shrinkToFit="1"/>
      <protection locked="0"/>
    </xf>
    <xf numFmtId="0" fontId="63" fillId="4" borderId="98" xfId="7" applyFont="1" applyFill="1" applyBorder="1" applyAlignment="1" applyProtection="1">
      <alignment horizontal="center" vertical="center" shrinkToFit="1"/>
      <protection locked="0"/>
    </xf>
    <xf numFmtId="0" fontId="47" fillId="4" borderId="7" xfId="7" applyFont="1" applyFill="1" applyBorder="1" applyAlignment="1" applyProtection="1">
      <alignment horizontal="center" vertical="center"/>
      <protection locked="0"/>
    </xf>
    <xf numFmtId="0" fontId="47" fillId="4" borderId="39" xfId="7" applyFont="1" applyFill="1" applyBorder="1" applyAlignment="1" applyProtection="1">
      <alignment horizontal="center" vertical="center"/>
      <protection locked="0"/>
    </xf>
    <xf numFmtId="0" fontId="47" fillId="4" borderId="25" xfId="7" applyFont="1" applyFill="1" applyBorder="1" applyAlignment="1" applyProtection="1">
      <alignment horizontal="center" vertical="center"/>
      <protection locked="0"/>
    </xf>
    <xf numFmtId="0" fontId="47" fillId="4" borderId="21" xfId="7" applyFont="1" applyFill="1" applyBorder="1" applyAlignment="1" applyProtection="1">
      <alignment horizontal="center" vertical="center"/>
      <protection locked="0"/>
    </xf>
    <xf numFmtId="0" fontId="47" fillId="4" borderId="22" xfId="7" applyFont="1" applyFill="1" applyBorder="1" applyAlignment="1" applyProtection="1">
      <alignment horizontal="center" vertical="center"/>
      <protection locked="0"/>
    </xf>
    <xf numFmtId="0" fontId="47" fillId="4" borderId="27" xfId="7" applyFont="1" applyFill="1" applyBorder="1" applyAlignment="1" applyProtection="1">
      <alignment horizontal="center" vertical="center"/>
      <protection locked="0"/>
    </xf>
    <xf numFmtId="0" fontId="52" fillId="4" borderId="7" xfId="7" applyFont="1" applyFill="1" applyBorder="1" applyAlignment="1" applyProtection="1">
      <alignment horizontal="left" vertical="center" shrinkToFit="1"/>
      <protection locked="0"/>
    </xf>
    <xf numFmtId="0" fontId="52" fillId="4" borderId="39" xfId="7" applyFont="1" applyFill="1" applyBorder="1" applyAlignment="1" applyProtection="1">
      <alignment horizontal="left" vertical="center" shrinkToFit="1"/>
      <protection locked="0"/>
    </xf>
    <xf numFmtId="0" fontId="52" fillId="4" borderId="102" xfId="7" applyFont="1" applyFill="1" applyBorder="1" applyAlignment="1" applyProtection="1">
      <alignment horizontal="center" vertical="center" shrinkToFit="1"/>
      <protection locked="0"/>
    </xf>
    <xf numFmtId="0" fontId="52" fillId="4" borderId="103" xfId="7" applyFont="1" applyFill="1" applyBorder="1" applyAlignment="1" applyProtection="1">
      <alignment horizontal="center" vertical="center" shrinkToFit="1"/>
      <protection locked="0"/>
    </xf>
    <xf numFmtId="0" fontId="63" fillId="4" borderId="97" xfId="7" applyFont="1" applyFill="1" applyBorder="1" applyAlignment="1" applyProtection="1">
      <alignment horizontal="left" vertical="center" wrapText="1"/>
      <protection locked="0"/>
    </xf>
    <xf numFmtId="0" fontId="63" fillId="4" borderId="98" xfId="7" applyFont="1" applyFill="1" applyBorder="1" applyAlignment="1" applyProtection="1">
      <alignment horizontal="left" vertical="center" wrapText="1"/>
      <protection locked="0"/>
    </xf>
    <xf numFmtId="0" fontId="63" fillId="4" borderId="99" xfId="7" applyFont="1" applyFill="1" applyBorder="1" applyAlignment="1" applyProtection="1">
      <alignment horizontal="left" vertical="center" wrapText="1"/>
      <protection locked="0"/>
    </xf>
    <xf numFmtId="0" fontId="63" fillId="4" borderId="97" xfId="7" applyFont="1" applyFill="1" applyBorder="1" applyAlignment="1" applyProtection="1">
      <alignment horizontal="justify" vertical="center" wrapText="1"/>
      <protection locked="0"/>
    </xf>
    <xf numFmtId="0" fontId="63" fillId="4" borderId="98" xfId="7" applyFont="1" applyFill="1" applyBorder="1" applyAlignment="1" applyProtection="1">
      <alignment horizontal="justify" vertical="center" wrapText="1"/>
      <protection locked="0"/>
    </xf>
    <xf numFmtId="0" fontId="63" fillId="4" borderId="99" xfId="7" applyFont="1" applyFill="1" applyBorder="1" applyAlignment="1" applyProtection="1">
      <alignment horizontal="justify" vertical="center" wrapText="1"/>
      <protection locked="0"/>
    </xf>
    <xf numFmtId="0" fontId="7" fillId="0" borderId="0" xfId="0" applyFont="1" applyProtection="1">
      <alignment vertical="center"/>
      <protection locked="0"/>
    </xf>
    <xf numFmtId="0" fontId="14" fillId="0" borderId="0" xfId="0" applyFont="1" applyAlignment="1" applyProtection="1">
      <alignment horizontal="center" vertical="center"/>
      <protection locked="0"/>
    </xf>
    <xf numFmtId="0" fontId="16" fillId="0" borderId="0" xfId="0" applyFont="1" applyAlignment="1" applyProtection="1">
      <alignment horizontal="left" vertical="center"/>
      <protection locked="0"/>
    </xf>
    <xf numFmtId="0" fontId="16" fillId="3" borderId="1" xfId="0" applyFont="1" applyFill="1" applyBorder="1" applyAlignment="1" applyProtection="1">
      <alignment horizontal="center" vertical="center" shrinkToFit="1"/>
      <protection locked="0"/>
    </xf>
    <xf numFmtId="0" fontId="16" fillId="4" borderId="15" xfId="0" applyFont="1" applyFill="1" applyBorder="1" applyAlignment="1" applyProtection="1">
      <alignment horizontal="left" vertical="center" shrinkToFit="1"/>
      <protection locked="0"/>
    </xf>
    <xf numFmtId="0" fontId="16" fillId="4" borderId="17" xfId="0" applyFont="1" applyFill="1" applyBorder="1" applyAlignment="1" applyProtection="1">
      <alignment horizontal="left" vertical="center" shrinkToFit="1"/>
      <protection locked="0"/>
    </xf>
    <xf numFmtId="0" fontId="16" fillId="4" borderId="15" xfId="0" applyFont="1" applyFill="1" applyBorder="1" applyAlignment="1" applyProtection="1">
      <alignment vertical="center" shrinkToFit="1"/>
      <protection locked="0"/>
    </xf>
    <xf numFmtId="0" fontId="16" fillId="4" borderId="17" xfId="0" applyFont="1" applyFill="1" applyBorder="1" applyAlignment="1" applyProtection="1">
      <alignment vertical="center" shrinkToFit="1"/>
      <protection locked="0"/>
    </xf>
    <xf numFmtId="0" fontId="16" fillId="3" borderId="35" xfId="0" applyFont="1" applyFill="1" applyBorder="1" applyAlignment="1" applyProtection="1">
      <alignment horizontal="center" vertical="center" shrinkToFit="1"/>
      <protection locked="0"/>
    </xf>
    <xf numFmtId="0" fontId="16" fillId="4" borderId="35" xfId="0" applyFont="1" applyFill="1" applyBorder="1" applyAlignment="1" applyProtection="1">
      <alignment horizontal="left" vertical="center" shrinkToFit="1"/>
      <protection locked="0"/>
    </xf>
    <xf numFmtId="0" fontId="17" fillId="3" borderId="1" xfId="0" applyFont="1" applyFill="1" applyBorder="1" applyAlignment="1" applyProtection="1">
      <alignment horizontal="center" vertical="center" shrinkToFit="1"/>
      <protection locked="0"/>
    </xf>
    <xf numFmtId="0" fontId="16" fillId="0" borderId="0" xfId="0" applyFont="1" applyAlignment="1" applyProtection="1">
      <alignment horizontal="left" vertical="center" shrinkToFit="1"/>
      <protection locked="0"/>
    </xf>
    <xf numFmtId="0" fontId="16" fillId="4" borderId="28" xfId="0" applyFont="1" applyFill="1" applyBorder="1" applyAlignment="1" applyProtection="1">
      <alignment vertical="center" shrinkToFit="1"/>
      <protection locked="0"/>
    </xf>
    <xf numFmtId="0" fontId="16" fillId="4" borderId="48" xfId="0" applyFont="1" applyFill="1" applyBorder="1" applyAlignment="1" applyProtection="1">
      <alignment vertical="center" shrinkToFit="1"/>
      <protection locked="0"/>
    </xf>
    <xf numFmtId="0" fontId="16" fillId="3" borderId="41" xfId="0" applyFont="1" applyFill="1" applyBorder="1" applyAlignment="1" applyProtection="1">
      <alignment horizontal="center" vertical="center" shrinkToFit="1"/>
      <protection locked="0"/>
    </xf>
    <xf numFmtId="38" fontId="16" fillId="3" borderId="66" xfId="3" applyFont="1" applyFill="1" applyBorder="1" applyAlignment="1" applyProtection="1">
      <alignment horizontal="center" vertical="center" shrinkToFit="1"/>
    </xf>
    <xf numFmtId="38" fontId="16" fillId="3" borderId="67" xfId="3" applyFont="1" applyFill="1" applyBorder="1" applyAlignment="1" applyProtection="1">
      <alignment horizontal="center" vertical="center" shrinkToFit="1"/>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2" xfId="0" applyFont="1" applyFill="1" applyBorder="1" applyAlignment="1">
      <alignment horizontal="center" vertical="center"/>
    </xf>
    <xf numFmtId="38" fontId="16" fillId="3" borderId="2" xfId="3" applyFont="1" applyFill="1" applyBorder="1" applyAlignment="1" applyProtection="1">
      <alignment horizontal="center" vertical="center"/>
    </xf>
    <xf numFmtId="38" fontId="16" fillId="3" borderId="14" xfId="3" applyFont="1" applyFill="1" applyBorder="1" applyAlignment="1" applyProtection="1">
      <alignment horizontal="center" vertical="center"/>
    </xf>
    <xf numFmtId="0" fontId="16" fillId="3" borderId="69" xfId="0" applyFont="1" applyFill="1" applyBorder="1" applyAlignment="1">
      <alignment horizontal="center" vertical="center"/>
    </xf>
    <xf numFmtId="0" fontId="16" fillId="3" borderId="70" xfId="0" applyFont="1" applyFill="1" applyBorder="1" applyAlignment="1">
      <alignment horizontal="center" vertical="center"/>
    </xf>
    <xf numFmtId="0" fontId="16" fillId="4" borderId="16" xfId="0" applyFont="1" applyFill="1" applyBorder="1" applyAlignment="1" applyProtection="1">
      <alignment horizontal="left" vertical="center" shrinkToFit="1"/>
      <protection locked="0"/>
    </xf>
    <xf numFmtId="0" fontId="16" fillId="3" borderId="15" xfId="0" applyFont="1" applyFill="1" applyBorder="1" applyAlignment="1" applyProtection="1">
      <alignment horizontal="center" vertical="center" shrinkToFit="1"/>
      <protection locked="0"/>
    </xf>
    <xf numFmtId="0" fontId="16" fillId="3" borderId="17" xfId="0" applyFont="1" applyFill="1" applyBorder="1" applyAlignment="1" applyProtection="1">
      <alignment horizontal="center" vertical="center" shrinkToFit="1"/>
      <protection locked="0"/>
    </xf>
    <xf numFmtId="0" fontId="16" fillId="4" borderId="1" xfId="0" applyFont="1" applyFill="1" applyBorder="1" applyAlignment="1" applyProtection="1">
      <alignment horizontal="left" vertical="center" shrinkToFit="1"/>
      <protection locked="0"/>
    </xf>
    <xf numFmtId="0" fontId="16" fillId="4" borderId="28" xfId="0" applyFont="1" applyFill="1" applyBorder="1" applyAlignment="1" applyProtection="1">
      <alignment horizontal="left" vertical="center" shrinkToFit="1"/>
      <protection locked="0"/>
    </xf>
    <xf numFmtId="0" fontId="16" fillId="4" borderId="48" xfId="0" applyFont="1" applyFill="1" applyBorder="1" applyAlignment="1" applyProtection="1">
      <alignment horizontal="left" vertical="center" shrinkToFit="1"/>
      <protection locked="0"/>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6" fillId="0" borderId="41" xfId="0" applyFont="1" applyBorder="1" applyAlignment="1">
      <alignment horizontal="center" vertical="center"/>
    </xf>
    <xf numFmtId="0" fontId="16" fillId="0" borderId="19" xfId="0" applyFont="1" applyBorder="1" applyAlignment="1">
      <alignment horizontal="center" vertical="center"/>
    </xf>
    <xf numFmtId="0" fontId="16" fillId="0" borderId="18"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11" xfId="0" applyFont="1" applyBorder="1" applyAlignment="1">
      <alignment horizontal="center" vertical="center"/>
    </xf>
    <xf numFmtId="0" fontId="16" fillId="0" borderId="35" xfId="0" applyFont="1" applyBorder="1" applyAlignment="1">
      <alignment horizontal="center" vertical="center"/>
    </xf>
    <xf numFmtId="0" fontId="16" fillId="3" borderId="12" xfId="0" applyFont="1" applyFill="1" applyBorder="1" applyAlignment="1">
      <alignment horizontal="center" vertical="center"/>
    </xf>
    <xf numFmtId="0" fontId="16" fillId="4" borderId="15" xfId="0" applyFont="1" applyFill="1" applyBorder="1" applyProtection="1">
      <alignment vertical="center"/>
      <protection locked="0"/>
    </xf>
    <xf numFmtId="0" fontId="16" fillId="4" borderId="17" xfId="0" applyFont="1" applyFill="1" applyBorder="1" applyProtection="1">
      <alignment vertical="center"/>
      <protection locked="0"/>
    </xf>
    <xf numFmtId="0" fontId="16" fillId="0" borderId="12" xfId="0" applyFont="1" applyBorder="1" applyAlignment="1">
      <alignment horizontal="center" vertical="center"/>
    </xf>
    <xf numFmtId="0" fontId="16" fillId="0" borderId="2" xfId="0" applyFont="1" applyBorder="1" applyAlignment="1">
      <alignment horizontal="center" vertical="center"/>
    </xf>
    <xf numFmtId="0" fontId="2" fillId="0" borderId="1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protection locked="0"/>
    </xf>
    <xf numFmtId="0" fontId="2" fillId="0" borderId="77"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7" fillId="0" borderId="21" xfId="0" applyFont="1" applyBorder="1" applyAlignment="1">
      <alignment horizontal="center" vertical="center"/>
    </xf>
    <xf numFmtId="0" fontId="7" fillId="0" borderId="22" xfId="0" applyFont="1" applyBorder="1" applyAlignment="1">
      <alignment horizontal="center" vertical="center"/>
    </xf>
    <xf numFmtId="38" fontId="8" fillId="0" borderId="20" xfId="3" applyFont="1" applyBorder="1" applyAlignment="1" applyProtection="1">
      <alignment horizontal="right" vertical="center"/>
    </xf>
    <xf numFmtId="38" fontId="8" fillId="0" borderId="30" xfId="3" applyFont="1" applyBorder="1" applyAlignment="1" applyProtection="1">
      <alignment vertical="center"/>
    </xf>
    <xf numFmtId="38" fontId="0" fillId="0" borderId="31" xfId="3" applyFont="1" applyBorder="1" applyAlignment="1" applyProtection="1">
      <alignment vertical="center"/>
    </xf>
    <xf numFmtId="0" fontId="7" fillId="0" borderId="11" xfId="0" applyFont="1" applyBorder="1" applyAlignment="1">
      <alignment horizontal="center" vertical="center"/>
    </xf>
    <xf numFmtId="0" fontId="7" fillId="0" borderId="35" xfId="0" applyFont="1" applyBorder="1" applyAlignment="1">
      <alignment horizontal="center" vertical="center"/>
    </xf>
    <xf numFmtId="0" fontId="7" fillId="0" borderId="10" xfId="0" applyFont="1" applyBorder="1" applyAlignment="1">
      <alignment horizontal="center" vertical="center"/>
    </xf>
    <xf numFmtId="0" fontId="7" fillId="0" borderId="41"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38" fontId="8" fillId="0" borderId="55" xfId="3" applyFont="1" applyBorder="1" applyAlignment="1" applyProtection="1">
      <alignment horizontal="right" vertical="center"/>
    </xf>
    <xf numFmtId="38" fontId="8" fillId="0" borderId="56" xfId="3" applyFont="1" applyBorder="1" applyAlignment="1" applyProtection="1">
      <alignment horizontal="right" vertical="center"/>
    </xf>
    <xf numFmtId="38" fontId="8" fillId="0" borderId="57" xfId="3" applyFont="1" applyBorder="1" applyAlignment="1" applyProtection="1">
      <alignment horizontal="right" vertical="center"/>
    </xf>
    <xf numFmtId="38" fontId="8" fillId="0" borderId="55" xfId="3" applyFont="1" applyBorder="1" applyAlignment="1" applyProtection="1">
      <alignment vertical="center"/>
    </xf>
    <xf numFmtId="38" fontId="0" fillId="0" borderId="58" xfId="3" applyFont="1" applyBorder="1" applyAlignment="1" applyProtection="1">
      <alignment vertical="center"/>
    </xf>
    <xf numFmtId="38" fontId="8" fillId="0" borderId="51" xfId="3" applyFont="1" applyBorder="1" applyAlignment="1" applyProtection="1">
      <alignment horizontal="right" vertical="center"/>
    </xf>
    <xf numFmtId="38" fontId="8" fillId="0" borderId="52" xfId="3" applyFont="1" applyBorder="1" applyAlignment="1" applyProtection="1">
      <alignment horizontal="right" vertical="center"/>
    </xf>
    <xf numFmtId="38" fontId="8" fillId="0" borderId="53" xfId="3" applyFont="1" applyBorder="1" applyAlignment="1" applyProtection="1">
      <alignment horizontal="right" vertical="center"/>
    </xf>
    <xf numFmtId="38" fontId="8" fillId="0" borderId="51" xfId="3" applyFont="1" applyBorder="1" applyAlignment="1" applyProtection="1">
      <alignment vertical="center"/>
    </xf>
    <xf numFmtId="38" fontId="8" fillId="0" borderId="54" xfId="3" applyFont="1" applyBorder="1" applyAlignment="1" applyProtection="1">
      <alignment vertical="center"/>
    </xf>
    <xf numFmtId="38" fontId="8" fillId="0" borderId="47" xfId="3" applyFont="1" applyBorder="1" applyAlignment="1" applyProtection="1">
      <alignment horizontal="right" vertical="center"/>
    </xf>
    <xf numFmtId="38" fontId="8" fillId="0" borderId="28" xfId="3" applyFont="1" applyBorder="1" applyAlignment="1" applyProtection="1">
      <alignment vertical="center"/>
    </xf>
    <xf numFmtId="38" fontId="0" fillId="0" borderId="29" xfId="3" applyFont="1" applyBorder="1" applyAlignment="1" applyProtection="1">
      <alignment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38" fontId="8" fillId="0" borderId="60" xfId="3" applyFont="1" applyBorder="1" applyAlignment="1" applyProtection="1">
      <alignment horizontal="right" vertical="center"/>
    </xf>
    <xf numFmtId="38" fontId="8" fillId="0" borderId="61" xfId="3" applyFont="1" applyBorder="1" applyAlignment="1" applyProtection="1">
      <alignment horizontal="right" vertical="center"/>
    </xf>
    <xf numFmtId="38" fontId="8" fillId="0" borderId="62" xfId="3" applyFont="1" applyBorder="1" applyAlignment="1" applyProtection="1">
      <alignment horizontal="right" vertical="center"/>
    </xf>
    <xf numFmtId="38" fontId="8" fillId="0" borderId="60" xfId="3" applyFont="1" applyBorder="1" applyAlignment="1" applyProtection="1">
      <alignment vertical="center"/>
    </xf>
    <xf numFmtId="38" fontId="8" fillId="0" borderId="63" xfId="3" applyFont="1" applyBorder="1" applyAlignment="1" applyProtection="1">
      <alignment vertical="center"/>
    </xf>
    <xf numFmtId="38" fontId="8" fillId="0" borderId="28" xfId="3" applyFont="1" applyBorder="1" applyAlignment="1" applyProtection="1">
      <alignment horizontal="right" vertical="center"/>
    </xf>
    <xf numFmtId="38" fontId="8" fillId="0" borderId="23" xfId="3" applyFont="1" applyBorder="1" applyAlignment="1" applyProtection="1">
      <alignment horizontal="right" vertical="center"/>
    </xf>
    <xf numFmtId="38" fontId="8" fillId="0" borderId="48" xfId="3" applyFont="1" applyBorder="1" applyAlignment="1" applyProtection="1">
      <alignment horizontal="right"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38" fontId="8" fillId="0" borderId="43" xfId="3" applyFont="1" applyBorder="1" applyAlignment="1" applyProtection="1">
      <alignment horizontal="right" vertical="center"/>
    </xf>
    <xf numFmtId="38" fontId="8" fillId="0" borderId="49" xfId="3" applyFont="1" applyBorder="1" applyAlignment="1" applyProtection="1">
      <alignment vertical="center"/>
    </xf>
    <xf numFmtId="38" fontId="0" fillId="0" borderId="50" xfId="3" applyFont="1" applyBorder="1" applyAlignment="1" applyProtection="1">
      <alignment vertical="center"/>
    </xf>
    <xf numFmtId="38" fontId="8" fillId="0" borderId="29" xfId="3" applyFont="1" applyBorder="1" applyAlignment="1" applyProtection="1">
      <alignment vertical="center"/>
    </xf>
    <xf numFmtId="0" fontId="7" fillId="3" borderId="12" xfId="0" applyFont="1" applyFill="1" applyBorder="1" applyAlignment="1">
      <alignment horizontal="center" vertical="center"/>
    </xf>
    <xf numFmtId="0" fontId="7"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24" xfId="0" applyFont="1" applyFill="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78" fillId="0" borderId="0" xfId="5" applyFont="1" applyAlignment="1" applyProtection="1">
      <alignment horizontal="center" vertical="center" shrinkToFit="1"/>
      <protection locked="0"/>
    </xf>
    <xf numFmtId="0" fontId="0" fillId="0" borderId="7" xfId="5" applyFont="1" applyBorder="1" applyAlignment="1" applyProtection="1">
      <alignment horizontal="center" vertical="center" wrapText="1" shrinkToFit="1"/>
      <protection locked="0"/>
    </xf>
    <xf numFmtId="0" fontId="0" fillId="0" borderId="8" xfId="5" applyFont="1" applyBorder="1" applyAlignment="1" applyProtection="1">
      <alignment horizontal="center" vertical="center" wrapText="1" shrinkToFit="1"/>
      <protection locked="0"/>
    </xf>
    <xf numFmtId="0" fontId="0" fillId="0" borderId="120" xfId="5" applyFont="1" applyBorder="1" applyAlignment="1" applyProtection="1">
      <alignment horizontal="center" vertical="center" wrapText="1" shrinkToFit="1"/>
      <protection locked="0"/>
    </xf>
    <xf numFmtId="0" fontId="0" fillId="0" borderId="86" xfId="5" applyFont="1" applyBorder="1" applyAlignment="1" applyProtection="1">
      <alignment horizontal="center" vertical="center" wrapText="1" shrinkToFit="1"/>
      <protection locked="0"/>
    </xf>
    <xf numFmtId="0" fontId="5" fillId="5" borderId="12" xfId="5" applyFont="1" applyFill="1" applyBorder="1" applyAlignment="1" applyProtection="1">
      <alignment horizontal="center" vertical="center"/>
      <protection locked="0"/>
    </xf>
    <xf numFmtId="0" fontId="5" fillId="5" borderId="3" xfId="5" applyFont="1" applyFill="1" applyBorder="1" applyAlignment="1" applyProtection="1">
      <alignment horizontal="center" vertical="center"/>
      <protection locked="0"/>
    </xf>
    <xf numFmtId="0" fontId="42" fillId="0" borderId="122" xfId="7" applyFont="1" applyBorder="1" applyAlignment="1" applyProtection="1">
      <alignment horizontal="left" vertical="center" wrapText="1"/>
      <protection locked="0"/>
    </xf>
    <xf numFmtId="0" fontId="42" fillId="0" borderId="59" xfId="7" applyFont="1" applyBorder="1" applyAlignment="1" applyProtection="1">
      <alignment horizontal="left" vertical="center" wrapText="1"/>
      <protection locked="0"/>
    </xf>
    <xf numFmtId="49" fontId="37" fillId="0" borderId="93" xfId="7" applyNumberFormat="1" applyFont="1" applyBorder="1" applyAlignment="1">
      <alignment horizontal="left" vertical="center" shrinkToFit="1"/>
    </xf>
    <xf numFmtId="0" fontId="37" fillId="0" borderId="93" xfId="7" applyFont="1" applyBorder="1" applyAlignment="1">
      <alignment horizontal="left" vertical="center" shrinkToFit="1"/>
    </xf>
    <xf numFmtId="0" fontId="37" fillId="0" borderId="86" xfId="7" applyFont="1" applyBorder="1" applyAlignment="1">
      <alignment horizontal="left" vertical="center" shrinkToFit="1"/>
    </xf>
    <xf numFmtId="49" fontId="50" fillId="0" borderId="0" xfId="8" quotePrefix="1" applyNumberFormat="1" applyFont="1" applyAlignment="1">
      <alignment horizontal="center" vertical="center"/>
    </xf>
    <xf numFmtId="0" fontId="50" fillId="0" borderId="0" xfId="8" applyFont="1" applyAlignment="1">
      <alignment horizontal="center" vertical="center"/>
    </xf>
    <xf numFmtId="178" fontId="50" fillId="0" borderId="0" xfId="8" applyNumberFormat="1" applyFont="1" applyAlignment="1">
      <alignment horizontal="left" vertical="center" wrapText="1"/>
    </xf>
    <xf numFmtId="0" fontId="50" fillId="0" borderId="0" xfId="8" applyFont="1" applyAlignment="1">
      <alignment horizontal="center" vertical="center" wrapText="1"/>
    </xf>
    <xf numFmtId="0" fontId="53" fillId="0" borderId="0" xfId="8" applyFont="1" applyAlignment="1">
      <alignment horizontal="center" vertical="center"/>
    </xf>
    <xf numFmtId="0" fontId="45" fillId="0" borderId="0" xfId="7" applyFont="1" applyAlignment="1">
      <alignment horizontal="center" vertical="center"/>
    </xf>
    <xf numFmtId="0" fontId="49" fillId="0" borderId="0" xfId="7" applyFont="1" applyAlignment="1">
      <alignment horizontal="center" vertical="center"/>
    </xf>
    <xf numFmtId="58" fontId="50" fillId="0" borderId="0" xfId="8" applyNumberFormat="1" applyFont="1" applyAlignment="1">
      <alignment horizontal="center" vertical="center"/>
    </xf>
    <xf numFmtId="0" fontId="16" fillId="0" borderId="93" xfId="7" applyFont="1" applyBorder="1" applyAlignment="1">
      <alignment horizontal="left" vertical="center"/>
    </xf>
    <xf numFmtId="0" fontId="29" fillId="0" borderId="0" xfId="7" applyFont="1" applyAlignment="1">
      <alignment horizontal="left" vertical="center"/>
    </xf>
    <xf numFmtId="0" fontId="16" fillId="0" borderId="92" xfId="7" applyFont="1" applyBorder="1" applyAlignment="1">
      <alignment horizontal="center" vertical="center" wrapText="1"/>
    </xf>
    <xf numFmtId="0" fontId="16" fillId="0" borderId="93" xfId="7" applyFont="1" applyBorder="1" applyAlignment="1">
      <alignment horizontal="center" vertical="center" wrapText="1"/>
    </xf>
    <xf numFmtId="0" fontId="16" fillId="0" borderId="86" xfId="7" applyFont="1" applyBorder="1" applyAlignment="1">
      <alignment horizontal="center" vertical="center" wrapText="1"/>
    </xf>
    <xf numFmtId="0" fontId="16" fillId="0" borderId="28" xfId="7" applyFont="1" applyBorder="1" applyAlignment="1">
      <alignment horizontal="center" vertical="center" wrapText="1"/>
    </xf>
    <xf numFmtId="0" fontId="16" fillId="0" borderId="23" xfId="7" applyFont="1" applyBorder="1" applyAlignment="1">
      <alignment horizontal="center" vertical="center" wrapText="1"/>
    </xf>
    <xf numFmtId="0" fontId="16" fillId="0" borderId="48" xfId="7" applyFont="1" applyBorder="1" applyAlignment="1">
      <alignment horizontal="center" vertical="center" wrapText="1"/>
    </xf>
    <xf numFmtId="38" fontId="16" fillId="0" borderId="86" xfId="10" applyFont="1" applyFill="1" applyBorder="1" applyAlignment="1">
      <alignment horizontal="right" vertical="center"/>
    </xf>
    <xf numFmtId="38" fontId="16" fillId="0" borderId="41" xfId="10" applyFont="1" applyFill="1" applyBorder="1" applyAlignment="1">
      <alignment horizontal="right" vertical="center"/>
    </xf>
    <xf numFmtId="38" fontId="16" fillId="0" borderId="92" xfId="10" applyFont="1" applyFill="1" applyBorder="1" applyAlignment="1">
      <alignment horizontal="right" vertical="center"/>
    </xf>
    <xf numFmtId="0" fontId="16" fillId="0" borderId="92" xfId="7" applyFont="1" applyBorder="1" applyAlignment="1">
      <alignment horizontal="center" vertical="center"/>
    </xf>
    <xf numFmtId="0" fontId="16" fillId="0" borderId="93" xfId="7" applyFont="1" applyBorder="1" applyAlignment="1">
      <alignment horizontal="center" vertical="center"/>
    </xf>
    <xf numFmtId="0" fontId="16" fillId="0" borderId="86" xfId="7" applyFont="1" applyBorder="1" applyAlignment="1">
      <alignment horizontal="center" vertical="center"/>
    </xf>
    <xf numFmtId="0" fontId="16" fillId="0" borderId="28" xfId="7" applyFont="1" applyBorder="1" applyAlignment="1">
      <alignment horizontal="center" vertical="center"/>
    </xf>
    <xf numFmtId="0" fontId="16" fillId="0" borderId="23" xfId="7" applyFont="1" applyBorder="1" applyAlignment="1">
      <alignment horizontal="center" vertical="center"/>
    </xf>
    <xf numFmtId="0" fontId="16" fillId="0" borderId="48" xfId="7" applyFont="1" applyBorder="1" applyAlignment="1">
      <alignment horizontal="center" vertical="center"/>
    </xf>
    <xf numFmtId="38" fontId="16" fillId="0" borderId="48" xfId="10" applyFont="1" applyFill="1" applyBorder="1" applyAlignment="1">
      <alignment horizontal="right" vertical="center"/>
    </xf>
    <xf numFmtId="38" fontId="16" fillId="0" borderId="35" xfId="10" applyFont="1" applyFill="1" applyBorder="1" applyAlignment="1">
      <alignment horizontal="right" vertical="center"/>
    </xf>
    <xf numFmtId="38" fontId="16" fillId="0" borderId="28" xfId="10" applyFont="1" applyFill="1" applyBorder="1" applyAlignment="1">
      <alignment horizontal="right" vertical="center"/>
    </xf>
    <xf numFmtId="38" fontId="16" fillId="0" borderId="93" xfId="10" applyFont="1" applyFill="1" applyBorder="1" applyAlignment="1">
      <alignment horizontal="right" vertical="center"/>
    </xf>
    <xf numFmtId="38" fontId="16" fillId="0" borderId="93" xfId="10" applyFont="1" applyBorder="1" applyAlignment="1">
      <alignment horizontal="right" vertical="center"/>
    </xf>
    <xf numFmtId="179" fontId="16" fillId="0" borderId="86" xfId="7" applyNumberFormat="1" applyFont="1" applyBorder="1">
      <alignment vertical="center"/>
    </xf>
    <xf numFmtId="179" fontId="16" fillId="0" borderId="41" xfId="7" applyNumberFormat="1" applyFont="1" applyBorder="1">
      <alignment vertical="center"/>
    </xf>
    <xf numFmtId="179" fontId="16" fillId="0" borderId="92" xfId="7" applyNumberFormat="1" applyFont="1" applyBorder="1">
      <alignment vertical="center"/>
    </xf>
    <xf numFmtId="179" fontId="16" fillId="0" borderId="48" xfId="7" applyNumberFormat="1" applyFont="1" applyBorder="1" applyAlignment="1">
      <alignment horizontal="right" vertical="center"/>
    </xf>
    <xf numFmtId="179" fontId="16" fillId="0" borderId="35" xfId="7" applyNumberFormat="1" applyFont="1" applyBorder="1" applyAlignment="1">
      <alignment horizontal="right" vertical="center"/>
    </xf>
    <xf numFmtId="179" fontId="16" fillId="0" borderId="28" xfId="7" applyNumberFormat="1" applyFont="1" applyBorder="1" applyAlignment="1">
      <alignment horizontal="right" vertical="center"/>
    </xf>
    <xf numFmtId="179" fontId="16" fillId="0" borderId="93" xfId="7" applyNumberFormat="1" applyFont="1" applyBorder="1" applyAlignment="1">
      <alignment horizontal="right" vertical="center"/>
    </xf>
    <xf numFmtId="179" fontId="16" fillId="0" borderId="86" xfId="7" applyNumberFormat="1" applyFont="1" applyBorder="1" applyAlignment="1">
      <alignment horizontal="right" vertical="center"/>
    </xf>
    <xf numFmtId="179" fontId="16" fillId="0" borderId="41" xfId="7" applyNumberFormat="1" applyFont="1" applyBorder="1" applyAlignment="1">
      <alignment horizontal="right" vertical="center"/>
    </xf>
    <xf numFmtId="179" fontId="16" fillId="0" borderId="92" xfId="7" applyNumberFormat="1" applyFont="1" applyBorder="1" applyAlignment="1">
      <alignment horizontal="right" vertical="center"/>
    </xf>
    <xf numFmtId="0" fontId="7" fillId="0" borderId="92" xfId="7" applyFont="1" applyBorder="1" applyAlignment="1">
      <alignment horizontal="center" vertical="center" wrapText="1"/>
    </xf>
    <xf numFmtId="0" fontId="7" fillId="0" borderId="93" xfId="7" applyFont="1" applyBorder="1" applyAlignment="1">
      <alignment horizontal="center" vertical="center" wrapText="1"/>
    </xf>
    <xf numFmtId="0" fontId="7" fillId="0" borderId="86" xfId="7" applyFont="1" applyBorder="1" applyAlignment="1">
      <alignment horizontal="center" vertical="center" wrapText="1"/>
    </xf>
    <xf numFmtId="0" fontId="7" fillId="0" borderId="28" xfId="7" applyFont="1" applyBorder="1" applyAlignment="1">
      <alignment horizontal="center" vertical="center" wrapText="1"/>
    </xf>
    <xf numFmtId="0" fontId="7" fillId="0" borderId="23" xfId="7" applyFont="1" applyBorder="1" applyAlignment="1">
      <alignment horizontal="center" vertical="center" wrapText="1"/>
    </xf>
    <xf numFmtId="0" fontId="7" fillId="0" borderId="48" xfId="7" applyFont="1" applyBorder="1" applyAlignment="1">
      <alignment horizontal="center" vertical="center" wrapText="1"/>
    </xf>
    <xf numFmtId="179" fontId="16" fillId="4" borderId="86" xfId="7" applyNumberFormat="1" applyFont="1" applyFill="1" applyBorder="1" applyAlignment="1" applyProtection="1">
      <alignment horizontal="right" vertical="center"/>
      <protection locked="0"/>
    </xf>
    <xf numFmtId="179" fontId="16" fillId="4" borderId="41" xfId="7" applyNumberFormat="1" applyFont="1" applyFill="1" applyBorder="1" applyAlignment="1" applyProtection="1">
      <alignment horizontal="right" vertical="center"/>
      <protection locked="0"/>
    </xf>
    <xf numFmtId="179" fontId="16" fillId="4" borderId="92" xfId="7" applyNumberFormat="1" applyFont="1" applyFill="1" applyBorder="1" applyAlignment="1" applyProtection="1">
      <alignment horizontal="right" vertical="center"/>
      <protection locked="0"/>
    </xf>
    <xf numFmtId="0" fontId="49" fillId="0" borderId="0" xfId="8" applyFont="1" applyAlignment="1">
      <alignment horizontal="distributed" vertical="top"/>
    </xf>
    <xf numFmtId="0" fontId="49" fillId="0" borderId="0" xfId="7" applyFont="1" applyAlignment="1">
      <alignment horizontal="left" vertical="center" shrinkToFit="1"/>
    </xf>
    <xf numFmtId="0" fontId="49" fillId="0" borderId="0" xfId="8" applyFont="1" applyAlignment="1">
      <alignment horizontal="distributed" vertical="top" shrinkToFit="1"/>
    </xf>
    <xf numFmtId="0" fontId="49" fillId="0" borderId="0" xfId="7" applyFont="1" applyAlignment="1">
      <alignment horizontal="distributed" vertical="center"/>
    </xf>
    <xf numFmtId="0" fontId="49" fillId="0" borderId="0" xfId="7" applyFont="1" applyAlignment="1">
      <alignment vertical="center" shrinkToFit="1"/>
    </xf>
    <xf numFmtId="0" fontId="49" fillId="0" borderId="0" xfId="12" applyFont="1" applyAlignment="1">
      <alignment horizontal="distributed" vertical="center"/>
    </xf>
    <xf numFmtId="0" fontId="49" fillId="0" borderId="0" xfId="8" applyFont="1" applyAlignment="1">
      <alignment horizontal="left" vertical="center"/>
    </xf>
    <xf numFmtId="0" fontId="49" fillId="0" borderId="0" xfId="12" applyFont="1" applyAlignment="1">
      <alignment horizontal="left" vertical="center"/>
    </xf>
    <xf numFmtId="0" fontId="49" fillId="0" borderId="0" xfId="7" applyFont="1" applyAlignment="1">
      <alignment horizontal="left" vertical="center"/>
    </xf>
    <xf numFmtId="0" fontId="49" fillId="0" borderId="0" xfId="12" applyFont="1" applyAlignment="1">
      <alignment horizontal="left" vertical="top" wrapText="1"/>
    </xf>
    <xf numFmtId="0" fontId="49" fillId="0" borderId="0" xfId="12" applyFont="1" applyAlignment="1">
      <alignment horizontal="center" vertical="distributed" wrapText="1"/>
    </xf>
    <xf numFmtId="0" fontId="48" fillId="0" borderId="0" xfId="8" applyFont="1" applyAlignment="1">
      <alignment horizontal="left" vertical="center" shrinkToFit="1"/>
    </xf>
    <xf numFmtId="0" fontId="49" fillId="0" borderId="0" xfId="8" applyFont="1" applyAlignment="1">
      <alignment horizontal="distributed" vertical="center"/>
    </xf>
    <xf numFmtId="0" fontId="49" fillId="0" borderId="0" xfId="8" applyFont="1" applyAlignment="1">
      <alignment horizontal="left" vertical="center" wrapText="1"/>
    </xf>
    <xf numFmtId="58" fontId="49" fillId="0" borderId="0" xfId="8" applyNumberFormat="1" applyFont="1" applyAlignment="1">
      <alignment horizontal="distributed" vertical="center"/>
    </xf>
    <xf numFmtId="38" fontId="49" fillId="0" borderId="0" xfId="13" applyFont="1" applyFill="1" applyAlignment="1" applyProtection="1">
      <alignment horizontal="right" vertical="center"/>
    </xf>
    <xf numFmtId="0" fontId="54" fillId="0" borderId="0" xfId="8" applyFont="1" applyAlignment="1">
      <alignment horizontal="center" vertical="center"/>
    </xf>
    <xf numFmtId="0" fontId="82" fillId="0" borderId="0" xfId="8" applyFont="1" applyAlignment="1">
      <alignment horizontal="center" vertical="center"/>
    </xf>
    <xf numFmtId="38" fontId="49" fillId="0" borderId="0" xfId="11" applyFont="1" applyFill="1" applyAlignment="1" applyProtection="1">
      <alignment horizontal="right" vertical="center"/>
    </xf>
    <xf numFmtId="0" fontId="83" fillId="0" borderId="0" xfId="12" applyFont="1" applyAlignment="1">
      <alignment horizontal="center" vertical="center" wrapText="1"/>
    </xf>
    <xf numFmtId="0" fontId="50" fillId="0" borderId="0" xfId="4" applyFont="1" applyAlignment="1">
      <alignment horizontal="left" vertical="center" shrinkToFit="1"/>
    </xf>
    <xf numFmtId="0" fontId="83" fillId="0" borderId="0" xfId="4" applyFont="1" applyAlignment="1">
      <alignment horizontal="center" vertical="center"/>
    </xf>
    <xf numFmtId="9" fontId="68" fillId="0" borderId="0" xfId="4" applyNumberFormat="1" applyFont="1" applyAlignment="1">
      <alignment horizontal="left" vertical="center" wrapText="1"/>
    </xf>
    <xf numFmtId="0" fontId="87" fillId="0" borderId="0" xfId="4" applyFont="1" applyAlignment="1">
      <alignment horizontal="center" vertical="center"/>
    </xf>
    <xf numFmtId="58" fontId="55" fillId="0" borderId="0" xfId="4" applyNumberFormat="1" applyFont="1" applyAlignment="1">
      <alignment horizontal="center" vertical="center"/>
    </xf>
    <xf numFmtId="0" fontId="55" fillId="0" borderId="0" xfId="4" applyFont="1" applyAlignment="1">
      <alignment horizontal="center" vertical="center"/>
    </xf>
    <xf numFmtId="0" fontId="47" fillId="0" borderId="0" xfId="7" applyFont="1" applyProtection="1">
      <alignment vertical="center"/>
    </xf>
    <xf numFmtId="0" fontId="52" fillId="0" borderId="0" xfId="7" applyFont="1" applyAlignment="1" applyProtection="1">
      <alignment horizontal="left" vertical="center"/>
    </xf>
    <xf numFmtId="0" fontId="52" fillId="0" borderId="15" xfId="7" applyFont="1" applyBorder="1" applyAlignment="1" applyProtection="1">
      <alignment horizontal="center" vertical="center"/>
    </xf>
    <xf numFmtId="0" fontId="52" fillId="0" borderId="16" xfId="7" applyFont="1" applyBorder="1" applyAlignment="1" applyProtection="1">
      <alignment horizontal="center" vertical="center"/>
    </xf>
    <xf numFmtId="0" fontId="52" fillId="0" borderId="17" xfId="7" applyFont="1" applyBorder="1" applyAlignment="1" applyProtection="1">
      <alignment horizontal="center" vertical="center"/>
    </xf>
    <xf numFmtId="0" fontId="70" fillId="0" borderId="0" xfId="7" applyFont="1" applyAlignment="1" applyProtection="1">
      <alignment horizontal="center" vertical="center"/>
    </xf>
    <xf numFmtId="0" fontId="71" fillId="0" borderId="0" xfId="7" applyFont="1" applyProtection="1">
      <alignment vertical="center"/>
    </xf>
    <xf numFmtId="0" fontId="72" fillId="0" borderId="0" xfId="7" applyFont="1" applyAlignment="1" applyProtection="1">
      <alignment horizontal="center" vertical="center"/>
    </xf>
    <xf numFmtId="0" fontId="63" fillId="0" borderId="0" xfId="7" applyFont="1" applyAlignment="1" applyProtection="1">
      <alignment horizontal="center" vertical="center"/>
    </xf>
    <xf numFmtId="0" fontId="71" fillId="2" borderId="94" xfId="7" applyFont="1" applyFill="1" applyBorder="1" applyProtection="1">
      <alignment vertical="center"/>
    </xf>
    <xf numFmtId="0" fontId="55" fillId="2" borderId="39" xfId="7" applyFont="1" applyFill="1" applyBorder="1" applyAlignment="1" applyProtection="1">
      <alignment horizontal="left" vertical="center"/>
    </xf>
    <xf numFmtId="0" fontId="73" fillId="2" borderId="39" xfId="7" applyFont="1" applyFill="1" applyBorder="1" applyAlignment="1" applyProtection="1">
      <alignment horizontal="center" vertical="center"/>
    </xf>
    <xf numFmtId="0" fontId="74" fillId="2" borderId="39" xfId="7" applyFont="1" applyFill="1" applyBorder="1" applyAlignment="1" applyProtection="1">
      <alignment horizontal="right" vertical="center"/>
    </xf>
    <xf numFmtId="0" fontId="74" fillId="2" borderId="25" xfId="7" applyFont="1" applyFill="1" applyBorder="1" applyAlignment="1" applyProtection="1">
      <alignment horizontal="right" vertical="center"/>
    </xf>
    <xf numFmtId="0" fontId="55" fillId="0" borderId="95" xfId="7" applyFont="1" applyBorder="1" applyAlignment="1" applyProtection="1">
      <alignment horizontal="center" vertical="center"/>
    </xf>
    <xf numFmtId="0" fontId="55" fillId="0" borderId="0" xfId="7" applyFont="1" applyAlignment="1" applyProtection="1">
      <alignment horizontal="left" vertical="center"/>
    </xf>
    <xf numFmtId="0" fontId="55" fillId="0" borderId="38" xfId="7" applyFont="1" applyBorder="1" applyAlignment="1" applyProtection="1">
      <alignment horizontal="left" vertical="center"/>
    </xf>
    <xf numFmtId="0" fontId="71" fillId="2" borderId="96" xfId="7" applyFont="1" applyFill="1" applyBorder="1" applyProtection="1">
      <alignment vertical="center"/>
    </xf>
    <xf numFmtId="0" fontId="55" fillId="2" borderId="0" xfId="7" applyFont="1" applyFill="1" applyAlignment="1" applyProtection="1">
      <alignment horizontal="left" vertical="center"/>
    </xf>
    <xf numFmtId="0" fontId="55" fillId="2" borderId="38" xfId="7" applyFont="1" applyFill="1" applyBorder="1" applyAlignment="1" applyProtection="1">
      <alignment horizontal="left" vertical="center"/>
    </xf>
    <xf numFmtId="0" fontId="52" fillId="2" borderId="94" xfId="7" applyFont="1" applyFill="1" applyBorder="1" applyAlignment="1" applyProtection="1">
      <alignment horizontal="center" vertical="center" wrapText="1"/>
    </xf>
    <xf numFmtId="0" fontId="52" fillId="2" borderId="95" xfId="7" applyFont="1" applyFill="1" applyBorder="1" applyAlignment="1" applyProtection="1">
      <alignment horizontal="center" vertical="center" wrapText="1"/>
    </xf>
    <xf numFmtId="0" fontId="52" fillId="2" borderId="100" xfId="7" applyFont="1" applyFill="1" applyBorder="1" applyAlignment="1" applyProtection="1">
      <alignment horizontal="left" vertical="center" wrapText="1"/>
    </xf>
    <xf numFmtId="0" fontId="52" fillId="2" borderId="0" xfId="7" applyFont="1" applyFill="1" applyAlignment="1" applyProtection="1">
      <alignment horizontal="left" vertical="center" wrapText="1"/>
    </xf>
    <xf numFmtId="0" fontId="52" fillId="2" borderId="38" xfId="7" applyFont="1" applyFill="1" applyBorder="1" applyAlignment="1" applyProtection="1">
      <alignment horizontal="left" vertical="center" wrapText="1"/>
    </xf>
    <xf numFmtId="0" fontId="52" fillId="2" borderId="96" xfId="7" applyFont="1" applyFill="1" applyBorder="1" applyAlignment="1" applyProtection="1">
      <alignment horizontal="center" vertical="center" wrapText="1"/>
    </xf>
    <xf numFmtId="0" fontId="52" fillId="2" borderId="21" xfId="7" applyFont="1" applyFill="1" applyBorder="1" applyAlignment="1" applyProtection="1">
      <alignment horizontal="left" vertical="center" wrapText="1"/>
    </xf>
    <xf numFmtId="0" fontId="52" fillId="2" borderId="22" xfId="7" applyFont="1" applyFill="1" applyBorder="1" applyAlignment="1" applyProtection="1">
      <alignment horizontal="left" vertical="center" wrapText="1"/>
    </xf>
    <xf numFmtId="0" fontId="52" fillId="2" borderId="27" xfId="7" applyFont="1" applyFill="1" applyBorder="1" applyAlignment="1" applyProtection="1">
      <alignment horizontal="left" vertical="center" wrapText="1"/>
    </xf>
    <xf numFmtId="0" fontId="52" fillId="0" borderId="94" xfId="7" applyFont="1" applyBorder="1" applyAlignment="1" applyProtection="1">
      <alignment horizontal="center" vertical="center" wrapText="1"/>
    </xf>
    <xf numFmtId="0" fontId="52" fillId="0" borderId="95" xfId="7" applyFont="1" applyBorder="1" applyAlignment="1" applyProtection="1">
      <alignment horizontal="center" vertical="center" wrapText="1"/>
    </xf>
    <xf numFmtId="0" fontId="52" fillId="0" borderId="100" xfId="7" applyFont="1" applyBorder="1" applyAlignment="1" applyProtection="1">
      <alignment horizontal="justify" vertical="center" wrapText="1"/>
    </xf>
    <xf numFmtId="0" fontId="52" fillId="0" borderId="0" xfId="7" applyFont="1" applyAlignment="1" applyProtection="1">
      <alignment horizontal="justify" vertical="center" wrapText="1"/>
    </xf>
    <xf numFmtId="0" fontId="52" fillId="0" borderId="38" xfId="7" applyFont="1" applyBorder="1" applyAlignment="1" applyProtection="1">
      <alignment horizontal="justify" vertical="center" wrapText="1"/>
    </xf>
    <xf numFmtId="0" fontId="52" fillId="0" borderId="96" xfId="7" applyFont="1" applyBorder="1" applyAlignment="1" applyProtection="1">
      <alignment horizontal="center" vertical="center" wrapText="1"/>
    </xf>
    <xf numFmtId="0" fontId="52" fillId="0" borderId="21" xfId="7" applyFont="1" applyBorder="1" applyAlignment="1" applyProtection="1">
      <alignment horizontal="center" vertical="center" wrapText="1"/>
    </xf>
    <xf numFmtId="0" fontId="52" fillId="2" borderId="101" xfId="7" applyFont="1" applyFill="1" applyBorder="1" applyAlignment="1" applyProtection="1">
      <alignment horizontal="center" vertical="center" wrapText="1"/>
    </xf>
    <xf numFmtId="0" fontId="52" fillId="2" borderId="102" xfId="7" applyFont="1" applyFill="1" applyBorder="1" applyAlignment="1" applyProtection="1">
      <alignment horizontal="center" vertical="center" wrapText="1"/>
    </xf>
    <xf numFmtId="0" fontId="52" fillId="2" borderId="103" xfId="7" applyFont="1" applyFill="1" applyBorder="1" applyAlignment="1" applyProtection="1">
      <alignment horizontal="center" vertical="center" wrapText="1"/>
    </xf>
    <xf numFmtId="0" fontId="52" fillId="2" borderId="101" xfId="7" applyFont="1" applyFill="1" applyBorder="1" applyAlignment="1" applyProtection="1">
      <alignment horizontal="center" vertical="center" shrinkToFit="1"/>
    </xf>
    <xf numFmtId="0" fontId="52" fillId="2" borderId="103" xfId="7" applyFont="1" applyFill="1" applyBorder="1" applyAlignment="1" applyProtection="1">
      <alignment horizontal="center" vertical="center" shrinkToFit="1"/>
    </xf>
    <xf numFmtId="0" fontId="52" fillId="0" borderId="7" xfId="7" applyFont="1" applyBorder="1" applyAlignment="1" applyProtection="1">
      <alignment horizontal="center" vertical="center" wrapText="1"/>
    </xf>
    <xf numFmtId="0" fontId="52" fillId="2" borderId="39" xfId="7" applyFont="1" applyFill="1" applyBorder="1" applyAlignment="1" applyProtection="1">
      <alignment horizontal="center" vertical="center" shrinkToFit="1"/>
    </xf>
    <xf numFmtId="0" fontId="52" fillId="2" borderId="7" xfId="7" applyFont="1" applyFill="1" applyBorder="1" applyAlignment="1" applyProtection="1">
      <alignment horizontal="left" vertical="center" shrinkToFit="1"/>
    </xf>
    <xf numFmtId="0" fontId="52" fillId="2" borderId="39" xfId="7" applyFont="1" applyFill="1" applyBorder="1" applyAlignment="1" applyProtection="1">
      <alignment horizontal="left" vertical="center" shrinkToFit="1"/>
    </xf>
    <xf numFmtId="49" fontId="52" fillId="2" borderId="104" xfId="7" applyNumberFormat="1" applyFont="1" applyFill="1" applyBorder="1" applyAlignment="1" applyProtection="1">
      <alignment horizontal="left" vertical="center" wrapText="1"/>
    </xf>
    <xf numFmtId="0" fontId="52" fillId="2" borderId="104" xfId="7" applyFont="1" applyFill="1" applyBorder="1" applyAlignment="1" applyProtection="1">
      <alignment horizontal="left" vertical="center" wrapText="1"/>
    </xf>
    <xf numFmtId="0" fontId="52" fillId="2" borderId="105" xfId="7" applyFont="1" applyFill="1" applyBorder="1" applyAlignment="1" applyProtection="1">
      <alignment horizontal="left" vertical="center" wrapText="1"/>
    </xf>
    <xf numFmtId="0" fontId="52" fillId="2" borderId="21" xfId="7" applyFont="1" applyFill="1" applyBorder="1" applyAlignment="1" applyProtection="1">
      <alignment horizontal="left" vertical="center" shrinkToFit="1"/>
    </xf>
    <xf numFmtId="0" fontId="52" fillId="2" borderId="22" xfId="7" applyFont="1" applyFill="1" applyBorder="1" applyAlignment="1" applyProtection="1">
      <alignment horizontal="left" vertical="center" shrinkToFit="1"/>
    </xf>
    <xf numFmtId="0" fontId="52" fillId="2" borderId="22" xfId="7" applyFont="1" applyFill="1" applyBorder="1" applyAlignment="1" applyProtection="1">
      <alignment horizontal="center" vertical="center" shrinkToFit="1"/>
    </xf>
    <xf numFmtId="0" fontId="52" fillId="2" borderId="106" xfId="7" applyFont="1" applyFill="1" applyBorder="1" applyAlignment="1" applyProtection="1">
      <alignment horizontal="left" vertical="center" wrapText="1"/>
    </xf>
    <xf numFmtId="0" fontId="52" fillId="2" borderId="107" xfId="7" applyFont="1" applyFill="1" applyBorder="1" applyAlignment="1" applyProtection="1">
      <alignment horizontal="left" vertical="center" wrapText="1"/>
    </xf>
    <xf numFmtId="0" fontId="52" fillId="0" borderId="95" xfId="7" applyFont="1" applyBorder="1" applyAlignment="1" applyProtection="1">
      <alignment horizontal="center" vertical="center" wrapText="1"/>
    </xf>
    <xf numFmtId="0" fontId="52" fillId="0" borderId="96" xfId="7" applyFont="1" applyBorder="1" applyAlignment="1" applyProtection="1">
      <alignment horizontal="center" vertical="center" wrapText="1"/>
    </xf>
    <xf numFmtId="0" fontId="63" fillId="0" borderId="94" xfId="7" applyFont="1" applyBorder="1" applyAlignment="1" applyProtection="1">
      <alignment horizontal="left" vertical="center" wrapText="1"/>
    </xf>
    <xf numFmtId="49" fontId="53" fillId="0" borderId="108" xfId="7" applyNumberFormat="1" applyFont="1" applyBorder="1" applyAlignment="1" applyProtection="1">
      <alignment horizontal="center" vertical="center" shrinkToFit="1"/>
    </xf>
    <xf numFmtId="0" fontId="53" fillId="0" borderId="109" xfId="7" applyFont="1" applyBorder="1" applyAlignment="1" applyProtection="1">
      <alignment horizontal="center" vertical="center" shrinkToFit="1"/>
    </xf>
    <xf numFmtId="49" fontId="63" fillId="0" borderId="0" xfId="7" applyNumberFormat="1" applyFont="1" applyAlignment="1" applyProtection="1">
      <alignment horizontal="center" vertical="center" shrinkToFit="1"/>
    </xf>
    <xf numFmtId="0" fontId="63" fillId="0" borderId="0" xfId="7" applyFont="1" applyAlignment="1" applyProtection="1">
      <alignment horizontal="center" vertical="center" shrinkToFit="1"/>
    </xf>
    <xf numFmtId="0" fontId="63" fillId="0" borderId="0" xfId="7" applyFont="1" applyAlignment="1" applyProtection="1">
      <alignment horizontal="left" vertical="center" wrapText="1"/>
    </xf>
    <xf numFmtId="0" fontId="63" fillId="0" borderId="38" xfId="7" applyFont="1" applyBorder="1" applyAlignment="1" applyProtection="1">
      <alignment horizontal="left" vertical="center" wrapText="1"/>
    </xf>
    <xf numFmtId="0" fontId="63" fillId="0" borderId="95" xfId="7" applyFont="1" applyBorder="1" applyAlignment="1" applyProtection="1">
      <alignment horizontal="left" vertical="center" wrapText="1"/>
    </xf>
    <xf numFmtId="0" fontId="53" fillId="0" borderId="21" xfId="7" applyFont="1" applyBorder="1" applyAlignment="1" applyProtection="1">
      <alignment horizontal="center" vertical="center" shrinkToFit="1"/>
    </xf>
    <xf numFmtId="0" fontId="53" fillId="0" borderId="22" xfId="7" applyFont="1" applyBorder="1" applyAlignment="1" applyProtection="1">
      <alignment horizontal="center" vertical="center" shrinkToFit="1"/>
    </xf>
    <xf numFmtId="0" fontId="63" fillId="0" borderId="22" xfId="7" applyFont="1" applyBorder="1" applyAlignment="1" applyProtection="1">
      <alignment horizontal="center" vertical="center" shrinkToFit="1"/>
    </xf>
    <xf numFmtId="0" fontId="75" fillId="0" borderId="0" xfId="7" applyFont="1" applyAlignment="1" applyProtection="1">
      <alignment vertical="center" wrapText="1"/>
    </xf>
    <xf numFmtId="0" fontId="52" fillId="0" borderId="94" xfId="7" applyFont="1" applyBorder="1" applyAlignment="1" applyProtection="1">
      <alignment horizontal="center" vertical="center" wrapText="1"/>
    </xf>
    <xf numFmtId="0" fontId="63" fillId="0" borderId="110" xfId="7" applyFont="1" applyBorder="1" applyAlignment="1" applyProtection="1">
      <alignment horizontal="center" vertical="center" wrapText="1"/>
    </xf>
    <xf numFmtId="180" fontId="52" fillId="2" borderId="101" xfId="7" applyNumberFormat="1" applyFont="1" applyFill="1" applyBorder="1" applyAlignment="1" applyProtection="1">
      <alignment horizontal="center" vertical="center" wrapText="1"/>
    </xf>
    <xf numFmtId="180" fontId="52" fillId="2" borderId="102" xfId="7" applyNumberFormat="1" applyFont="1" applyFill="1" applyBorder="1" applyAlignment="1" applyProtection="1">
      <alignment horizontal="center" vertical="center" wrapText="1"/>
    </xf>
    <xf numFmtId="180" fontId="52" fillId="2" borderId="102" xfId="7" applyNumberFormat="1" applyFont="1" applyFill="1" applyBorder="1" applyAlignment="1" applyProtection="1">
      <alignment vertical="center" wrapText="1"/>
    </xf>
    <xf numFmtId="180" fontId="52" fillId="2" borderId="103" xfId="7" applyNumberFormat="1" applyFont="1" applyFill="1" applyBorder="1" applyAlignment="1" applyProtection="1">
      <alignment horizontal="left" vertical="center" wrapText="1"/>
    </xf>
    <xf numFmtId="0" fontId="76" fillId="0" borderId="101" xfId="7" applyFont="1" applyBorder="1" applyAlignment="1" applyProtection="1">
      <alignment horizontal="center" vertical="center" wrapText="1"/>
    </xf>
    <xf numFmtId="0" fontId="76" fillId="0" borderId="103" xfId="7" applyFont="1" applyBorder="1" applyAlignment="1" applyProtection="1">
      <alignment horizontal="center" vertical="center" wrapText="1"/>
    </xf>
    <xf numFmtId="49" fontId="52" fillId="0" borderId="101" xfId="7" applyNumberFormat="1" applyFont="1" applyBorder="1" applyAlignment="1" applyProtection="1">
      <alignment horizontal="center" vertical="center" wrapText="1"/>
    </xf>
    <xf numFmtId="0" fontId="52" fillId="0" borderId="102" xfId="7" applyFont="1" applyBorder="1" applyAlignment="1" applyProtection="1">
      <alignment horizontal="center" vertical="center" wrapText="1"/>
    </xf>
    <xf numFmtId="0" fontId="52" fillId="0" borderId="103" xfId="7" applyFont="1" applyBorder="1" applyAlignment="1" applyProtection="1">
      <alignment horizontal="center" vertical="center" wrapText="1"/>
    </xf>
    <xf numFmtId="0" fontId="63" fillId="0" borderId="111" xfId="7" applyFont="1" applyBorder="1" applyAlignment="1" applyProtection="1">
      <alignment horizontal="left" vertical="center" shrinkToFit="1"/>
    </xf>
    <xf numFmtId="0" fontId="63" fillId="0" borderId="112" xfId="7" applyFont="1" applyBorder="1" applyAlignment="1" applyProtection="1">
      <alignment horizontal="left" vertical="center" shrinkToFit="1"/>
    </xf>
    <xf numFmtId="0" fontId="63" fillId="0" borderId="113" xfId="7" applyFont="1" applyBorder="1" applyAlignment="1" applyProtection="1">
      <alignment horizontal="left" vertical="center" shrinkToFit="1"/>
    </xf>
    <xf numFmtId="0" fontId="63" fillId="0" borderId="114" xfId="7" applyFont="1" applyBorder="1" applyAlignment="1" applyProtection="1">
      <alignment horizontal="justify" vertical="center"/>
    </xf>
    <xf numFmtId="0" fontId="63" fillId="0" borderId="115" xfId="7" applyFont="1" applyBorder="1" applyAlignment="1" applyProtection="1">
      <alignment horizontal="justify" vertical="center"/>
    </xf>
    <xf numFmtId="0" fontId="63" fillId="0" borderId="116" xfId="7" applyFont="1" applyBorder="1" applyAlignment="1" applyProtection="1">
      <alignment horizontal="justify" vertical="center"/>
    </xf>
    <xf numFmtId="0" fontId="63" fillId="0" borderId="21" xfId="7" applyFont="1" applyBorder="1" applyAlignment="1" applyProtection="1">
      <alignment horizontal="justify" vertical="center"/>
    </xf>
    <xf numFmtId="0" fontId="63" fillId="0" borderId="22" xfId="7" applyFont="1" applyBorder="1" applyAlignment="1" applyProtection="1">
      <alignment horizontal="justify" vertical="center"/>
    </xf>
    <xf numFmtId="0" fontId="63" fillId="0" borderId="27" xfId="7" applyFont="1" applyBorder="1" applyAlignment="1" applyProtection="1">
      <alignment horizontal="justify" vertical="center"/>
    </xf>
    <xf numFmtId="0" fontId="63" fillId="0" borderId="96" xfId="7" applyFont="1" applyBorder="1" applyAlignment="1" applyProtection="1">
      <alignment horizontal="left" vertical="center" wrapText="1"/>
    </xf>
    <xf numFmtId="0" fontId="63" fillId="0" borderId="101" xfId="7" applyFont="1" applyBorder="1" applyAlignment="1" applyProtection="1">
      <alignment horizontal="center" vertical="center" wrapText="1"/>
    </xf>
    <xf numFmtId="0" fontId="63" fillId="0" borderId="102" xfId="7" applyFont="1" applyBorder="1" applyAlignment="1" applyProtection="1">
      <alignment horizontal="center" vertical="center" wrapText="1"/>
    </xf>
    <xf numFmtId="0" fontId="63" fillId="0" borderId="103" xfId="7" applyFont="1" applyBorder="1" applyAlignment="1" applyProtection="1">
      <alignment horizontal="center" vertical="center" wrapText="1"/>
    </xf>
    <xf numFmtId="0" fontId="53" fillId="0" borderId="0" xfId="7" applyFont="1" applyProtection="1">
      <alignment vertical="center"/>
    </xf>
    <xf numFmtId="0" fontId="75" fillId="0" borderId="111" xfId="7" applyFont="1" applyBorder="1" applyAlignment="1" applyProtection="1">
      <alignment horizontal="justify" vertical="center" wrapText="1"/>
    </xf>
    <xf numFmtId="0" fontId="75" fillId="0" borderId="112" xfId="7" applyFont="1" applyBorder="1" applyAlignment="1" applyProtection="1">
      <alignment horizontal="justify" vertical="center" wrapText="1"/>
    </xf>
    <xf numFmtId="0" fontId="75" fillId="0" borderId="113" xfId="7" applyFont="1" applyBorder="1" applyAlignment="1" applyProtection="1">
      <alignment horizontal="justify" vertical="center" wrapText="1"/>
    </xf>
    <xf numFmtId="0" fontId="75" fillId="0" borderId="95" xfId="7" applyFont="1" applyBorder="1" applyAlignment="1" applyProtection="1">
      <alignment horizontal="justify" vertical="center" wrapText="1"/>
    </xf>
    <xf numFmtId="0" fontId="75" fillId="0" borderId="114" xfId="7" applyFont="1" applyBorder="1" applyAlignment="1" applyProtection="1">
      <alignment horizontal="center" vertical="center" wrapText="1"/>
    </xf>
    <xf numFmtId="0" fontId="75" fillId="0" borderId="115" xfId="7" applyFont="1" applyBorder="1" applyAlignment="1" applyProtection="1">
      <alignment horizontal="center" vertical="center" wrapText="1"/>
    </xf>
    <xf numFmtId="0" fontId="63" fillId="0" borderId="0" xfId="7" applyFont="1" applyAlignment="1" applyProtection="1">
      <alignment horizontal="center" vertical="center" wrapText="1"/>
    </xf>
    <xf numFmtId="0" fontId="63" fillId="0" borderId="115" xfId="7" applyFont="1" applyBorder="1" applyAlignment="1" applyProtection="1">
      <alignment horizontal="left" vertical="center" wrapText="1"/>
    </xf>
    <xf numFmtId="0" fontId="63" fillId="0" borderId="116" xfId="7" applyFont="1" applyBorder="1" applyAlignment="1" applyProtection="1">
      <alignment horizontal="left" vertical="center" wrapText="1"/>
    </xf>
    <xf numFmtId="0" fontId="75" fillId="0" borderId="21" xfId="7" applyFont="1" applyBorder="1" applyAlignment="1" applyProtection="1">
      <alignment horizontal="center" vertical="center" wrapText="1"/>
    </xf>
    <xf numFmtId="0" fontId="75" fillId="0" borderId="22" xfId="7" applyFont="1" applyBorder="1" applyAlignment="1" applyProtection="1">
      <alignment horizontal="center" vertical="center" wrapText="1"/>
    </xf>
    <xf numFmtId="0" fontId="52" fillId="0" borderId="22" xfId="7" applyFont="1" applyBorder="1" applyAlignment="1" applyProtection="1">
      <alignment horizontal="center" vertical="center" wrapText="1"/>
    </xf>
    <xf numFmtId="0" fontId="52" fillId="0" borderId="22" xfId="7" applyFont="1" applyBorder="1" applyAlignment="1" applyProtection="1">
      <alignment horizontal="left" vertical="center" wrapText="1"/>
    </xf>
    <xf numFmtId="0" fontId="52" fillId="0" borderId="27" xfId="7" applyFont="1" applyBorder="1" applyAlignment="1" applyProtection="1">
      <alignment horizontal="left" vertical="center" wrapText="1"/>
    </xf>
    <xf numFmtId="0" fontId="75" fillId="0" borderId="101" xfId="7" applyFont="1" applyBorder="1" applyAlignment="1" applyProtection="1">
      <alignment horizontal="center" vertical="center" wrapText="1"/>
    </xf>
    <xf numFmtId="0" fontId="75" fillId="0" borderId="102" xfId="7" applyFont="1" applyBorder="1" applyAlignment="1" applyProtection="1">
      <alignment horizontal="center" vertical="center" wrapText="1"/>
    </xf>
    <xf numFmtId="0" fontId="75" fillId="0" borderId="103" xfId="7" applyFont="1" applyBorder="1" applyAlignment="1" applyProtection="1">
      <alignment horizontal="center" vertical="center" wrapText="1"/>
    </xf>
    <xf numFmtId="49" fontId="52" fillId="0" borderId="101" xfId="7" applyNumberFormat="1" applyFont="1" applyBorder="1" applyAlignment="1" applyProtection="1">
      <alignment horizontal="left" vertical="center" wrapText="1"/>
    </xf>
    <xf numFmtId="49" fontId="52" fillId="0" borderId="102" xfId="7" applyNumberFormat="1" applyFont="1" applyBorder="1" applyAlignment="1" applyProtection="1">
      <alignment horizontal="left" vertical="center" wrapText="1"/>
    </xf>
    <xf numFmtId="49" fontId="52" fillId="0" borderId="103" xfId="7" applyNumberFormat="1" applyFont="1" applyBorder="1" applyAlignment="1" applyProtection="1">
      <alignment horizontal="left" vertical="center" wrapText="1"/>
    </xf>
    <xf numFmtId="0" fontId="75" fillId="0" borderId="117" xfId="7" applyFont="1" applyBorder="1" applyAlignment="1" applyProtection="1">
      <alignment horizontal="justify" vertical="center" wrapText="1"/>
    </xf>
    <xf numFmtId="0" fontId="75" fillId="0" borderId="118" xfId="7" applyFont="1" applyBorder="1" applyAlignment="1" applyProtection="1">
      <alignment horizontal="justify" vertical="center" wrapText="1"/>
    </xf>
    <xf numFmtId="0" fontId="75" fillId="0" borderId="119" xfId="7" applyFont="1" applyBorder="1" applyAlignment="1" applyProtection="1">
      <alignment horizontal="justify" vertical="center" wrapText="1"/>
    </xf>
    <xf numFmtId="0" fontId="75" fillId="0" borderId="96" xfId="7" applyFont="1" applyBorder="1" applyAlignment="1" applyProtection="1">
      <alignment horizontal="justify" vertical="center" wrapText="1"/>
    </xf>
    <xf numFmtId="0" fontId="52" fillId="0" borderId="7" xfId="7" applyFont="1" applyBorder="1" applyAlignment="1" applyProtection="1">
      <alignment horizontal="justify" vertical="center" wrapText="1"/>
    </xf>
    <xf numFmtId="0" fontId="52" fillId="0" borderId="39" xfId="7" applyFont="1" applyBorder="1" applyAlignment="1" applyProtection="1">
      <alignment horizontal="justify" vertical="center" wrapText="1"/>
    </xf>
    <xf numFmtId="0" fontId="52" fillId="0" borderId="25" xfId="7" applyFont="1" applyBorder="1" applyAlignment="1" applyProtection="1">
      <alignment horizontal="justify" vertical="center" wrapText="1"/>
    </xf>
    <xf numFmtId="49" fontId="50" fillId="0" borderId="100" xfId="8" quotePrefix="1" applyNumberFormat="1" applyFont="1" applyBorder="1" applyAlignment="1" applyProtection="1">
      <alignment horizontal="left" vertical="center"/>
    </xf>
    <xf numFmtId="49" fontId="50" fillId="0" borderId="0" xfId="8" applyNumberFormat="1" applyFont="1" applyAlignment="1" applyProtection="1">
      <alignment horizontal="left" vertical="center"/>
    </xf>
    <xf numFmtId="0" fontId="52" fillId="0" borderId="0" xfId="7" applyFont="1" applyAlignment="1" applyProtection="1">
      <alignment vertical="center" wrapText="1"/>
    </xf>
    <xf numFmtId="0" fontId="52" fillId="0" borderId="38" xfId="7" applyFont="1" applyBorder="1" applyAlignment="1" applyProtection="1">
      <alignment vertical="center" wrapText="1"/>
    </xf>
    <xf numFmtId="178" fontId="52" fillId="0" borderId="100" xfId="7" applyNumberFormat="1" applyFont="1" applyBorder="1" applyAlignment="1" applyProtection="1">
      <alignment horizontal="right" vertical="center" wrapText="1"/>
    </xf>
    <xf numFmtId="178" fontId="52" fillId="0" borderId="0" xfId="7" applyNumberFormat="1" applyFont="1" applyAlignment="1" applyProtection="1">
      <alignment horizontal="right" vertical="center" wrapText="1"/>
    </xf>
    <xf numFmtId="0" fontId="47" fillId="0" borderId="100" xfId="7" applyFont="1" applyBorder="1" applyProtection="1">
      <alignment vertical="center"/>
    </xf>
    <xf numFmtId="0" fontId="52" fillId="0" borderId="0" xfId="7" applyFont="1" applyAlignment="1" applyProtection="1">
      <alignment horizontal="left" vertical="center" wrapText="1"/>
    </xf>
    <xf numFmtId="0" fontId="47" fillId="0" borderId="0" xfId="7" applyFont="1" applyAlignment="1" applyProtection="1">
      <alignment horizontal="left" vertical="center" shrinkToFit="1"/>
    </xf>
    <xf numFmtId="0" fontId="52" fillId="0" borderId="0" xfId="7" applyFont="1" applyAlignment="1" applyProtection="1">
      <alignment horizontal="center" vertical="center" wrapText="1"/>
    </xf>
    <xf numFmtId="0" fontId="47" fillId="0" borderId="0" xfId="7" applyFont="1" applyAlignment="1" applyProtection="1">
      <alignment horizontal="left" vertical="center" wrapText="1"/>
    </xf>
    <xf numFmtId="0" fontId="47" fillId="0" borderId="0" xfId="7" applyFont="1" applyAlignment="1" applyProtection="1">
      <alignment vertical="center" wrapText="1"/>
    </xf>
    <xf numFmtId="0" fontId="52" fillId="0" borderId="21" xfId="7" applyFont="1" applyBorder="1" applyAlignment="1" applyProtection="1">
      <alignment horizontal="justify" vertical="center" wrapText="1"/>
    </xf>
    <xf numFmtId="0" fontId="52" fillId="0" borderId="22" xfId="7" applyFont="1" applyBorder="1" applyAlignment="1" applyProtection="1">
      <alignment horizontal="justify" vertical="center" wrapText="1"/>
    </xf>
    <xf numFmtId="0" fontId="52" fillId="0" borderId="27" xfId="7" applyFont="1" applyBorder="1" applyAlignment="1" applyProtection="1">
      <alignment horizontal="justify" vertical="center" wrapText="1"/>
    </xf>
    <xf numFmtId="0" fontId="52" fillId="0" borderId="0" xfId="7" applyFont="1" applyAlignment="1" applyProtection="1">
      <alignment horizontal="justify" vertical="center" wrapText="1"/>
    </xf>
    <xf numFmtId="0" fontId="63" fillId="0" borderId="0" xfId="7" applyFont="1" applyAlignment="1" applyProtection="1">
      <alignment vertical="center" wrapText="1"/>
    </xf>
    <xf numFmtId="0" fontId="52" fillId="0" borderId="0" xfId="7" applyFont="1" applyAlignment="1" applyProtection="1">
      <alignment horizontal="left" vertical="center"/>
    </xf>
    <xf numFmtId="0" fontId="76" fillId="0" borderId="0" xfId="7" applyFont="1" applyAlignment="1" applyProtection="1">
      <alignment horizontal="left" vertical="center" wrapText="1"/>
    </xf>
    <xf numFmtId="0" fontId="77" fillId="0" borderId="0" xfId="7" applyFont="1" applyAlignment="1" applyProtection="1">
      <alignment vertical="center" wrapText="1"/>
    </xf>
    <xf numFmtId="0" fontId="77" fillId="0" borderId="0" xfId="7" applyFont="1" applyProtection="1">
      <alignment vertical="center"/>
    </xf>
    <xf numFmtId="0" fontId="49" fillId="4" borderId="0" xfId="7" applyFont="1" applyFill="1" applyAlignment="1" applyProtection="1">
      <alignment horizontal="left" vertical="center" shrinkToFit="1"/>
      <protection locked="0"/>
    </xf>
    <xf numFmtId="49" fontId="49" fillId="4" borderId="0" xfId="7" applyNumberFormat="1" applyFont="1" applyFill="1" applyAlignment="1" applyProtection="1">
      <alignment horizontal="left" vertical="center" shrinkToFit="1"/>
      <protection locked="0"/>
    </xf>
  </cellXfs>
  <cellStyles count="14">
    <cellStyle name="ハイパーリンク" xfId="6" builtinId="8"/>
    <cellStyle name="桁区切り" xfId="3" builtinId="6"/>
    <cellStyle name="桁区切り 2" xfId="2" xr:uid="{00000000-0005-0000-0000-000001000000}"/>
    <cellStyle name="桁区切り 2 2" xfId="11" xr:uid="{E581F749-EF04-4B25-967F-C71B366CEC73}"/>
    <cellStyle name="桁区切り 2 2 2" xfId="13" xr:uid="{1E84EE72-6B09-4555-A544-DCD21E516134}"/>
    <cellStyle name="桁区切り 3" xfId="10" xr:uid="{DD06A318-C4D8-452B-ABAD-5C88A0C437CE}"/>
    <cellStyle name="桁区切り 4" xfId="9" xr:uid="{4A040F80-5B60-40BD-BE11-95C3639B935D}"/>
    <cellStyle name="標準" xfId="0" builtinId="0"/>
    <cellStyle name="標準 2" xfId="1" xr:uid="{00000000-0005-0000-0000-000003000000}"/>
    <cellStyle name="標準 2 2" xfId="5" xr:uid="{32BBBD6B-CBD1-4DC4-887F-AAFA1E1F0D76}"/>
    <cellStyle name="標準 2 2 2" xfId="8" xr:uid="{2E200A84-870B-4515-973E-21A912BB6E4C}"/>
    <cellStyle name="標準 2 3" xfId="12" xr:uid="{37EFE2F0-511A-448C-8912-D83BA2D9A8AE}"/>
    <cellStyle name="標準 3" xfId="7" xr:uid="{15BD02EB-95BF-49FB-B88E-EC195627181A}"/>
    <cellStyle name="標準 3 2" xfId="4" xr:uid="{91BFEC31-AFAF-42BB-B0BB-FBE947298018}"/>
  </cellStyles>
  <dxfs count="0"/>
  <tableStyles count="0" defaultTableStyle="TableStyleMedium2" defaultPivotStyle="PivotStyleLight16"/>
  <colors>
    <mruColors>
      <color rgb="FFFFFFCC"/>
      <color rgb="FFFF00FF"/>
      <color rgb="FFFF66FF"/>
      <color rgb="FFFFFFFF"/>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69848</xdr:colOff>
      <xdr:row>0</xdr:row>
      <xdr:rowOff>31749</xdr:rowOff>
    </xdr:from>
    <xdr:to>
      <xdr:col>6</xdr:col>
      <xdr:colOff>3174</xdr:colOff>
      <xdr:row>0</xdr:row>
      <xdr:rowOff>4048125</xdr:rowOff>
    </xdr:to>
    <xdr:sp macro="" textlink="">
      <xdr:nvSpPr>
        <xdr:cNvPr id="2" name="吹き出し: 角を丸めた四角形 1">
          <a:extLst>
            <a:ext uri="{FF2B5EF4-FFF2-40B4-BE49-F238E27FC236}">
              <a16:creationId xmlns:a16="http://schemas.microsoft.com/office/drawing/2014/main" id="{0252064A-7429-495C-97D1-CA20D6316EFE}"/>
            </a:ext>
          </a:extLst>
        </xdr:cNvPr>
        <xdr:cNvSpPr/>
      </xdr:nvSpPr>
      <xdr:spPr>
        <a:xfrm>
          <a:off x="69848" y="31749"/>
          <a:ext cx="15182851" cy="4016376"/>
        </a:xfrm>
        <a:prstGeom prst="wedgeRoundRectCallout">
          <a:avLst>
            <a:gd name="adj1" fmla="val -47320"/>
            <a:gd name="adj2" fmla="val 21046"/>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latin typeface="ＭＳ ゴシック" panose="020B0609070205080204" pitchFamily="49" charset="-128"/>
              <a:ea typeface="ＭＳ ゴシック" panose="020B0609070205080204" pitchFamily="49" charset="-128"/>
            </a:rPr>
            <a:t>①</a:t>
          </a:r>
          <a:r>
            <a:rPr kumimoji="1" lang="ja-JP" altLang="en-US" sz="2000" b="1">
              <a:solidFill>
                <a:srgbClr val="FF0000"/>
              </a:solidFill>
              <a:latin typeface="ＭＳ ゴシック" panose="020B0609070205080204" pitchFamily="49" charset="-128"/>
              <a:ea typeface="ＭＳ ゴシック" panose="020B0609070205080204" pitchFamily="49" charset="-128"/>
            </a:rPr>
            <a:t>本ページの着色セル</a:t>
          </a:r>
          <a:r>
            <a:rPr kumimoji="1" lang="ja-JP" altLang="en-US" sz="2000" b="1" u="none">
              <a:solidFill>
                <a:srgbClr val="FF0000"/>
              </a:solidFill>
              <a:latin typeface="ＭＳ ゴシック" panose="020B0609070205080204" pitchFamily="49" charset="-128"/>
              <a:ea typeface="ＭＳ ゴシック" panose="020B0609070205080204" pitchFamily="49" charset="-128"/>
            </a:rPr>
            <a:t>に</a:t>
          </a:r>
          <a:r>
            <a:rPr kumimoji="1" lang="ja-JP" altLang="en-US" sz="2000" b="1">
              <a:solidFill>
                <a:schemeClr val="tx1"/>
              </a:solidFill>
              <a:latin typeface="ＭＳ ゴシック" panose="020B0609070205080204" pitchFamily="49" charset="-128"/>
              <a:ea typeface="ＭＳ ゴシック" panose="020B0609070205080204" pitchFamily="49" charset="-128"/>
            </a:rPr>
            <a:t>必要事項を入力してください。</a:t>
          </a:r>
          <a:endParaRPr kumimoji="1" lang="en-US" altLang="ja-JP" sz="20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latin typeface="ＭＳ ゴシック" panose="020B0609070205080204" pitchFamily="49" charset="-128"/>
              <a:ea typeface="ＭＳ ゴシック" panose="020B0609070205080204" pitchFamily="49" charset="-128"/>
            </a:rPr>
            <a:t>　（入力した情報が別のシートに自動転記されます）</a:t>
          </a:r>
          <a:endParaRPr kumimoji="1" lang="en-US" altLang="ja-JP" sz="20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latin typeface="ＭＳ ゴシック" panose="020B0609070205080204" pitchFamily="49" charset="-128"/>
              <a:ea typeface="ＭＳ ゴシック" panose="020B0609070205080204" pitchFamily="49" charset="-128"/>
            </a:rPr>
            <a:t>②</a:t>
          </a:r>
          <a:r>
            <a:rPr kumimoji="1" lang="ja-JP" altLang="en-US" sz="2000" b="1">
              <a:solidFill>
                <a:srgbClr val="FF0000"/>
              </a:solidFill>
              <a:latin typeface="ＭＳ ゴシック" panose="020B0609070205080204" pitchFamily="49" charset="-128"/>
              <a:ea typeface="ＭＳ ゴシック" panose="020B0609070205080204" pitchFamily="49" charset="-128"/>
            </a:rPr>
            <a:t>「５．債権者登録」の着色セルに</a:t>
          </a:r>
          <a:r>
            <a:rPr kumimoji="1" lang="ja-JP" altLang="en-US" sz="2000" b="1">
              <a:solidFill>
                <a:schemeClr val="tx1"/>
              </a:solidFill>
              <a:latin typeface="ＭＳ ゴシック" panose="020B0609070205080204" pitchFamily="49" charset="-128"/>
              <a:ea typeface="ＭＳ ゴシック" panose="020B0609070205080204" pitchFamily="49" charset="-128"/>
            </a:rPr>
            <a:t>必要事項を入力してください。</a:t>
          </a:r>
          <a:endParaRPr kumimoji="1" lang="en-US" altLang="ja-JP" sz="20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latin typeface="ＭＳ ゴシック" panose="020B0609070205080204" pitchFamily="49" charset="-128"/>
              <a:ea typeface="ＭＳ ゴシック" panose="020B0609070205080204" pitchFamily="49" charset="-128"/>
            </a:rPr>
            <a:t>③</a:t>
          </a:r>
          <a:r>
            <a:rPr kumimoji="1" lang="ja-JP" altLang="en-US" sz="2000" b="1">
              <a:solidFill>
                <a:srgbClr val="FF0000"/>
              </a:solidFill>
              <a:latin typeface="ＭＳ ゴシック" panose="020B0609070205080204" pitchFamily="49" charset="-128"/>
              <a:ea typeface="ＭＳ ゴシック" panose="020B0609070205080204" pitchFamily="49" charset="-128"/>
            </a:rPr>
            <a:t>「６．様式１（計画書）」「</a:t>
          </a:r>
          <a:r>
            <a:rPr kumimoji="1" lang="en-US" altLang="ja-JP" sz="2000" b="1">
              <a:solidFill>
                <a:srgbClr val="FF0000"/>
              </a:solidFill>
              <a:latin typeface="ＭＳ ゴシック" panose="020B0609070205080204" pitchFamily="49" charset="-128"/>
              <a:ea typeface="ＭＳ ゴシック" panose="020B0609070205080204" pitchFamily="49" charset="-128"/>
            </a:rPr>
            <a:t>7-1</a:t>
          </a:r>
          <a:r>
            <a:rPr kumimoji="1" lang="ja-JP" altLang="en-US" sz="2000" b="1">
              <a:solidFill>
                <a:srgbClr val="FF0000"/>
              </a:solidFill>
              <a:latin typeface="ＭＳ ゴシック" panose="020B0609070205080204" pitchFamily="49" charset="-128"/>
              <a:ea typeface="ＭＳ ゴシック" panose="020B0609070205080204" pitchFamily="49" charset="-128"/>
            </a:rPr>
            <a:t>．保険者１～４（申請）」「</a:t>
          </a:r>
          <a:r>
            <a:rPr kumimoji="1" lang="en-US" altLang="ja-JP" sz="2000" b="1">
              <a:solidFill>
                <a:srgbClr val="FF0000"/>
              </a:solidFill>
              <a:latin typeface="ＭＳ ゴシック" panose="020B0609070205080204" pitchFamily="49" charset="-128"/>
              <a:ea typeface="ＭＳ ゴシック" panose="020B0609070205080204" pitchFamily="49" charset="-128"/>
            </a:rPr>
            <a:t>7-2</a:t>
          </a:r>
          <a:r>
            <a:rPr kumimoji="1" lang="ja-JP" altLang="en-US" sz="2000" b="1">
              <a:solidFill>
                <a:srgbClr val="FF0000"/>
              </a:solidFill>
              <a:latin typeface="ＭＳ ゴシック" panose="020B0609070205080204" pitchFamily="49" charset="-128"/>
              <a:ea typeface="ＭＳ ゴシック" panose="020B0609070205080204" pitchFamily="49" charset="-128"/>
            </a:rPr>
            <a:t>．保険者５～８（申請）」に</a:t>
          </a:r>
          <a:r>
            <a:rPr kumimoji="1" lang="ja-JP" altLang="en-US" sz="2000" b="1">
              <a:solidFill>
                <a:schemeClr val="tx1"/>
              </a:solidFill>
              <a:latin typeface="ＭＳ ゴシック" panose="020B0609070205080204" pitchFamily="49" charset="-128"/>
              <a:ea typeface="ＭＳ ゴシック" panose="020B0609070205080204" pitchFamily="49" charset="-128"/>
            </a:rPr>
            <a:t>必</a:t>
          </a:r>
          <a:r>
            <a:rPr kumimoji="1" lang="ja-JP" altLang="ja-JP" sz="2000" b="1">
              <a:solidFill>
                <a:schemeClr val="tx1"/>
              </a:solidFill>
              <a:effectLst/>
              <a:latin typeface="+mn-lt"/>
              <a:ea typeface="+mn-ea"/>
              <a:cs typeface="+mn-cs"/>
            </a:rPr>
            <a:t>要事項を入力してください。</a:t>
          </a:r>
          <a:endParaRPr kumimoji="1" lang="en-US" altLang="ja-JP" sz="20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effectLst/>
              <a:latin typeface="+mn-lt"/>
              <a:ea typeface="+mn-ea"/>
              <a:cs typeface="+mn-cs"/>
            </a:rPr>
            <a:t>④「１．一覧</a:t>
          </a:r>
          <a:r>
            <a:rPr kumimoji="1" lang="en-US" altLang="ja-JP" sz="2000" b="1">
              <a:solidFill>
                <a:schemeClr val="tx1"/>
              </a:solidFill>
              <a:effectLst/>
              <a:latin typeface="+mn-lt"/>
              <a:ea typeface="+mn-ea"/>
              <a:cs typeface="+mn-cs"/>
            </a:rPr>
            <a:t>【</a:t>
          </a:r>
          <a:r>
            <a:rPr kumimoji="1" lang="ja-JP" altLang="en-US" sz="2000" b="1">
              <a:solidFill>
                <a:schemeClr val="tx1"/>
              </a:solidFill>
              <a:effectLst/>
              <a:latin typeface="+mn-lt"/>
              <a:ea typeface="+mn-ea"/>
              <a:cs typeface="+mn-cs"/>
            </a:rPr>
            <a:t>交付申請</a:t>
          </a:r>
          <a:r>
            <a:rPr kumimoji="1" lang="en-US" altLang="ja-JP" sz="2000" b="1">
              <a:solidFill>
                <a:schemeClr val="tx1"/>
              </a:solidFill>
              <a:effectLst/>
              <a:latin typeface="+mn-lt"/>
              <a:ea typeface="+mn-ea"/>
              <a:cs typeface="+mn-cs"/>
            </a:rPr>
            <a:t>】</a:t>
          </a:r>
          <a:r>
            <a:rPr kumimoji="1" lang="ja-JP" altLang="en-US" sz="2000" b="1">
              <a:solidFill>
                <a:schemeClr val="tx1"/>
              </a:solidFill>
              <a:effectLst/>
              <a:latin typeface="+mn-lt"/>
              <a:ea typeface="+mn-ea"/>
              <a:cs typeface="+mn-cs"/>
            </a:rPr>
            <a:t>」を用いて、提出書類を確認のうえ、</a:t>
          </a:r>
          <a:r>
            <a:rPr kumimoji="1" lang="ja-JP" altLang="en-US" sz="2000" b="1">
              <a:solidFill>
                <a:srgbClr val="FF0000"/>
              </a:solidFill>
              <a:effectLst/>
              <a:latin typeface="+mn-lt"/>
              <a:ea typeface="+mn-ea"/>
              <a:cs typeface="+mn-cs"/>
            </a:rPr>
            <a:t>一覧の１～７を印刷して</a:t>
          </a:r>
          <a:r>
            <a:rPr kumimoji="1" lang="ja-JP" altLang="en-US" sz="2000" b="1" u="sng">
              <a:solidFill>
                <a:srgbClr val="FF0000"/>
              </a:solidFill>
              <a:effectLst/>
              <a:latin typeface="+mn-lt"/>
              <a:ea typeface="+mn-ea"/>
              <a:cs typeface="+mn-cs"/>
            </a:rPr>
            <a:t>郵送</a:t>
          </a:r>
          <a:r>
            <a:rPr kumimoji="1" lang="ja-JP" altLang="en-US" sz="2000" b="1">
              <a:solidFill>
                <a:schemeClr val="tx1"/>
              </a:solidFill>
              <a:effectLst/>
              <a:latin typeface="+mn-lt"/>
              <a:ea typeface="+mn-ea"/>
              <a:cs typeface="+mn-cs"/>
            </a:rPr>
            <a:t>にてご提出ください。</a:t>
          </a:r>
          <a:endParaRPr kumimoji="1" lang="en-US" altLang="ja-JP" sz="20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effectLst/>
              <a:latin typeface="+mn-lt"/>
              <a:ea typeface="+mn-ea"/>
              <a:cs typeface="+mn-cs"/>
            </a:rPr>
            <a:t>　（</a:t>
          </a:r>
          <a:r>
            <a:rPr kumimoji="1" lang="ja-JP" altLang="en-US" sz="2000" b="1" u="sng">
              <a:solidFill>
                <a:srgbClr val="FF0000"/>
              </a:solidFill>
              <a:effectLst/>
              <a:latin typeface="+mn-lt"/>
              <a:ea typeface="+mn-ea"/>
              <a:cs typeface="+mn-cs"/>
            </a:rPr>
            <a:t>令和８年１月１５日（木）〆切</a:t>
          </a:r>
          <a:r>
            <a:rPr kumimoji="1" lang="ja-JP" altLang="en-US" sz="2000" b="1">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effectLst/>
              <a:latin typeface="+mn-lt"/>
              <a:ea typeface="+mn-ea"/>
              <a:cs typeface="+mn-cs"/>
            </a:rPr>
            <a:t>　　送付先：正本１部　定期巡回・随時対応サービス事業所の所在市町介護保険担当課</a:t>
          </a:r>
          <a:endParaRPr kumimoji="1" lang="en-US" altLang="ja-JP" sz="20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effectLst/>
              <a:latin typeface="+mn-lt"/>
              <a:ea typeface="+mn-ea"/>
              <a:cs typeface="+mn-cs"/>
            </a:rPr>
            <a:t>　　　　　　　副本１部　利用者にかかる保険者である兵庫県内の市町介護保険担当課</a:t>
          </a:r>
          <a:endParaRPr kumimoji="1" lang="en-US" altLang="ja-JP" sz="20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effectLst/>
              <a:latin typeface="+mn-lt"/>
              <a:ea typeface="+mn-ea"/>
              <a:cs typeface="+mn-cs"/>
            </a:rPr>
            <a:t>　　　　　　　　　　　　　　（利用者にかかる保険者が複数となる場合は、それぞれの保険者）</a:t>
          </a:r>
          <a:endParaRPr kumimoji="1" lang="en-US" altLang="ja-JP" sz="20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effectLst/>
              <a:latin typeface="+mn-lt"/>
              <a:ea typeface="+mn-ea"/>
              <a:cs typeface="+mn-cs"/>
            </a:rPr>
            <a:t>⑤</a:t>
          </a:r>
          <a:r>
            <a:rPr kumimoji="1" lang="ja-JP" altLang="en-US" sz="2000" b="1">
              <a:solidFill>
                <a:srgbClr val="FF0000"/>
              </a:solidFill>
              <a:effectLst/>
              <a:latin typeface="+mn-lt"/>
              <a:ea typeface="+mn-ea"/>
              <a:cs typeface="+mn-cs"/>
            </a:rPr>
            <a:t>本エクセルデータを</a:t>
          </a:r>
          <a:r>
            <a:rPr kumimoji="1" lang="ja-JP" altLang="en-US" sz="2000" b="1" u="sng">
              <a:solidFill>
                <a:srgbClr val="FF0000"/>
              </a:solidFill>
              <a:effectLst/>
              <a:latin typeface="+mn-lt"/>
              <a:ea typeface="+mn-ea"/>
              <a:cs typeface="+mn-cs"/>
            </a:rPr>
            <a:t>メール</a:t>
          </a:r>
          <a:r>
            <a:rPr kumimoji="1" lang="ja-JP" altLang="en-US" sz="2000" b="1">
              <a:solidFill>
                <a:srgbClr val="FF0000"/>
              </a:solidFill>
              <a:effectLst/>
              <a:latin typeface="+mn-lt"/>
              <a:ea typeface="+mn-ea"/>
              <a:cs typeface="+mn-cs"/>
            </a:rPr>
            <a:t>にて提出</a:t>
          </a:r>
          <a:r>
            <a:rPr kumimoji="1" lang="ja-JP" altLang="en-US" sz="2000" b="1">
              <a:solidFill>
                <a:schemeClr val="tx1"/>
              </a:solidFill>
              <a:effectLst/>
              <a:latin typeface="+mn-lt"/>
              <a:ea typeface="+mn-ea"/>
              <a:cs typeface="+mn-cs"/>
            </a:rPr>
            <a:t>してください。（メールアドレス：</a:t>
          </a:r>
          <a:r>
            <a:rPr kumimoji="1" lang="en-US" altLang="ja-JP" sz="2000" b="1">
              <a:solidFill>
                <a:schemeClr val="tx1"/>
              </a:solidFill>
              <a:effectLst/>
              <a:latin typeface="+mn-lt"/>
              <a:ea typeface="+mn-ea"/>
              <a:cs typeface="+mn-cs"/>
            </a:rPr>
            <a:t>hojokin-koureiseisaku@pref.hyogo.lg.jp</a:t>
          </a:r>
          <a:r>
            <a:rPr kumimoji="1" lang="ja-JP" altLang="en-US" sz="2000" b="1">
              <a:solidFill>
                <a:schemeClr val="tx1"/>
              </a:solidFill>
              <a:effectLst/>
              <a:latin typeface="+mn-lt"/>
              <a:ea typeface="+mn-ea"/>
              <a:cs typeface="+mn-cs"/>
            </a:rPr>
            <a:t>）</a:t>
          </a:r>
          <a:endParaRPr kumimoji="1" lang="en-US" altLang="ja-JP" sz="2000" b="1">
            <a:solidFill>
              <a:schemeClr val="tx1"/>
            </a:solidFill>
            <a:effectLst/>
            <a:latin typeface="+mn-lt"/>
            <a:ea typeface="+mn-ea"/>
            <a:cs typeface="+mn-cs"/>
          </a:endParaRPr>
        </a:p>
      </xdr:txBody>
    </xdr:sp>
    <xdr:clientData/>
  </xdr:twoCellAnchor>
  <xdr:twoCellAnchor>
    <xdr:from>
      <xdr:col>5</xdr:col>
      <xdr:colOff>168275</xdr:colOff>
      <xdr:row>0</xdr:row>
      <xdr:rowOff>149226</xdr:rowOff>
    </xdr:from>
    <xdr:to>
      <xdr:col>5</xdr:col>
      <xdr:colOff>5617210</xdr:colOff>
      <xdr:row>0</xdr:row>
      <xdr:rowOff>1025526</xdr:rowOff>
    </xdr:to>
    <xdr:sp macro="" textlink="">
      <xdr:nvSpPr>
        <xdr:cNvPr id="3" name="吹き出し: 角を丸めた四角形 2">
          <a:extLst>
            <a:ext uri="{FF2B5EF4-FFF2-40B4-BE49-F238E27FC236}">
              <a16:creationId xmlns:a16="http://schemas.microsoft.com/office/drawing/2014/main" id="{E7933376-AB3E-4BEA-959F-89957B27B923}"/>
            </a:ext>
          </a:extLst>
        </xdr:cNvPr>
        <xdr:cNvSpPr/>
      </xdr:nvSpPr>
      <xdr:spPr>
        <a:xfrm>
          <a:off x="8759825" y="149226"/>
          <a:ext cx="5448935" cy="876300"/>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　各シートには複雑な計算式が入っているので、誤って計算式を削除した場合は、メールに添付の未入力の状態から再度入力いただくのが確実です。また、シートを追加したり削除したりしないでください。</a:t>
          </a:r>
          <a:endParaRPr lang="ja-JP" altLang="ja-JP" sz="2400">
            <a:effectLst/>
          </a:endParaRPr>
        </a:p>
        <a:p>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285749</xdr:colOff>
      <xdr:row>12</xdr:row>
      <xdr:rowOff>276224</xdr:rowOff>
    </xdr:from>
    <xdr:to>
      <xdr:col>21</xdr:col>
      <xdr:colOff>495300</xdr:colOff>
      <xdr:row>14</xdr:row>
      <xdr:rowOff>295275</xdr:rowOff>
    </xdr:to>
    <xdr:sp macro="" textlink="">
      <xdr:nvSpPr>
        <xdr:cNvPr id="2" name="吹き出し: 角を丸めた四角形 1">
          <a:extLst>
            <a:ext uri="{FF2B5EF4-FFF2-40B4-BE49-F238E27FC236}">
              <a16:creationId xmlns:a16="http://schemas.microsoft.com/office/drawing/2014/main" id="{B60D813F-FC9E-4426-99E8-B6CA69C7E248}"/>
            </a:ext>
          </a:extLst>
        </xdr:cNvPr>
        <xdr:cNvSpPr/>
      </xdr:nvSpPr>
      <xdr:spPr>
        <a:xfrm>
          <a:off x="6927849" y="3978274"/>
          <a:ext cx="3352801" cy="781051"/>
        </a:xfrm>
        <a:prstGeom prst="wedgeRoundRectCallout">
          <a:avLst>
            <a:gd name="adj1" fmla="val -58427"/>
            <a:gd name="adj2" fmla="val -590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自動で転記されるので入力不要です。</a:t>
          </a:r>
          <a:endParaRPr kumimoji="1" lang="en-US" altLang="ja-JP" sz="1100">
            <a:solidFill>
              <a:schemeClr val="tx1"/>
            </a:solidFill>
          </a:endParaRPr>
        </a:p>
      </xdr:txBody>
    </xdr:sp>
    <xdr:clientData/>
  </xdr:twoCellAnchor>
  <xdr:twoCellAnchor>
    <xdr:from>
      <xdr:col>15</xdr:col>
      <xdr:colOff>104776</xdr:colOff>
      <xdr:row>11</xdr:row>
      <xdr:rowOff>1</xdr:rowOff>
    </xdr:from>
    <xdr:to>
      <xdr:col>15</xdr:col>
      <xdr:colOff>228600</xdr:colOff>
      <xdr:row>16</xdr:row>
      <xdr:rowOff>476251</xdr:rowOff>
    </xdr:to>
    <xdr:sp macro="" textlink="">
      <xdr:nvSpPr>
        <xdr:cNvPr id="3" name="右大かっこ 2">
          <a:extLst>
            <a:ext uri="{FF2B5EF4-FFF2-40B4-BE49-F238E27FC236}">
              <a16:creationId xmlns:a16="http://schemas.microsoft.com/office/drawing/2014/main" id="{21C4F2EF-82DA-4CF5-9035-C13B9EEC7D0B}"/>
            </a:ext>
          </a:extLst>
        </xdr:cNvPr>
        <xdr:cNvSpPr/>
      </xdr:nvSpPr>
      <xdr:spPr>
        <a:xfrm>
          <a:off x="6442076" y="3321051"/>
          <a:ext cx="123824" cy="2286000"/>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161924</xdr:colOff>
      <xdr:row>0</xdr:row>
      <xdr:rowOff>190498</xdr:rowOff>
    </xdr:from>
    <xdr:to>
      <xdr:col>30</xdr:col>
      <xdr:colOff>222249</xdr:colOff>
      <xdr:row>7</xdr:row>
      <xdr:rowOff>200025</xdr:rowOff>
    </xdr:to>
    <xdr:sp macro="" textlink="">
      <xdr:nvSpPr>
        <xdr:cNvPr id="4" name="吹き出し: 角を丸めた四角形 3">
          <a:extLst>
            <a:ext uri="{FF2B5EF4-FFF2-40B4-BE49-F238E27FC236}">
              <a16:creationId xmlns:a16="http://schemas.microsoft.com/office/drawing/2014/main" id="{02C89D17-FDE7-402E-A93D-06B0F18BC05B}"/>
            </a:ext>
          </a:extLst>
        </xdr:cNvPr>
        <xdr:cNvSpPr/>
      </xdr:nvSpPr>
      <xdr:spPr>
        <a:xfrm>
          <a:off x="6499224" y="190498"/>
          <a:ext cx="9166225" cy="2206627"/>
        </a:xfrm>
        <a:prstGeom prst="wedgeRoundRectCallout">
          <a:avLst>
            <a:gd name="adj1" fmla="val -47800"/>
            <a:gd name="adj2" fmla="val 21428"/>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18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内容を確認し、印刷してください。</a:t>
          </a:r>
          <a:endParaRPr kumimoji="1" lang="en-US" altLang="ja-JP" sz="18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保険者が認識しやすいよう、正本には「正」、副本には「副」と</a:t>
          </a:r>
          <a:endParaRPr kumimoji="1" lang="en-US" altLang="ja-JP" sz="18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実績報告書（様式第８号）の右端に記載願います。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18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例</a:t>
          </a:r>
          <a:r>
            <a:rPr kumimoji="1" lang="en-US" altLang="ja-JP" sz="18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定巡事業所の所在地が神戸市で、利用者が神戸市民と明石市民の場合、正本を神戸市、副本を神戸市と明石市へ郵送）</a:t>
          </a:r>
        </a:p>
      </xdr:txBody>
    </xdr:sp>
    <xdr:clientData/>
  </xdr:twoCellAnchor>
  <xdr:twoCellAnchor>
    <xdr:from>
      <xdr:col>15</xdr:col>
      <xdr:colOff>277495</xdr:colOff>
      <xdr:row>25</xdr:row>
      <xdr:rowOff>159385</xdr:rowOff>
    </xdr:from>
    <xdr:to>
      <xdr:col>22</xdr:col>
      <xdr:colOff>17146</xdr:colOff>
      <xdr:row>27</xdr:row>
      <xdr:rowOff>83185</xdr:rowOff>
    </xdr:to>
    <xdr:sp macro="" textlink="">
      <xdr:nvSpPr>
        <xdr:cNvPr id="5" name="吹き出し: 角を丸めた四角形 4">
          <a:extLst>
            <a:ext uri="{FF2B5EF4-FFF2-40B4-BE49-F238E27FC236}">
              <a16:creationId xmlns:a16="http://schemas.microsoft.com/office/drawing/2014/main" id="{4FE6F828-5486-491C-BEF7-AAC56837FE9C}"/>
            </a:ext>
          </a:extLst>
        </xdr:cNvPr>
        <xdr:cNvSpPr/>
      </xdr:nvSpPr>
      <xdr:spPr>
        <a:xfrm>
          <a:off x="6621145" y="8893810"/>
          <a:ext cx="3816351" cy="819150"/>
        </a:xfrm>
        <a:prstGeom prst="wedgeRoundRectCallout">
          <a:avLst>
            <a:gd name="adj1" fmla="val -57311"/>
            <a:gd name="adj2" fmla="val -399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200" b="0">
              <a:solidFill>
                <a:schemeClr val="tx1"/>
              </a:solidFill>
              <a:latin typeface="ＭＳ ゴシック" panose="020B0609070205080204" pitchFamily="49" charset="-128"/>
              <a:ea typeface="ＭＳ ゴシック" panose="020B0609070205080204" pitchFamily="49" charset="-128"/>
            </a:rPr>
            <a:t>【</a:t>
          </a:r>
          <a:r>
            <a:rPr kumimoji="1" lang="ja-JP" altLang="en-US" sz="1100" b="0">
              <a:solidFill>
                <a:schemeClr val="tx1"/>
              </a:solidFill>
              <a:latin typeface="ＭＳ ゴシック" panose="020B0609070205080204" pitchFamily="49" charset="-128"/>
              <a:ea typeface="ＭＳ ゴシック" panose="020B0609070205080204" pitchFamily="49" charset="-128"/>
            </a:rPr>
            <a:t>着手年月日</a:t>
          </a:r>
          <a:r>
            <a:rPr kumimoji="1" lang="en-US" altLang="ja-JP" sz="1100" b="0">
              <a:solidFill>
                <a:schemeClr val="tx1"/>
              </a:solidFill>
              <a:latin typeface="ＭＳ ゴシック" panose="020B0609070205080204" pitchFamily="49" charset="-128"/>
              <a:ea typeface="ＭＳ ゴシック" panose="020B0609070205080204" pitchFamily="49" charset="-128"/>
            </a:rPr>
            <a:t>】</a:t>
          </a:r>
        </a:p>
        <a:p>
          <a:r>
            <a:rPr kumimoji="1" lang="en-US" altLang="ja-JP" sz="1100" b="0">
              <a:solidFill>
                <a:schemeClr val="tx1"/>
              </a:solidFill>
              <a:latin typeface="ＭＳ ゴシック" panose="020B0609070205080204" pitchFamily="49" charset="-128"/>
              <a:ea typeface="ＭＳ ゴシック" panose="020B0609070205080204" pitchFamily="49" charset="-128"/>
            </a:rPr>
            <a:t>【</a:t>
          </a:r>
          <a:r>
            <a:rPr kumimoji="1" lang="ja-JP" altLang="en-US" sz="1100" b="0">
              <a:solidFill>
                <a:schemeClr val="tx1"/>
              </a:solidFill>
              <a:latin typeface="ＭＳ ゴシック" panose="020B0609070205080204" pitchFamily="49" charset="-128"/>
              <a:ea typeface="ＭＳ ゴシック" panose="020B0609070205080204" pitchFamily="49" charset="-128"/>
            </a:rPr>
            <a:t>完了年月日</a:t>
          </a:r>
          <a:r>
            <a:rPr kumimoji="1" lang="en-US" altLang="ja-JP" sz="1100" b="0">
              <a:solidFill>
                <a:schemeClr val="tx1"/>
              </a:solidFill>
              <a:latin typeface="ＭＳ ゴシック" panose="020B0609070205080204" pitchFamily="49" charset="-128"/>
              <a:ea typeface="ＭＳ ゴシック" panose="020B0609070205080204" pitchFamily="49" charset="-128"/>
            </a:rPr>
            <a:t>】</a:t>
          </a: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r>
            <a:rPr kumimoji="1" lang="ja-JP" altLang="en-US" sz="1100" b="0">
              <a:solidFill>
                <a:srgbClr val="FF0000"/>
              </a:solidFill>
              <a:latin typeface="ＭＳ ゴシック" panose="020B0609070205080204" pitchFamily="49" charset="-128"/>
              <a:ea typeface="ＭＳ ゴシック" panose="020B0609070205080204" pitchFamily="49" charset="-128"/>
            </a:rPr>
            <a:t>事務処理の都合上、日付を指定</a:t>
          </a:r>
          <a:r>
            <a:rPr kumimoji="1" lang="ja-JP" altLang="en-US" sz="1100" b="0">
              <a:solidFill>
                <a:schemeClr val="tx1"/>
              </a:solidFill>
              <a:latin typeface="ＭＳ ゴシック" panose="020B0609070205080204" pitchFamily="49" charset="-128"/>
              <a:ea typeface="ＭＳ ゴシック" panose="020B0609070205080204" pitchFamily="49" charset="-128"/>
            </a:rPr>
            <a:t>しています。</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15240</xdr:colOff>
      <xdr:row>9</xdr:row>
      <xdr:rowOff>156210</xdr:rowOff>
    </xdr:from>
    <xdr:to>
      <xdr:col>22</xdr:col>
      <xdr:colOff>62866</xdr:colOff>
      <xdr:row>11</xdr:row>
      <xdr:rowOff>95250</xdr:rowOff>
    </xdr:to>
    <xdr:sp macro="" textlink="">
      <xdr:nvSpPr>
        <xdr:cNvPr id="6" name="吹き出し: 角を丸めた四角形 5">
          <a:extLst>
            <a:ext uri="{FF2B5EF4-FFF2-40B4-BE49-F238E27FC236}">
              <a16:creationId xmlns:a16="http://schemas.microsoft.com/office/drawing/2014/main" id="{28667723-CEA0-4EFA-8060-9E37BD96EE1F}"/>
            </a:ext>
          </a:extLst>
        </xdr:cNvPr>
        <xdr:cNvSpPr/>
      </xdr:nvSpPr>
      <xdr:spPr>
        <a:xfrm>
          <a:off x="6657340" y="2766060"/>
          <a:ext cx="3819526" cy="650240"/>
        </a:xfrm>
        <a:prstGeom prst="wedgeRoundRectCallout">
          <a:avLst>
            <a:gd name="adj1" fmla="val -57389"/>
            <a:gd name="adj2" fmla="val -12491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200" b="0">
              <a:solidFill>
                <a:schemeClr val="tx1"/>
              </a:solidFill>
              <a:latin typeface="ＭＳ ゴシック" panose="020B0609070205080204" pitchFamily="49" charset="-128"/>
              <a:ea typeface="ＭＳ ゴシック" panose="020B0609070205080204" pitchFamily="49" charset="-128"/>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実績報告</a:t>
          </a:r>
          <a:r>
            <a:rPr kumimoji="1" lang="ja-JP" altLang="en-US" sz="1100" b="0">
              <a:solidFill>
                <a:schemeClr val="tx1"/>
              </a:solidFill>
              <a:latin typeface="ＭＳ ゴシック" panose="020B0609070205080204" pitchFamily="49" charset="-128"/>
              <a:ea typeface="ＭＳ ゴシック" panose="020B0609070205080204" pitchFamily="49" charset="-128"/>
            </a:rPr>
            <a:t>書提出年月日</a:t>
          </a:r>
          <a:r>
            <a:rPr kumimoji="1" lang="en-US" altLang="ja-JP" sz="1100" b="0">
              <a:solidFill>
                <a:schemeClr val="tx1"/>
              </a:solidFill>
              <a:latin typeface="ＭＳ ゴシック" panose="020B0609070205080204" pitchFamily="49" charset="-128"/>
              <a:ea typeface="ＭＳ ゴシック" panose="020B0609070205080204" pitchFamily="49" charset="-128"/>
            </a:rPr>
            <a:t>】</a:t>
          </a: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r>
            <a:rPr kumimoji="1" lang="ja-JP" altLang="en-US" sz="1100" b="0">
              <a:solidFill>
                <a:srgbClr val="FF0000"/>
              </a:solidFill>
              <a:latin typeface="ＭＳ ゴシック" panose="020B0609070205080204" pitchFamily="49" charset="-128"/>
              <a:ea typeface="ＭＳ ゴシック" panose="020B0609070205080204" pitchFamily="49" charset="-128"/>
            </a:rPr>
            <a:t>事務処理の都合上、日付を指定</a:t>
          </a:r>
          <a:r>
            <a:rPr kumimoji="1" lang="ja-JP" altLang="en-US" sz="1100" b="0">
              <a:solidFill>
                <a:schemeClr val="tx1"/>
              </a:solidFill>
              <a:latin typeface="ＭＳ ゴシック" panose="020B0609070205080204" pitchFamily="49" charset="-128"/>
              <a:ea typeface="ＭＳ ゴシック" panose="020B0609070205080204" pitchFamily="49" charset="-128"/>
            </a:rPr>
            <a:t>しています。</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301625</xdr:colOff>
      <xdr:row>18</xdr:row>
      <xdr:rowOff>139700</xdr:rowOff>
    </xdr:from>
    <xdr:to>
      <xdr:col>22</xdr:col>
      <xdr:colOff>47626</xdr:colOff>
      <xdr:row>20</xdr:row>
      <xdr:rowOff>177800</xdr:rowOff>
    </xdr:to>
    <xdr:sp macro="" textlink="">
      <xdr:nvSpPr>
        <xdr:cNvPr id="7" name="吹き出し: 角を丸めた四角形 6">
          <a:extLst>
            <a:ext uri="{FF2B5EF4-FFF2-40B4-BE49-F238E27FC236}">
              <a16:creationId xmlns:a16="http://schemas.microsoft.com/office/drawing/2014/main" id="{D3A65470-501B-49CB-9442-A96550A36D37}"/>
            </a:ext>
          </a:extLst>
        </xdr:cNvPr>
        <xdr:cNvSpPr/>
      </xdr:nvSpPr>
      <xdr:spPr>
        <a:xfrm>
          <a:off x="6645275" y="6140450"/>
          <a:ext cx="3822701" cy="800100"/>
        </a:xfrm>
        <a:prstGeom prst="wedgeRoundRectCallout">
          <a:avLst>
            <a:gd name="adj1" fmla="val -57540"/>
            <a:gd name="adj2" fmla="val -1351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solidFill>
              <a:latin typeface="ＭＳ ゴシック" panose="020B0609070205080204" pitchFamily="49" charset="-128"/>
              <a:ea typeface="ＭＳ ゴシック" panose="020B0609070205080204" pitchFamily="49" charset="-128"/>
            </a:rPr>
            <a:t>交付決定通知日・番号が正しく入力されているか確認してください（「実績報告基本情報」で入力した情報が転記されます）。</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16565</xdr:colOff>
      <xdr:row>11</xdr:row>
      <xdr:rowOff>74540</xdr:rowOff>
    </xdr:from>
    <xdr:to>
      <xdr:col>18</xdr:col>
      <xdr:colOff>626993</xdr:colOff>
      <xdr:row>13</xdr:row>
      <xdr:rowOff>218522</xdr:rowOff>
    </xdr:to>
    <xdr:sp macro="" textlink="">
      <xdr:nvSpPr>
        <xdr:cNvPr id="2" name="吹き出し: 角を丸めた四角形 1">
          <a:extLst>
            <a:ext uri="{FF2B5EF4-FFF2-40B4-BE49-F238E27FC236}">
              <a16:creationId xmlns:a16="http://schemas.microsoft.com/office/drawing/2014/main" id="{60F5A0C2-4858-4946-B1EE-3B1A8377BC3F}"/>
            </a:ext>
          </a:extLst>
        </xdr:cNvPr>
        <xdr:cNvSpPr/>
      </xdr:nvSpPr>
      <xdr:spPr>
        <a:xfrm>
          <a:off x="6526695" y="2898910"/>
          <a:ext cx="3128341" cy="773460"/>
        </a:xfrm>
        <a:prstGeom prst="wedgeRoundRectCallout">
          <a:avLst>
            <a:gd name="adj1" fmla="val -67080"/>
            <a:gd name="adj2" fmla="val -56430"/>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下段に実績報告時の金額が転記されているかを確認してください。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32</xdr:col>
      <xdr:colOff>88900</xdr:colOff>
      <xdr:row>0</xdr:row>
      <xdr:rowOff>244021</xdr:rowOff>
    </xdr:from>
    <xdr:to>
      <xdr:col>45</xdr:col>
      <xdr:colOff>431800</xdr:colOff>
      <xdr:row>14</xdr:row>
      <xdr:rowOff>88900</xdr:rowOff>
    </xdr:to>
    <xdr:sp macro="" textlink="">
      <xdr:nvSpPr>
        <xdr:cNvPr id="2" name="吹き出し: 角を丸めた四角形 1">
          <a:extLst>
            <a:ext uri="{FF2B5EF4-FFF2-40B4-BE49-F238E27FC236}">
              <a16:creationId xmlns:a16="http://schemas.microsoft.com/office/drawing/2014/main" id="{4B2001FD-6F02-4A75-B213-A12BFD9952E4}"/>
            </a:ext>
          </a:extLst>
        </xdr:cNvPr>
        <xdr:cNvSpPr/>
      </xdr:nvSpPr>
      <xdr:spPr>
        <a:xfrm>
          <a:off x="8636000" y="244021"/>
          <a:ext cx="7042150" cy="3845379"/>
        </a:xfrm>
        <a:prstGeom prst="wedgeRoundRectCallout">
          <a:avLst>
            <a:gd name="adj1" fmla="val -47800"/>
            <a:gd name="adj2" fmla="val 21428"/>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24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effectLst/>
              <a:latin typeface="ＭＳ ゴシック" panose="020B0609070205080204" pitchFamily="49" charset="-128"/>
              <a:ea typeface="ＭＳ ゴシック" panose="020B0609070205080204" pitchFamily="49" charset="-128"/>
              <a:cs typeface="+mn-cs"/>
            </a:rPr>
            <a:t>内容を確認し、印刷してください。</a:t>
          </a:r>
          <a:endParaRPr kumimoji="1" lang="en-US" altLang="ja-JP" sz="24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4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effectLst/>
              <a:latin typeface="ＭＳ ゴシック" panose="020B0609070205080204" pitchFamily="49" charset="-128"/>
              <a:ea typeface="ＭＳ ゴシック" panose="020B0609070205080204" pitchFamily="49" charset="-128"/>
              <a:cs typeface="+mn-cs"/>
            </a:rPr>
            <a:t>実績報告時に使用するので、交付申請時は提出</a:t>
          </a:r>
          <a:endParaRPr kumimoji="1" lang="en-US" altLang="ja-JP" sz="24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effectLst/>
              <a:latin typeface="ＭＳ ゴシック" panose="020B0609070205080204" pitchFamily="49" charset="-128"/>
              <a:ea typeface="ＭＳ ゴシック" panose="020B0609070205080204" pitchFamily="49" charset="-128"/>
              <a:cs typeface="+mn-cs"/>
            </a:rPr>
            <a:t>不要です。</a:t>
          </a:r>
          <a:endParaRPr kumimoji="1" lang="ja-JP" altLang="en-US" sz="2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32</xdr:col>
      <xdr:colOff>127000</xdr:colOff>
      <xdr:row>25</xdr:row>
      <xdr:rowOff>38100</xdr:rowOff>
    </xdr:from>
    <xdr:to>
      <xdr:col>33</xdr:col>
      <xdr:colOff>12700</xdr:colOff>
      <xdr:row>31</xdr:row>
      <xdr:rowOff>63500</xdr:rowOff>
    </xdr:to>
    <xdr:sp macro="" textlink="">
      <xdr:nvSpPr>
        <xdr:cNvPr id="3" name="右大かっこ 2">
          <a:extLst>
            <a:ext uri="{FF2B5EF4-FFF2-40B4-BE49-F238E27FC236}">
              <a16:creationId xmlns:a16="http://schemas.microsoft.com/office/drawing/2014/main" id="{4A8C0EB4-5029-4604-951E-AB81BD6A9562}"/>
            </a:ext>
          </a:extLst>
        </xdr:cNvPr>
        <xdr:cNvSpPr/>
      </xdr:nvSpPr>
      <xdr:spPr>
        <a:xfrm>
          <a:off x="8674100" y="6597650"/>
          <a:ext cx="146050" cy="1320800"/>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50800</xdr:colOff>
      <xdr:row>27</xdr:row>
      <xdr:rowOff>121920</xdr:rowOff>
    </xdr:from>
    <xdr:to>
      <xdr:col>43</xdr:col>
      <xdr:colOff>114300</xdr:colOff>
      <xdr:row>30</xdr:row>
      <xdr:rowOff>71120</xdr:rowOff>
    </xdr:to>
    <xdr:sp macro="" textlink="">
      <xdr:nvSpPr>
        <xdr:cNvPr id="4" name="吹き出し: 角を丸めた四角形 3">
          <a:extLst>
            <a:ext uri="{FF2B5EF4-FFF2-40B4-BE49-F238E27FC236}">
              <a16:creationId xmlns:a16="http://schemas.microsoft.com/office/drawing/2014/main" id="{89D0DC7C-3120-4B34-8459-71FCB0B11604}"/>
            </a:ext>
          </a:extLst>
        </xdr:cNvPr>
        <xdr:cNvSpPr/>
      </xdr:nvSpPr>
      <xdr:spPr>
        <a:xfrm>
          <a:off x="9639300" y="7049770"/>
          <a:ext cx="4464050" cy="590550"/>
        </a:xfrm>
        <a:prstGeom prst="wedgeRoundRectCallout">
          <a:avLst>
            <a:gd name="adj1" fmla="val -65855"/>
            <a:gd name="adj2" fmla="val -23073"/>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aseline="0">
              <a:solidFill>
                <a:schemeClr val="tx1"/>
              </a:solidFill>
              <a:effectLst/>
              <a:latin typeface="ＭＳ ゴシック" panose="020B0609070205080204" pitchFamily="49" charset="-128"/>
              <a:ea typeface="ＭＳ ゴシック" panose="020B0609070205080204" pitchFamily="49" charset="-128"/>
              <a:cs typeface="+mn-cs"/>
            </a:rPr>
            <a:t>入力しないでください。</a:t>
          </a:r>
          <a:endParaRPr kumimoji="1" lang="en-US" altLang="ja-JP" sz="1400" baseline="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35</xdr:col>
      <xdr:colOff>158750</xdr:colOff>
      <xdr:row>15</xdr:row>
      <xdr:rowOff>57150</xdr:rowOff>
    </xdr:from>
    <xdr:to>
      <xdr:col>42</xdr:col>
      <xdr:colOff>571501</xdr:colOff>
      <xdr:row>19</xdr:row>
      <xdr:rowOff>63499</xdr:rowOff>
    </xdr:to>
    <xdr:sp macro="" textlink="">
      <xdr:nvSpPr>
        <xdr:cNvPr id="5" name="吹き出し: 角を丸めた四角形 4">
          <a:extLst>
            <a:ext uri="{FF2B5EF4-FFF2-40B4-BE49-F238E27FC236}">
              <a16:creationId xmlns:a16="http://schemas.microsoft.com/office/drawing/2014/main" id="{150DAB9F-D624-4E9A-8EDC-CCB0E013232C}"/>
            </a:ext>
          </a:extLst>
        </xdr:cNvPr>
        <xdr:cNvSpPr/>
      </xdr:nvSpPr>
      <xdr:spPr>
        <a:xfrm>
          <a:off x="9486900" y="4343400"/>
          <a:ext cx="4445001" cy="768349"/>
        </a:xfrm>
        <a:prstGeom prst="wedgeRoundRectCallout">
          <a:avLst>
            <a:gd name="adj1" fmla="val -63085"/>
            <a:gd name="adj2" fmla="val -283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aseline="0">
              <a:solidFill>
                <a:schemeClr val="tx1"/>
              </a:solidFill>
              <a:effectLst/>
              <a:latin typeface="ＭＳ ゴシック" panose="020B0609070205080204" pitchFamily="49" charset="-128"/>
              <a:ea typeface="ＭＳ ゴシック" panose="020B0609070205080204" pitchFamily="49" charset="-128"/>
              <a:cs typeface="+mn-cs"/>
            </a:rPr>
            <a:t>「事業完了後に補助金支払いを行う「精算払い」となります。</a:t>
          </a:r>
          <a:endParaRPr kumimoji="1" lang="en-US" altLang="ja-JP" sz="1400" baseline="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32</xdr:col>
      <xdr:colOff>165100</xdr:colOff>
      <xdr:row>14</xdr:row>
      <xdr:rowOff>0</xdr:rowOff>
    </xdr:from>
    <xdr:to>
      <xdr:col>33</xdr:col>
      <xdr:colOff>50800</xdr:colOff>
      <xdr:row>20</xdr:row>
      <xdr:rowOff>177800</xdr:rowOff>
    </xdr:to>
    <xdr:sp macro="" textlink="">
      <xdr:nvSpPr>
        <xdr:cNvPr id="6" name="右大かっこ 5">
          <a:extLst>
            <a:ext uri="{FF2B5EF4-FFF2-40B4-BE49-F238E27FC236}">
              <a16:creationId xmlns:a16="http://schemas.microsoft.com/office/drawing/2014/main" id="{348001A5-F175-43DD-BF4B-4B549D7908F2}"/>
            </a:ext>
          </a:extLst>
        </xdr:cNvPr>
        <xdr:cNvSpPr/>
      </xdr:nvSpPr>
      <xdr:spPr>
        <a:xfrm>
          <a:off x="8712200" y="4000500"/>
          <a:ext cx="146050" cy="1320800"/>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48260</xdr:colOff>
      <xdr:row>35</xdr:row>
      <xdr:rowOff>127000</xdr:rowOff>
    </xdr:from>
    <xdr:to>
      <xdr:col>43</xdr:col>
      <xdr:colOff>111760</xdr:colOff>
      <xdr:row>39</xdr:row>
      <xdr:rowOff>342900</xdr:rowOff>
    </xdr:to>
    <xdr:sp macro="" textlink="">
      <xdr:nvSpPr>
        <xdr:cNvPr id="7" name="吹き出し: 角を丸めた四角形 6">
          <a:extLst>
            <a:ext uri="{FF2B5EF4-FFF2-40B4-BE49-F238E27FC236}">
              <a16:creationId xmlns:a16="http://schemas.microsoft.com/office/drawing/2014/main" id="{F245B404-4355-4A10-95AC-DA1272433ED5}"/>
            </a:ext>
          </a:extLst>
        </xdr:cNvPr>
        <xdr:cNvSpPr/>
      </xdr:nvSpPr>
      <xdr:spPr>
        <a:xfrm>
          <a:off x="9636760" y="9124950"/>
          <a:ext cx="4464050" cy="1358900"/>
        </a:xfrm>
        <a:prstGeom prst="wedgeRoundRectCallout">
          <a:avLst>
            <a:gd name="adj1" fmla="val -69779"/>
            <a:gd name="adj2" fmla="val -808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aseline="0">
              <a:solidFill>
                <a:schemeClr val="tx1"/>
              </a:solidFill>
              <a:effectLst/>
              <a:latin typeface="ＭＳ ゴシック" panose="020B0609070205080204" pitchFamily="49" charset="-128"/>
              <a:ea typeface="ＭＳ ゴシック" panose="020B0609070205080204" pitchFamily="49" charset="-128"/>
              <a:cs typeface="+mn-cs"/>
            </a:rPr>
            <a:t>経理処理の都合上、</a:t>
          </a:r>
          <a:r>
            <a:rPr kumimoji="1" lang="ja-JP" altLang="en-US" sz="1400" b="1" u="sng" baseline="0">
              <a:solidFill>
                <a:srgbClr val="FF0000"/>
              </a:solidFill>
              <a:effectLst/>
              <a:latin typeface="ＭＳ ゴシック" panose="020B0609070205080204" pitchFamily="49" charset="-128"/>
              <a:ea typeface="ＭＳ ゴシック" panose="020B0609070205080204" pitchFamily="49" charset="-128"/>
              <a:cs typeface="+mn-cs"/>
            </a:rPr>
            <a:t>日付は当課で入力するので、入力しないでください。</a:t>
          </a:r>
          <a:endParaRPr kumimoji="1" lang="en-US" altLang="ja-JP" sz="1400" b="1" u="sng" baseline="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32</xdr:col>
      <xdr:colOff>254000</xdr:colOff>
      <xdr:row>42</xdr:row>
      <xdr:rowOff>50800</xdr:rowOff>
    </xdr:from>
    <xdr:to>
      <xdr:col>33</xdr:col>
      <xdr:colOff>190500</xdr:colOff>
      <xdr:row>52</xdr:row>
      <xdr:rowOff>254000</xdr:rowOff>
    </xdr:to>
    <xdr:sp macro="" textlink="">
      <xdr:nvSpPr>
        <xdr:cNvPr id="8" name="右大かっこ 7">
          <a:extLst>
            <a:ext uri="{FF2B5EF4-FFF2-40B4-BE49-F238E27FC236}">
              <a16:creationId xmlns:a16="http://schemas.microsoft.com/office/drawing/2014/main" id="{0D1B5237-7B0C-492D-9188-9891987C7DFE}"/>
            </a:ext>
          </a:extLst>
        </xdr:cNvPr>
        <xdr:cNvSpPr/>
      </xdr:nvSpPr>
      <xdr:spPr>
        <a:xfrm>
          <a:off x="8801100" y="11315700"/>
          <a:ext cx="196850" cy="3060700"/>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88900</xdr:colOff>
      <xdr:row>44</xdr:row>
      <xdr:rowOff>228600</xdr:rowOff>
    </xdr:from>
    <xdr:to>
      <xdr:col>43</xdr:col>
      <xdr:colOff>152400</xdr:colOff>
      <xdr:row>49</xdr:row>
      <xdr:rowOff>152400</xdr:rowOff>
    </xdr:to>
    <xdr:sp macro="" textlink="">
      <xdr:nvSpPr>
        <xdr:cNvPr id="9" name="吹き出し: 角を丸めた四角形 8">
          <a:extLst>
            <a:ext uri="{FF2B5EF4-FFF2-40B4-BE49-F238E27FC236}">
              <a16:creationId xmlns:a16="http://schemas.microsoft.com/office/drawing/2014/main" id="{901EDE17-F524-4E4B-AB83-C33F52F5F751}"/>
            </a:ext>
          </a:extLst>
        </xdr:cNvPr>
        <xdr:cNvSpPr/>
      </xdr:nvSpPr>
      <xdr:spPr>
        <a:xfrm>
          <a:off x="9677400" y="12065000"/>
          <a:ext cx="4464050" cy="1352550"/>
        </a:xfrm>
        <a:prstGeom prst="wedgeRoundRectCallout">
          <a:avLst>
            <a:gd name="adj1" fmla="val -63085"/>
            <a:gd name="adj2" fmla="val -283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aseline="0">
              <a:solidFill>
                <a:schemeClr val="tx1"/>
              </a:solidFill>
              <a:effectLst/>
              <a:latin typeface="ＭＳ ゴシック" panose="020B0609070205080204" pitchFamily="49" charset="-128"/>
              <a:ea typeface="ＭＳ ゴシック" panose="020B0609070205080204" pitchFamily="49" charset="-128"/>
              <a:cs typeface="+mn-cs"/>
            </a:rPr>
            <a:t>自動で転記されるので入力不要です。</a:t>
          </a:r>
          <a:endParaRPr kumimoji="1" lang="en-US" altLang="ja-JP" sz="140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400" baseline="0">
              <a:solidFill>
                <a:schemeClr val="tx1"/>
              </a:solidFill>
              <a:effectLst/>
              <a:latin typeface="ＭＳ ゴシック" panose="020B0609070205080204" pitchFamily="49" charset="-128"/>
              <a:ea typeface="ＭＳ ゴシック" panose="020B0609070205080204" pitchFamily="49" charset="-128"/>
              <a:cs typeface="+mn-cs"/>
            </a:rPr>
            <a:t>発行責任者と担当者が異なる場合は、</a:t>
          </a:r>
          <a:endParaRPr kumimoji="1" lang="en-US" altLang="ja-JP" sz="140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400" baseline="0">
              <a:solidFill>
                <a:schemeClr val="tx1"/>
              </a:solidFill>
              <a:effectLst/>
              <a:latin typeface="ＭＳ ゴシック" panose="020B0609070205080204" pitchFamily="49" charset="-128"/>
              <a:ea typeface="ＭＳ ゴシック" panose="020B0609070205080204" pitchFamily="49" charset="-128"/>
              <a:cs typeface="+mn-cs"/>
            </a:rPr>
            <a:t>直接入力してください。</a:t>
          </a:r>
          <a:endParaRPr kumimoji="1" lang="en-US" altLang="ja-JP" sz="1400" baseline="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95249</xdr:colOff>
      <xdr:row>10</xdr:row>
      <xdr:rowOff>342900</xdr:rowOff>
    </xdr:from>
    <xdr:to>
      <xdr:col>17</xdr:col>
      <xdr:colOff>447675</xdr:colOff>
      <xdr:row>12</xdr:row>
      <xdr:rowOff>276225</xdr:rowOff>
    </xdr:to>
    <xdr:sp macro="" textlink="">
      <xdr:nvSpPr>
        <xdr:cNvPr id="2" name="吹き出し: 角を丸めた四角形 1">
          <a:extLst>
            <a:ext uri="{FF2B5EF4-FFF2-40B4-BE49-F238E27FC236}">
              <a16:creationId xmlns:a16="http://schemas.microsoft.com/office/drawing/2014/main" id="{19739081-87EC-452C-8955-8B6006F2E001}"/>
            </a:ext>
          </a:extLst>
        </xdr:cNvPr>
        <xdr:cNvSpPr/>
      </xdr:nvSpPr>
      <xdr:spPr>
        <a:xfrm>
          <a:off x="7010399" y="5543550"/>
          <a:ext cx="3495676" cy="758825"/>
        </a:xfrm>
        <a:prstGeom prst="wedgeRoundRectCallout">
          <a:avLst>
            <a:gd name="adj1" fmla="val -66606"/>
            <a:gd name="adj2" fmla="val -33752"/>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日付は支払い処理時に</a:t>
          </a:r>
          <a:r>
            <a:rPr kumimoji="1" lang="ja-JP" altLang="en-US" sz="1100" b="1" u="sng">
              <a:solidFill>
                <a:srgbClr val="FF0000"/>
              </a:solidFill>
              <a:effectLst/>
              <a:latin typeface="+mn-lt"/>
              <a:ea typeface="+mn-ea"/>
              <a:cs typeface="+mn-cs"/>
            </a:rPr>
            <a:t>当課で記入しますので、空欄のままにしてください。</a:t>
          </a:r>
          <a:endParaRPr kumimoji="1" lang="en-US" altLang="ja-JP" sz="1100" b="1" u="sng">
            <a:solidFill>
              <a:srgbClr val="FF0000"/>
            </a:solidFill>
            <a:effectLst/>
            <a:latin typeface="+mn-lt"/>
            <a:ea typeface="+mn-ea"/>
            <a:cs typeface="+mn-cs"/>
          </a:endParaRPr>
        </a:p>
      </xdr:txBody>
    </xdr:sp>
    <xdr:clientData/>
  </xdr:twoCellAnchor>
  <xdr:twoCellAnchor>
    <xdr:from>
      <xdr:col>12</xdr:col>
      <xdr:colOff>28573</xdr:colOff>
      <xdr:row>13</xdr:row>
      <xdr:rowOff>400050</xdr:rowOff>
    </xdr:from>
    <xdr:to>
      <xdr:col>17</xdr:col>
      <xdr:colOff>454025</xdr:colOff>
      <xdr:row>21</xdr:row>
      <xdr:rowOff>47625</xdr:rowOff>
    </xdr:to>
    <xdr:sp macro="" textlink="">
      <xdr:nvSpPr>
        <xdr:cNvPr id="3" name="吹き出し: 角を丸めた四角形 2">
          <a:extLst>
            <a:ext uri="{FF2B5EF4-FFF2-40B4-BE49-F238E27FC236}">
              <a16:creationId xmlns:a16="http://schemas.microsoft.com/office/drawing/2014/main" id="{A0D56FA5-7641-488C-A3AF-4EA3CBABD8B1}"/>
            </a:ext>
          </a:extLst>
        </xdr:cNvPr>
        <xdr:cNvSpPr/>
      </xdr:nvSpPr>
      <xdr:spPr>
        <a:xfrm>
          <a:off x="6943723" y="6762750"/>
          <a:ext cx="3568702" cy="2200275"/>
        </a:xfrm>
        <a:prstGeom prst="wedgeRoundRectCallout">
          <a:avLst>
            <a:gd name="adj1" fmla="val -63526"/>
            <a:gd name="adj2" fmla="val -14167"/>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住所</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団体名・代表者</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は自動で転記されるので入力不要です。</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tx1"/>
              </a:solidFill>
              <a:effectLst/>
              <a:latin typeface="ＭＳ ゴシック" panose="020B0609070205080204" pitchFamily="49" charset="-128"/>
              <a:ea typeface="ＭＳ ゴシック" panose="020B0609070205080204" pitchFamily="49" charset="-128"/>
              <a:cs typeface="+mn-cs"/>
            </a:rPr>
            <a:t>ただし、</a:t>
          </a:r>
          <a:r>
            <a:rPr kumimoji="1" lang="ja-JP" altLang="en-US" sz="1400" b="1" u="sng">
              <a:solidFill>
                <a:srgbClr val="FF0000"/>
              </a:solidFill>
              <a:effectLst/>
              <a:latin typeface="ＭＳ ゴシック" panose="020B0609070205080204" pitchFamily="49" charset="-128"/>
              <a:ea typeface="ＭＳ ゴシック" panose="020B0609070205080204" pitchFamily="49" charset="-128"/>
              <a:cs typeface="+mn-cs"/>
            </a:rPr>
            <a:t>代表者印の押印が必要</a:t>
          </a:r>
          <a:r>
            <a:rPr kumimoji="1" lang="ja-JP" altLang="en-US" sz="1400" b="0" u="none">
              <a:solidFill>
                <a:schemeClr val="tx1"/>
              </a:solidFill>
              <a:effectLst/>
              <a:latin typeface="ＭＳ ゴシック" panose="020B0609070205080204" pitchFamily="49" charset="-128"/>
              <a:ea typeface="ＭＳ ゴシック" panose="020B0609070205080204" pitchFamily="49" charset="-128"/>
              <a:cs typeface="+mn-cs"/>
            </a:rPr>
            <a:t>です。原本を提出してください。</a:t>
          </a:r>
          <a:endParaRPr kumimoji="1" lang="en-US" altLang="ja-JP" sz="1400" b="0" u="none">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b="0" u="none">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en-US" altLang="ja-JP" sz="1400" b="0" u="none">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400" b="0" u="none">
              <a:solidFill>
                <a:schemeClr val="tx1"/>
              </a:solidFill>
              <a:effectLst/>
              <a:latin typeface="ＭＳ ゴシック" panose="020B0609070205080204" pitchFamily="49" charset="-128"/>
              <a:ea typeface="ＭＳ ゴシック" panose="020B0609070205080204" pitchFamily="49" charset="-128"/>
              <a:cs typeface="+mn-cs"/>
            </a:rPr>
            <a:t>補助金交付申請時は提出不要です。</a:t>
          </a:r>
          <a:endParaRPr kumimoji="1" lang="en-US" altLang="ja-JP" sz="1400" b="0" u="none">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1400" b="0" u="none">
              <a:solidFill>
                <a:schemeClr val="tx1"/>
              </a:solidFill>
              <a:effectLst/>
              <a:latin typeface="ＭＳ ゴシック" panose="020B0609070205080204" pitchFamily="49" charset="-128"/>
              <a:ea typeface="ＭＳ ゴシック" panose="020B0609070205080204" pitchFamily="49" charset="-128"/>
              <a:cs typeface="+mn-cs"/>
            </a:rPr>
            <a:t>　実績報告時に該当する場合に提出し　</a:t>
          </a:r>
          <a:endParaRPr kumimoji="1" lang="en-US" altLang="ja-JP" sz="1400" b="0" u="none">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1400" b="0" u="none">
              <a:solidFill>
                <a:schemeClr val="tx1"/>
              </a:solidFill>
              <a:effectLst/>
              <a:latin typeface="ＭＳ ゴシック" panose="020B0609070205080204" pitchFamily="49" charset="-128"/>
              <a:ea typeface="ＭＳ ゴシック" panose="020B0609070205080204" pitchFamily="49" charset="-128"/>
              <a:cs typeface="+mn-cs"/>
            </a:rPr>
            <a:t>　てください。</a:t>
          </a:r>
          <a:endParaRPr kumimoji="1" lang="en-US" altLang="ja-JP" sz="1400" b="0" u="none">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11</xdr:col>
      <xdr:colOff>165099</xdr:colOff>
      <xdr:row>0</xdr:row>
      <xdr:rowOff>129539</xdr:rowOff>
    </xdr:from>
    <xdr:to>
      <xdr:col>18</xdr:col>
      <xdr:colOff>95250</xdr:colOff>
      <xdr:row>9</xdr:row>
      <xdr:rowOff>47625</xdr:rowOff>
    </xdr:to>
    <xdr:sp macro="" textlink="">
      <xdr:nvSpPr>
        <xdr:cNvPr id="4" name="吹き出し: 角を丸めた四角形 3">
          <a:extLst>
            <a:ext uri="{FF2B5EF4-FFF2-40B4-BE49-F238E27FC236}">
              <a16:creationId xmlns:a16="http://schemas.microsoft.com/office/drawing/2014/main" id="{E9E546EE-283C-4F84-A611-ABE923BE6F88}"/>
            </a:ext>
          </a:extLst>
        </xdr:cNvPr>
        <xdr:cNvSpPr/>
      </xdr:nvSpPr>
      <xdr:spPr>
        <a:xfrm>
          <a:off x="6451599" y="129539"/>
          <a:ext cx="4330701" cy="4407536"/>
        </a:xfrm>
        <a:prstGeom prst="wedgeRoundRectCallout">
          <a:avLst>
            <a:gd name="adj1" fmla="val -44794"/>
            <a:gd name="adj2" fmla="val 17916"/>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このシートは自動転記されるので入力不要ですが</a:t>
          </a:r>
          <a:endParaRPr kumimoji="1" lang="en-US" altLang="ja-JP" sz="24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u="sng">
              <a:solidFill>
                <a:schemeClr val="tx1"/>
              </a:solidFill>
              <a:effectLst/>
              <a:latin typeface="ＭＳ ゴシック" panose="020B0609070205080204" pitchFamily="49" charset="-128"/>
              <a:ea typeface="ＭＳ ゴシック" panose="020B0609070205080204" pitchFamily="49" charset="-128"/>
              <a:cs typeface="+mn-cs"/>
            </a:rPr>
            <a:t>押印が必要</a:t>
          </a:r>
          <a:r>
            <a:rPr kumimoji="1" lang="ja-JP" altLang="en-US" sz="2400" b="1">
              <a:solidFill>
                <a:schemeClr val="tx1"/>
              </a:solidFill>
              <a:effectLst/>
              <a:latin typeface="ＭＳ ゴシック" panose="020B0609070205080204" pitchFamily="49" charset="-128"/>
              <a:ea typeface="ＭＳ ゴシック" panose="020B0609070205080204" pitchFamily="49" charset="-128"/>
              <a:cs typeface="+mn-cs"/>
            </a:rPr>
            <a:t>です。</a:t>
          </a:r>
          <a:endParaRPr kumimoji="1" lang="en-US" altLang="ja-JP" sz="24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口座名義について</a:t>
          </a:r>
          <a:endParaRPr kumimoji="1" lang="en-US" altLang="ja-JP" sz="18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ＭＳ ゴシック" panose="020B0609070205080204" pitchFamily="49" charset="-128"/>
              <a:ea typeface="ＭＳ ゴシック" panose="020B0609070205080204" pitchFamily="49" charset="-128"/>
              <a:cs typeface="+mn-cs"/>
            </a:rPr>
            <a:t>口座名義は原則として下記のパターンのものを指定してください。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ＭＳ ゴシック" panose="020B0609070205080204" pitchFamily="49" charset="-128"/>
              <a:ea typeface="ＭＳ ゴシック" panose="020B0609070205080204" pitchFamily="49" charset="-128"/>
              <a:cs typeface="+mn-cs"/>
            </a:rPr>
            <a:t>①法人名のみ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ＭＳ ゴシック" panose="020B0609070205080204" pitchFamily="49" charset="-128"/>
              <a:ea typeface="ＭＳ ゴシック" panose="020B0609070205080204" pitchFamily="49" charset="-128"/>
              <a:cs typeface="+mn-cs"/>
            </a:rPr>
            <a:t>②法人名 ＋ 代表者職名 ＋ 代表者氏名</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上記以外（事業所の名称が含まれる場合等）は委任状が必要です。</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1">
              <a:solidFill>
                <a:schemeClr val="tx1"/>
              </a:solidFill>
              <a:effectLst/>
              <a:latin typeface="ＭＳ ゴシック" panose="020B0609070205080204" pitchFamily="49" charset="-128"/>
              <a:ea typeface="ＭＳ ゴシック" panose="020B0609070205080204" pitchFamily="49" charset="-128"/>
              <a:cs typeface="+mn-cs"/>
            </a:rPr>
            <a:t>　口座名義の情報は「交付申請基本情報」のシートに入力してください。</a:t>
          </a:r>
          <a:endParaRPr kumimoji="1" lang="en-US" altLang="ja-JP" sz="1000" b="1">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xdr:col>
      <xdr:colOff>85724</xdr:colOff>
      <xdr:row>9</xdr:row>
      <xdr:rowOff>276225</xdr:rowOff>
    </xdr:from>
    <xdr:to>
      <xdr:col>17</xdr:col>
      <xdr:colOff>419099</xdr:colOff>
      <xdr:row>10</xdr:row>
      <xdr:rowOff>247650</xdr:rowOff>
    </xdr:to>
    <xdr:sp macro="" textlink="">
      <xdr:nvSpPr>
        <xdr:cNvPr id="5" name="吹き出し: 角を丸めた四角形 4">
          <a:extLst>
            <a:ext uri="{FF2B5EF4-FFF2-40B4-BE49-F238E27FC236}">
              <a16:creationId xmlns:a16="http://schemas.microsoft.com/office/drawing/2014/main" id="{AFF50DDE-F58C-4566-8585-054E6818B850}"/>
            </a:ext>
          </a:extLst>
        </xdr:cNvPr>
        <xdr:cNvSpPr/>
      </xdr:nvSpPr>
      <xdr:spPr>
        <a:xfrm>
          <a:off x="7000874" y="4765675"/>
          <a:ext cx="3476625" cy="682625"/>
        </a:xfrm>
        <a:prstGeom prst="wedgeRoundRectCallout">
          <a:avLst>
            <a:gd name="adj1" fmla="val -67165"/>
            <a:gd name="adj2" fmla="val -84339"/>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「受任者」欄に振込先の口座名義が入力されているか確認してください。</a:t>
          </a:r>
          <a:endParaRPr kumimoji="1" lang="en-US" altLang="ja-JP" sz="1100">
            <a:solidFill>
              <a:schemeClr val="tx1"/>
            </a:solidFill>
            <a:effectLst/>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320676</xdr:colOff>
      <xdr:row>0</xdr:row>
      <xdr:rowOff>63503</xdr:rowOff>
    </xdr:from>
    <xdr:to>
      <xdr:col>22</xdr:col>
      <xdr:colOff>264584</xdr:colOff>
      <xdr:row>15</xdr:row>
      <xdr:rowOff>148167</xdr:rowOff>
    </xdr:to>
    <xdr:sp macro="" textlink="">
      <xdr:nvSpPr>
        <xdr:cNvPr id="2" name="吹き出し: 角を丸めた四角形 1">
          <a:extLst>
            <a:ext uri="{FF2B5EF4-FFF2-40B4-BE49-F238E27FC236}">
              <a16:creationId xmlns:a16="http://schemas.microsoft.com/office/drawing/2014/main" id="{23C98642-A5A8-467C-B4DC-3E0CAD3EF9BC}"/>
            </a:ext>
          </a:extLst>
        </xdr:cNvPr>
        <xdr:cNvSpPr/>
      </xdr:nvSpPr>
      <xdr:spPr>
        <a:xfrm>
          <a:off x="8512176" y="63503"/>
          <a:ext cx="8230658" cy="3291414"/>
        </a:xfrm>
        <a:prstGeom prst="wedgeRoundRectCallout">
          <a:avLst>
            <a:gd name="adj1" fmla="val -47800"/>
            <a:gd name="adj2" fmla="val 21428"/>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0000"/>
              </a:solidFill>
              <a:latin typeface="ＭＳ ゴシック" panose="020B0609070205080204" pitchFamily="49" charset="-128"/>
              <a:ea typeface="ＭＳ ゴシック" panose="020B0609070205080204" pitchFamily="49" charset="-128"/>
            </a:rPr>
            <a:t>◎「１</a:t>
          </a:r>
          <a:r>
            <a:rPr kumimoji="1" lang="ja-JP" altLang="en-US" sz="2400" b="1" baseline="0">
              <a:solidFill>
                <a:srgbClr val="FF0000"/>
              </a:solidFill>
              <a:latin typeface="ＭＳ ゴシック" panose="020B0609070205080204" pitchFamily="49" charset="-128"/>
              <a:ea typeface="ＭＳ ゴシック" panose="020B0609070205080204" pitchFamily="49" charset="-128"/>
            </a:rPr>
            <a:t> </a:t>
          </a:r>
          <a:r>
            <a:rPr kumimoji="1" lang="ja-JP" altLang="en-US" sz="2400" b="1">
              <a:solidFill>
                <a:srgbClr val="FF0000"/>
              </a:solidFill>
              <a:latin typeface="ＭＳ ゴシック" panose="020B0609070205080204" pitchFamily="49" charset="-128"/>
              <a:ea typeface="ＭＳ ゴシック" panose="020B0609070205080204" pitchFamily="49" charset="-128"/>
            </a:rPr>
            <a:t>事業所名等」を入力してください。</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0000"/>
              </a:solidFill>
              <a:latin typeface="ＭＳ ゴシック" panose="020B0609070205080204" pitchFamily="49" charset="-128"/>
              <a:ea typeface="ＭＳ ゴシック" panose="020B0609070205080204" pitchFamily="49" charset="-128"/>
            </a:rPr>
            <a:t>　</a:t>
          </a:r>
          <a:r>
            <a:rPr kumimoji="1" lang="ja-JP" altLang="en-US" sz="2400" b="1">
              <a:solidFill>
                <a:schemeClr val="tx1"/>
              </a:solidFill>
              <a:latin typeface="ＭＳ ゴシック" panose="020B0609070205080204" pitchFamily="49" charset="-128"/>
              <a:ea typeface="ＭＳ ゴシック" panose="020B0609070205080204" pitchFamily="49" charset="-128"/>
            </a:rPr>
            <a:t>「６．様式１（計画書）」から修正がない場合は、</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latin typeface="ＭＳ ゴシック" panose="020B0609070205080204" pitchFamily="49" charset="-128"/>
              <a:ea typeface="ＭＳ ゴシック" panose="020B0609070205080204" pitchFamily="49" charset="-128"/>
            </a:rPr>
            <a:t>　コピー＆ペーストをしてください。</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0000"/>
              </a:solidFill>
              <a:latin typeface="ＭＳ ゴシック" panose="020B0609070205080204" pitchFamily="49" charset="-128"/>
              <a:ea typeface="ＭＳ ゴシック" panose="020B0609070205080204" pitchFamily="49" charset="-128"/>
            </a:rPr>
            <a:t>◎「</a:t>
          </a:r>
          <a:r>
            <a:rPr kumimoji="1" lang="en-US" altLang="ja-JP" sz="2400" b="1">
              <a:solidFill>
                <a:srgbClr val="FF0000"/>
              </a:solidFill>
              <a:latin typeface="ＭＳ ゴシック" panose="020B0609070205080204" pitchFamily="49" charset="-128"/>
              <a:ea typeface="ＭＳ ゴシック" panose="020B0609070205080204" pitchFamily="49" charset="-128"/>
            </a:rPr>
            <a:t>14-1.</a:t>
          </a:r>
          <a:r>
            <a:rPr kumimoji="1" lang="ja-JP" altLang="en-US" sz="2400" b="1">
              <a:solidFill>
                <a:srgbClr val="FF0000"/>
              </a:solidFill>
              <a:latin typeface="ＭＳ ゴシック" panose="020B0609070205080204" pitchFamily="49" charset="-128"/>
              <a:ea typeface="ＭＳ ゴシック" panose="020B0609070205080204" pitchFamily="49" charset="-128"/>
            </a:rPr>
            <a:t>保険者１～４（実績報告）」「</a:t>
          </a:r>
          <a:r>
            <a:rPr kumimoji="1" lang="en-US" altLang="ja-JP" sz="2400" b="1">
              <a:solidFill>
                <a:srgbClr val="FF0000"/>
              </a:solidFill>
              <a:latin typeface="ＭＳ ゴシック" panose="020B0609070205080204" pitchFamily="49" charset="-128"/>
              <a:ea typeface="ＭＳ ゴシック" panose="020B0609070205080204" pitchFamily="49" charset="-128"/>
            </a:rPr>
            <a:t>14-2.</a:t>
          </a:r>
          <a:r>
            <a:rPr kumimoji="1" lang="ja-JP" altLang="en-US" sz="2400" b="1">
              <a:solidFill>
                <a:srgbClr val="FF0000"/>
              </a:solidFill>
              <a:latin typeface="ＭＳ ゴシック" panose="020B0609070205080204" pitchFamily="49" charset="-128"/>
              <a:ea typeface="ＭＳ ゴシック" panose="020B0609070205080204" pitchFamily="49" charset="-128"/>
            </a:rPr>
            <a:t>保険者</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latin typeface="ＭＳ ゴシック" panose="020B0609070205080204" pitchFamily="49" charset="-128"/>
              <a:ea typeface="ＭＳ ゴシック" panose="020B0609070205080204" pitchFamily="49" charset="-128"/>
            </a:rPr>
            <a:t>  </a:t>
          </a:r>
          <a:r>
            <a:rPr kumimoji="1" lang="ja-JP" altLang="en-US" sz="2400" b="1">
              <a:solidFill>
                <a:srgbClr val="FF0000"/>
              </a:solidFill>
              <a:latin typeface="ＭＳ ゴシック" panose="020B0609070205080204" pitchFamily="49" charset="-128"/>
              <a:ea typeface="ＭＳ ゴシック" panose="020B0609070205080204" pitchFamily="49" charset="-128"/>
            </a:rPr>
            <a:t>５～８（申請）」を入力</a:t>
          </a:r>
          <a:r>
            <a:rPr kumimoji="1" lang="ja-JP" altLang="en-US" sz="2400" b="1">
              <a:solidFill>
                <a:schemeClr val="tx1"/>
              </a:solidFill>
              <a:latin typeface="ＭＳ ゴシック" panose="020B0609070205080204" pitchFamily="49" charset="-128"/>
              <a:ea typeface="ＭＳ ゴシック" panose="020B0609070205080204" pitchFamily="49" charset="-128"/>
            </a:rPr>
            <a:t>すると、「２ 助成申請額」</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latin typeface="ＭＳ ゴシック" panose="020B0609070205080204" pitchFamily="49" charset="-128"/>
              <a:ea typeface="ＭＳ ゴシック" panose="020B0609070205080204" pitchFamily="49" charset="-128"/>
            </a:rPr>
            <a:t>　が自動転記されます。</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latin typeface="ＭＳ ゴシック" panose="020B0609070205080204" pitchFamily="49" charset="-128"/>
              <a:ea typeface="ＭＳ ゴシック" panose="020B0609070205080204" pitchFamily="49" charset="-128"/>
            </a:rPr>
            <a:t>◎助成額は、</a:t>
          </a:r>
          <a:r>
            <a:rPr kumimoji="1" lang="ja-JP" altLang="en-US" sz="2400" b="1" u="sng">
              <a:solidFill>
                <a:srgbClr val="FF0000"/>
              </a:solidFill>
              <a:latin typeface="ＭＳ ゴシック" panose="020B0609070205080204" pitchFamily="49" charset="-128"/>
              <a:ea typeface="ＭＳ ゴシック" panose="020B0609070205080204" pitchFamily="49" charset="-128"/>
            </a:rPr>
            <a:t>交付決定額が上限</a:t>
          </a:r>
          <a:r>
            <a:rPr kumimoji="1" lang="ja-JP" altLang="en-US" sz="2400" b="1">
              <a:solidFill>
                <a:schemeClr val="tx1"/>
              </a:solidFill>
              <a:latin typeface="ＭＳ ゴシック" panose="020B0609070205080204" pitchFamily="49" charset="-128"/>
              <a:ea typeface="ＭＳ ゴシック" panose="020B0609070205080204" pitchFamily="49" charset="-128"/>
            </a:rPr>
            <a:t>となります。</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506943</xdr:colOff>
      <xdr:row>29</xdr:row>
      <xdr:rowOff>87840</xdr:rowOff>
    </xdr:from>
    <xdr:to>
      <xdr:col>15</xdr:col>
      <xdr:colOff>49744</xdr:colOff>
      <xdr:row>47</xdr:row>
      <xdr:rowOff>0</xdr:rowOff>
    </xdr:to>
    <xdr:sp macro="" textlink="">
      <xdr:nvSpPr>
        <xdr:cNvPr id="3" name="吹き出し: 角を丸めた四角形 2">
          <a:extLst>
            <a:ext uri="{FF2B5EF4-FFF2-40B4-BE49-F238E27FC236}">
              <a16:creationId xmlns:a16="http://schemas.microsoft.com/office/drawing/2014/main" id="{9E754898-D288-45C0-B7C6-6EAC74456865}"/>
            </a:ext>
          </a:extLst>
        </xdr:cNvPr>
        <xdr:cNvSpPr/>
      </xdr:nvSpPr>
      <xdr:spPr>
        <a:xfrm>
          <a:off x="8698443" y="6490757"/>
          <a:ext cx="3458634" cy="3573993"/>
        </a:xfrm>
        <a:prstGeom prst="wedgeRoundRectCallout">
          <a:avLst>
            <a:gd name="adj1" fmla="val -63001"/>
            <a:gd name="adj2" fmla="val -45060"/>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14-1.</a:t>
          </a:r>
          <a:r>
            <a:rPr kumimoji="1" lang="ja-JP" altLang="en-US" sz="1100">
              <a:solidFill>
                <a:schemeClr val="tx1"/>
              </a:solidFill>
              <a:effectLst/>
              <a:latin typeface="+mn-lt"/>
              <a:ea typeface="+mn-ea"/>
              <a:cs typeface="+mn-cs"/>
            </a:rPr>
            <a:t>保険者１～４（実績報告）」「</a:t>
          </a:r>
          <a:r>
            <a:rPr kumimoji="1" lang="en-US" altLang="ja-JP" sz="1100">
              <a:solidFill>
                <a:schemeClr val="tx1"/>
              </a:solidFill>
              <a:effectLst/>
              <a:latin typeface="+mn-lt"/>
              <a:ea typeface="+mn-ea"/>
              <a:cs typeface="+mn-cs"/>
            </a:rPr>
            <a:t>14-2.</a:t>
          </a:r>
          <a:r>
            <a:rPr kumimoji="1" lang="ja-JP" altLang="en-US" sz="1100">
              <a:solidFill>
                <a:schemeClr val="tx1"/>
              </a:solidFill>
              <a:effectLst/>
              <a:latin typeface="+mn-lt"/>
              <a:ea typeface="+mn-ea"/>
              <a:cs typeface="+mn-cs"/>
            </a:rPr>
            <a:t>保険者</a:t>
          </a:r>
        </a:p>
        <a:p>
          <a:r>
            <a:rPr kumimoji="1" lang="ja-JP" altLang="en-US" sz="1100">
              <a:solidFill>
                <a:schemeClr val="tx1"/>
              </a:solidFill>
              <a:effectLst/>
              <a:latin typeface="+mn-lt"/>
              <a:ea typeface="+mn-ea"/>
              <a:cs typeface="+mn-cs"/>
            </a:rPr>
            <a:t>  ５～８（申請）」から自動で転記されるので、入力不要です。</a:t>
          </a:r>
          <a:endParaRPr kumimoji="1" lang="en-US" altLang="ja-JP" sz="1100">
            <a:solidFill>
              <a:schemeClr val="tx1"/>
            </a:solidFill>
            <a:effectLst/>
            <a:latin typeface="+mn-lt"/>
            <a:ea typeface="+mn-ea"/>
            <a:cs typeface="+mn-cs"/>
          </a:endParaRPr>
        </a:p>
        <a:p>
          <a:endParaRPr kumimoji="1" lang="en-US" altLang="ja-JP" sz="1100">
            <a:solidFill>
              <a:schemeClr val="tx1"/>
            </a:solidFill>
            <a:effectLst/>
            <a:latin typeface="+mn-lt"/>
            <a:ea typeface="+mn-ea"/>
            <a:cs typeface="+mn-cs"/>
          </a:endParaRPr>
        </a:p>
        <a:p>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14-1.</a:t>
          </a:r>
          <a:r>
            <a:rPr kumimoji="1" lang="ja-JP" altLang="ja-JP" sz="1100" b="1">
              <a:solidFill>
                <a:schemeClr val="tx1"/>
              </a:solidFill>
              <a:effectLst/>
              <a:latin typeface="+mn-lt"/>
              <a:ea typeface="+mn-ea"/>
              <a:cs typeface="+mn-cs"/>
            </a:rPr>
            <a:t>保険者１～４（実績報告）」「</a:t>
          </a:r>
          <a:r>
            <a:rPr kumimoji="1" lang="en-US" altLang="ja-JP" sz="1100" b="1">
              <a:solidFill>
                <a:schemeClr val="tx1"/>
              </a:solidFill>
              <a:effectLst/>
              <a:latin typeface="+mn-lt"/>
              <a:ea typeface="+mn-ea"/>
              <a:cs typeface="+mn-cs"/>
            </a:rPr>
            <a:t>14-2.</a:t>
          </a:r>
          <a:r>
            <a:rPr kumimoji="1" lang="ja-JP" altLang="ja-JP" sz="1100" b="1">
              <a:solidFill>
                <a:schemeClr val="tx1"/>
              </a:solidFill>
              <a:effectLst/>
              <a:latin typeface="+mn-lt"/>
              <a:ea typeface="+mn-ea"/>
              <a:cs typeface="+mn-cs"/>
            </a:rPr>
            <a:t>保険者</a:t>
          </a:r>
          <a:endParaRPr lang="ja-JP" altLang="ja-JP" b="1">
            <a:solidFill>
              <a:schemeClr val="tx1"/>
            </a:solidFill>
            <a:effectLst/>
          </a:endParaRPr>
        </a:p>
        <a:p>
          <a:r>
            <a:rPr kumimoji="1" lang="ja-JP" altLang="ja-JP" sz="1100" b="1">
              <a:solidFill>
                <a:schemeClr val="tx1"/>
              </a:solidFill>
              <a:effectLst/>
              <a:latin typeface="+mn-lt"/>
              <a:ea typeface="+mn-ea"/>
              <a:cs typeface="+mn-cs"/>
            </a:rPr>
            <a:t>  ５～８（申請）」の留意事項</a:t>
          </a:r>
          <a:r>
            <a:rPr kumimoji="1" lang="en-US" altLang="ja-JP" sz="1100" b="1">
              <a:solidFill>
                <a:schemeClr val="tx1"/>
              </a:solidFill>
              <a:effectLst/>
              <a:latin typeface="+mn-lt"/>
              <a:ea typeface="+mn-ea"/>
              <a:cs typeface="+mn-cs"/>
            </a:rPr>
            <a:t>】</a:t>
          </a:r>
        </a:p>
        <a:p>
          <a:r>
            <a:rPr lang="ja-JP" altLang="en-US">
              <a:solidFill>
                <a:schemeClr val="tx1"/>
              </a:solidFill>
              <a:effectLst/>
            </a:rPr>
            <a:t>◎サービス利用者の保険者ごとにシートを作成してください。</a:t>
          </a:r>
        </a:p>
        <a:p>
          <a:r>
            <a:rPr lang="en-US" altLang="ja-JP">
              <a:solidFill>
                <a:schemeClr val="tx1"/>
              </a:solidFill>
              <a:effectLst/>
            </a:rPr>
            <a:t>※</a:t>
          </a:r>
          <a:r>
            <a:rPr lang="ja-JP" altLang="en-US" u="sng">
              <a:solidFill>
                <a:schemeClr val="tx1"/>
              </a:solidFill>
              <a:effectLst/>
            </a:rPr>
            <a:t>他府県保険者については、補助金の対象外</a:t>
          </a:r>
          <a:r>
            <a:rPr lang="ja-JP" altLang="en-US">
              <a:solidFill>
                <a:schemeClr val="tx1"/>
              </a:solidFill>
              <a:effectLst/>
            </a:rPr>
            <a:t>となりますので、記載は不要です。</a:t>
          </a:r>
        </a:p>
        <a:p>
          <a:r>
            <a:rPr lang="en-US" altLang="ja-JP">
              <a:solidFill>
                <a:schemeClr val="tx1"/>
              </a:solidFill>
              <a:effectLst/>
            </a:rPr>
            <a:t>※</a:t>
          </a:r>
          <a:r>
            <a:rPr lang="ja-JP" altLang="en-US" u="sng">
              <a:solidFill>
                <a:schemeClr val="tx1"/>
              </a:solidFill>
              <a:effectLst/>
            </a:rPr>
            <a:t>定期巡回サービスではない訪問看護や医療保険による訪問看護については、補助金の対象外</a:t>
          </a:r>
          <a:r>
            <a:rPr lang="ja-JP" altLang="en-US">
              <a:solidFill>
                <a:schemeClr val="tx1"/>
              </a:solidFill>
              <a:effectLst/>
            </a:rPr>
            <a:t>となりますので、記載しないでください。</a:t>
          </a:r>
        </a:p>
        <a:p>
          <a:endParaRPr lang="ja-JP" altLang="en-US">
            <a:solidFill>
              <a:schemeClr val="tx1"/>
            </a:solidFill>
            <a:effectLst/>
          </a:endParaRPr>
        </a:p>
        <a:p>
          <a:r>
            <a:rPr lang="ja-JP" altLang="en-US">
              <a:solidFill>
                <a:schemeClr val="tx1"/>
              </a:solidFill>
              <a:effectLst/>
            </a:rPr>
            <a:t>◎保険者１～８のシートについて、不要分（使わないシート）も削除しないでください。</a:t>
          </a:r>
        </a:p>
        <a:p>
          <a:r>
            <a:rPr lang="ja-JP" altLang="en-US">
              <a:solidFill>
                <a:schemeClr val="tx1"/>
              </a:solidFill>
              <a:effectLst/>
            </a:rPr>
            <a:t>　自動入力の関数が壊れます。</a:t>
          </a:r>
        </a:p>
      </xdr:txBody>
    </xdr:sp>
    <xdr:clientData/>
  </xdr:twoCellAnchor>
  <xdr:twoCellAnchor>
    <xdr:from>
      <xdr:col>9</xdr:col>
      <xdr:colOff>600074</xdr:colOff>
      <xdr:row>5</xdr:row>
      <xdr:rowOff>237067</xdr:rowOff>
    </xdr:from>
    <xdr:to>
      <xdr:col>10</xdr:col>
      <xdr:colOff>274743</xdr:colOff>
      <xdr:row>24</xdr:row>
      <xdr:rowOff>116417</xdr:rowOff>
    </xdr:to>
    <xdr:sp macro="" textlink="">
      <xdr:nvSpPr>
        <xdr:cNvPr id="4" name="右中かっこ 3">
          <a:extLst>
            <a:ext uri="{FF2B5EF4-FFF2-40B4-BE49-F238E27FC236}">
              <a16:creationId xmlns:a16="http://schemas.microsoft.com/office/drawing/2014/main" id="{ED4B6496-244C-408D-8F8B-592CEDF45DC5}"/>
            </a:ext>
          </a:extLst>
        </xdr:cNvPr>
        <xdr:cNvSpPr/>
      </xdr:nvSpPr>
      <xdr:spPr>
        <a:xfrm>
          <a:off x="8127999" y="1097492"/>
          <a:ext cx="322369" cy="4495800"/>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635000</xdr:colOff>
      <xdr:row>28</xdr:row>
      <xdr:rowOff>190500</xdr:rowOff>
    </xdr:from>
    <xdr:to>
      <xdr:col>10</xdr:col>
      <xdr:colOff>158750</xdr:colOff>
      <xdr:row>40</xdr:row>
      <xdr:rowOff>179917</xdr:rowOff>
    </xdr:to>
    <xdr:sp macro="" textlink="">
      <xdr:nvSpPr>
        <xdr:cNvPr id="5" name="右大かっこ 4">
          <a:extLst>
            <a:ext uri="{FF2B5EF4-FFF2-40B4-BE49-F238E27FC236}">
              <a16:creationId xmlns:a16="http://schemas.microsoft.com/office/drawing/2014/main" id="{1DEE5EC0-A462-4E48-B585-BE5E42EE0018}"/>
            </a:ext>
          </a:extLst>
        </xdr:cNvPr>
        <xdr:cNvSpPr/>
      </xdr:nvSpPr>
      <xdr:spPr>
        <a:xfrm>
          <a:off x="8162925" y="6429375"/>
          <a:ext cx="171450" cy="2735792"/>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412750</xdr:colOff>
      <xdr:row>17</xdr:row>
      <xdr:rowOff>10583</xdr:rowOff>
    </xdr:from>
    <xdr:to>
      <xdr:col>14</xdr:col>
      <xdr:colOff>486587</xdr:colOff>
      <xdr:row>19</xdr:row>
      <xdr:rowOff>232833</xdr:rowOff>
    </xdr:to>
    <xdr:sp macro="" textlink="">
      <xdr:nvSpPr>
        <xdr:cNvPr id="6" name="吹き出し: 角を丸めた四角形 5">
          <a:extLst>
            <a:ext uri="{FF2B5EF4-FFF2-40B4-BE49-F238E27FC236}">
              <a16:creationId xmlns:a16="http://schemas.microsoft.com/office/drawing/2014/main" id="{BE1C989C-E6C6-498D-84AA-DFFFCA38A433}"/>
            </a:ext>
          </a:extLst>
        </xdr:cNvPr>
        <xdr:cNvSpPr/>
      </xdr:nvSpPr>
      <xdr:spPr>
        <a:xfrm>
          <a:off x="8604250" y="3704166"/>
          <a:ext cx="3365254" cy="709084"/>
        </a:xfrm>
        <a:prstGeom prst="wedgeRoundRectCallout">
          <a:avLst>
            <a:gd name="adj1" fmla="val -62037"/>
            <a:gd name="adj2" fmla="val -141009"/>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chemeClr val="tx1"/>
              </a:solidFill>
              <a:effectLst/>
            </a:rPr>
            <a:t>申請者が、</a:t>
          </a:r>
          <a:r>
            <a:rPr lang="ja-JP" altLang="en-US" sz="1100" b="1">
              <a:solidFill>
                <a:schemeClr val="tx1"/>
              </a:solidFill>
              <a:effectLst/>
            </a:rPr>
            <a:t>一体型事業所</a:t>
          </a:r>
          <a:r>
            <a:rPr lang="ja-JP" altLang="en-US" sz="1100">
              <a:solidFill>
                <a:schemeClr val="tx1"/>
              </a:solidFill>
              <a:effectLst/>
            </a:rPr>
            <a:t>の場合（定期巡回・随時対応サービス事業所）は、</a:t>
          </a:r>
          <a:r>
            <a:rPr lang="ja-JP" altLang="en-US" sz="1100" b="1">
              <a:solidFill>
                <a:schemeClr val="tx1"/>
              </a:solidFill>
              <a:effectLst/>
            </a:rPr>
            <a:t>（１）を記入してください。</a:t>
          </a:r>
          <a:endParaRPr lang="ja-JP" altLang="ja-JP" sz="1100" b="1">
            <a:solidFill>
              <a:schemeClr val="tx1"/>
            </a:solidFill>
            <a:effectLst/>
          </a:endParaRPr>
        </a:p>
      </xdr:txBody>
    </xdr:sp>
    <xdr:clientData/>
  </xdr:twoCellAnchor>
  <xdr:twoCellAnchor>
    <xdr:from>
      <xdr:col>10</xdr:col>
      <xdr:colOff>462491</xdr:colOff>
      <xdr:row>20</xdr:row>
      <xdr:rowOff>60326</xdr:rowOff>
    </xdr:from>
    <xdr:to>
      <xdr:col>14</xdr:col>
      <xdr:colOff>517278</xdr:colOff>
      <xdr:row>27</xdr:row>
      <xdr:rowOff>35984</xdr:rowOff>
    </xdr:to>
    <xdr:sp macro="" textlink="">
      <xdr:nvSpPr>
        <xdr:cNvPr id="7" name="吹き出し: 角を丸めた四角形 6">
          <a:extLst>
            <a:ext uri="{FF2B5EF4-FFF2-40B4-BE49-F238E27FC236}">
              <a16:creationId xmlns:a16="http://schemas.microsoft.com/office/drawing/2014/main" id="{AC661D71-A5EC-49AC-829F-1B704FE71360}"/>
            </a:ext>
          </a:extLst>
        </xdr:cNvPr>
        <xdr:cNvSpPr/>
      </xdr:nvSpPr>
      <xdr:spPr>
        <a:xfrm>
          <a:off x="8638116" y="4692651"/>
          <a:ext cx="3337737" cy="1353608"/>
        </a:xfrm>
        <a:prstGeom prst="wedgeRoundRectCallout">
          <a:avLst>
            <a:gd name="adj1" fmla="val -64205"/>
            <a:gd name="adj2" fmla="val -57960"/>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chemeClr val="tx1"/>
              </a:solidFill>
              <a:effectLst/>
            </a:rPr>
            <a:t>申請者が、</a:t>
          </a:r>
          <a:r>
            <a:rPr lang="ja-JP" altLang="en-US" sz="1100" b="1">
              <a:solidFill>
                <a:schemeClr val="tx1"/>
              </a:solidFill>
              <a:effectLst/>
            </a:rPr>
            <a:t>連携型事業所</a:t>
          </a:r>
          <a:r>
            <a:rPr lang="ja-JP" altLang="en-US" sz="1100">
              <a:solidFill>
                <a:schemeClr val="tx1"/>
              </a:solidFill>
              <a:effectLst/>
            </a:rPr>
            <a:t>の場合（訪問看護事業所）は、</a:t>
          </a:r>
          <a:r>
            <a:rPr lang="ja-JP" altLang="en-US" sz="1100" b="1">
              <a:solidFill>
                <a:schemeClr val="tx1"/>
              </a:solidFill>
              <a:effectLst/>
            </a:rPr>
            <a:t>（２）を記入してください。</a:t>
          </a:r>
          <a:endParaRPr lang="en-US" altLang="ja-JP" sz="1100" b="1">
            <a:solidFill>
              <a:schemeClr val="tx1"/>
            </a:solidFill>
            <a:effectLst/>
          </a:endParaRPr>
        </a:p>
        <a:p>
          <a:endParaRPr lang="en-US" altLang="ja-JP" sz="1100">
            <a:solidFill>
              <a:schemeClr val="tx1"/>
            </a:solidFill>
            <a:effectLst/>
          </a:endParaRPr>
        </a:p>
        <a:p>
          <a:r>
            <a:rPr lang="ja-JP" altLang="en-US" sz="1100">
              <a:solidFill>
                <a:schemeClr val="tx1"/>
              </a:solidFill>
              <a:effectLst/>
            </a:rPr>
            <a:t>連携先の定期巡回事業所が複数ある場合は、</a:t>
          </a:r>
        </a:p>
        <a:p>
          <a:r>
            <a:rPr lang="ja-JP" altLang="en-US" sz="1100">
              <a:solidFill>
                <a:schemeClr val="tx1"/>
              </a:solidFill>
              <a:effectLst/>
            </a:rPr>
            <a:t>行を追加して記入してください。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160020</xdr:colOff>
      <xdr:row>1</xdr:row>
      <xdr:rowOff>525780</xdr:rowOff>
    </xdr:from>
    <xdr:to>
      <xdr:col>13</xdr:col>
      <xdr:colOff>213360</xdr:colOff>
      <xdr:row>7</xdr:row>
      <xdr:rowOff>22860</xdr:rowOff>
    </xdr:to>
    <xdr:sp macro="" textlink="">
      <xdr:nvSpPr>
        <xdr:cNvPr id="2" name="右大かっこ 1">
          <a:extLst>
            <a:ext uri="{FF2B5EF4-FFF2-40B4-BE49-F238E27FC236}">
              <a16:creationId xmlns:a16="http://schemas.microsoft.com/office/drawing/2014/main" id="{98E300E7-FBBC-43E2-98D5-DC703D14B2DF}"/>
            </a:ext>
          </a:extLst>
        </xdr:cNvPr>
        <xdr:cNvSpPr/>
      </xdr:nvSpPr>
      <xdr:spPr>
        <a:xfrm>
          <a:off x="6954520" y="1236980"/>
          <a:ext cx="53340" cy="1510030"/>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203835</xdr:colOff>
      <xdr:row>1</xdr:row>
      <xdr:rowOff>76200</xdr:rowOff>
    </xdr:from>
    <xdr:to>
      <xdr:col>21</xdr:col>
      <xdr:colOff>417195</xdr:colOff>
      <xdr:row>2</xdr:row>
      <xdr:rowOff>274321</xdr:rowOff>
    </xdr:to>
    <xdr:sp macro="" textlink="">
      <xdr:nvSpPr>
        <xdr:cNvPr id="3" name="吹き出し: 角を丸めた四角形 2">
          <a:extLst>
            <a:ext uri="{FF2B5EF4-FFF2-40B4-BE49-F238E27FC236}">
              <a16:creationId xmlns:a16="http://schemas.microsoft.com/office/drawing/2014/main" id="{33A92BEF-910F-49BF-A3A2-0D1E10E83FC6}"/>
            </a:ext>
          </a:extLst>
        </xdr:cNvPr>
        <xdr:cNvSpPr/>
      </xdr:nvSpPr>
      <xdr:spPr>
        <a:xfrm>
          <a:off x="7436485" y="787400"/>
          <a:ext cx="3280410" cy="750571"/>
        </a:xfrm>
        <a:prstGeom prst="wedgeRoundRectCallout">
          <a:avLst>
            <a:gd name="adj1" fmla="val -63639"/>
            <a:gd name="adj2" fmla="val 3859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自動で転記されるので入力不要です。</a:t>
          </a:r>
          <a:endParaRPr kumimoji="1" lang="en-US" altLang="ja-JP" sz="1100">
            <a:solidFill>
              <a:schemeClr val="tx1"/>
            </a:solidFill>
          </a:endParaRPr>
        </a:p>
      </xdr:txBody>
    </xdr:sp>
    <xdr:clientData/>
  </xdr:twoCellAnchor>
  <xdr:twoCellAnchor>
    <xdr:from>
      <xdr:col>14</xdr:col>
      <xdr:colOff>72390</xdr:colOff>
      <xdr:row>13</xdr:row>
      <xdr:rowOff>411480</xdr:rowOff>
    </xdr:from>
    <xdr:to>
      <xdr:col>21</xdr:col>
      <xdr:colOff>190500</xdr:colOff>
      <xdr:row>15</xdr:row>
      <xdr:rowOff>323850</xdr:rowOff>
    </xdr:to>
    <xdr:sp macro="" textlink="">
      <xdr:nvSpPr>
        <xdr:cNvPr id="4" name="吹き出し: 角を丸めた四角形 3">
          <a:extLst>
            <a:ext uri="{FF2B5EF4-FFF2-40B4-BE49-F238E27FC236}">
              <a16:creationId xmlns:a16="http://schemas.microsoft.com/office/drawing/2014/main" id="{43EF1DD4-EE6A-4288-965C-B7CB918079EA}"/>
            </a:ext>
          </a:extLst>
        </xdr:cNvPr>
        <xdr:cNvSpPr/>
      </xdr:nvSpPr>
      <xdr:spPr>
        <a:xfrm>
          <a:off x="7305040" y="5688330"/>
          <a:ext cx="3185160" cy="1055370"/>
        </a:xfrm>
        <a:prstGeom prst="wedgeRoundRectCallout">
          <a:avLst>
            <a:gd name="adj1" fmla="val -60764"/>
            <a:gd name="adj2" fmla="val -1059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b="0">
              <a:solidFill>
                <a:schemeClr val="tx1"/>
              </a:solidFill>
              <a:latin typeface="ＭＳ ゴシック" panose="020B0609070205080204" pitchFamily="49" charset="-128"/>
              <a:ea typeface="ＭＳ ゴシック" panose="020B0609070205080204" pitchFamily="49" charset="-128"/>
            </a:rPr>
            <a:t>【</a:t>
          </a:r>
          <a:r>
            <a:rPr kumimoji="1" lang="ja-JP" altLang="en-US" sz="1100" b="0">
              <a:solidFill>
                <a:schemeClr val="tx1"/>
              </a:solidFill>
              <a:latin typeface="ＭＳ ゴシック" panose="020B0609070205080204" pitchFamily="49" charset="-128"/>
              <a:ea typeface="ＭＳ ゴシック" panose="020B0609070205080204" pitchFamily="49" charset="-128"/>
            </a:rPr>
            <a:t>債権者登録書</a:t>
          </a:r>
          <a:r>
            <a:rPr kumimoji="1" lang="en-US" altLang="ja-JP" sz="1100" b="0">
              <a:solidFill>
                <a:schemeClr val="tx1"/>
              </a:solidFill>
              <a:latin typeface="ＭＳ ゴシック" panose="020B0609070205080204" pitchFamily="49" charset="-128"/>
              <a:ea typeface="ＭＳ ゴシック" panose="020B0609070205080204" pitchFamily="49" charset="-128"/>
            </a:rPr>
            <a:t>】</a:t>
          </a:r>
        </a:p>
        <a:p>
          <a:r>
            <a:rPr kumimoji="1" lang="ja-JP" altLang="en-US" sz="1100" b="0">
              <a:solidFill>
                <a:schemeClr val="tx1"/>
              </a:solidFill>
              <a:latin typeface="ＭＳ ゴシック" panose="020B0609070205080204" pitchFamily="49" charset="-128"/>
              <a:ea typeface="ＭＳ ゴシック" panose="020B0609070205080204" pitchFamily="49" charset="-128"/>
            </a:rPr>
            <a:t>昨年度補助を受けている場合も提出してください。　</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407035</xdr:colOff>
      <xdr:row>3</xdr:row>
      <xdr:rowOff>131333</xdr:rowOff>
    </xdr:from>
    <xdr:to>
      <xdr:col>23</xdr:col>
      <xdr:colOff>9525</xdr:colOff>
      <xdr:row>10</xdr:row>
      <xdr:rowOff>156882</xdr:rowOff>
    </xdr:to>
    <xdr:sp macro="" textlink="">
      <xdr:nvSpPr>
        <xdr:cNvPr id="5" name="吹き出し: 角を丸めた四角形 4">
          <a:extLst>
            <a:ext uri="{FF2B5EF4-FFF2-40B4-BE49-F238E27FC236}">
              <a16:creationId xmlns:a16="http://schemas.microsoft.com/office/drawing/2014/main" id="{8F3308E9-2423-43FA-B22A-AEC4CCA5EB80}"/>
            </a:ext>
          </a:extLst>
        </xdr:cNvPr>
        <xdr:cNvSpPr/>
      </xdr:nvSpPr>
      <xdr:spPr>
        <a:xfrm>
          <a:off x="7175388" y="1688951"/>
          <a:ext cx="3972784" cy="2031402"/>
        </a:xfrm>
        <a:prstGeom prst="wedgeRoundRectCallout">
          <a:avLst>
            <a:gd name="adj1" fmla="val -47800"/>
            <a:gd name="adj2" fmla="val 21428"/>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600" b="0">
              <a:solidFill>
                <a:schemeClr val="tx1"/>
              </a:solidFill>
              <a:effectLst/>
              <a:latin typeface="+mn-lt"/>
              <a:ea typeface="+mn-ea"/>
              <a:cs typeface="+mn-cs"/>
            </a:rPr>
            <a:t>【</a:t>
          </a:r>
          <a:r>
            <a:rPr kumimoji="1" lang="ja-JP" altLang="ja-JP" sz="1600" b="1" u="sng">
              <a:solidFill>
                <a:schemeClr val="tx1"/>
              </a:solidFill>
              <a:effectLst/>
              <a:latin typeface="+mn-lt"/>
              <a:ea typeface="+mn-ea"/>
              <a:cs typeface="+mn-cs"/>
            </a:rPr>
            <a:t>交付申請</a:t>
          </a:r>
          <a:r>
            <a:rPr kumimoji="1" lang="ja-JP" altLang="ja-JP" sz="1600" b="0">
              <a:solidFill>
                <a:schemeClr val="tx1"/>
              </a:solidFill>
              <a:effectLst/>
              <a:latin typeface="+mn-lt"/>
              <a:ea typeface="+mn-ea"/>
              <a:cs typeface="+mn-cs"/>
            </a:rPr>
            <a:t>提出書類一覧</a:t>
          </a:r>
          <a:r>
            <a:rPr kumimoji="1" lang="en-US" altLang="ja-JP" sz="1600" b="0">
              <a:solidFill>
                <a:schemeClr val="tx1"/>
              </a:solidFill>
              <a:effectLst/>
              <a:latin typeface="+mn-lt"/>
              <a:ea typeface="+mn-ea"/>
              <a:cs typeface="+mn-cs"/>
            </a:rPr>
            <a:t>】</a:t>
          </a:r>
        </a:p>
        <a:p>
          <a:r>
            <a:rPr kumimoji="1" lang="ja-JP" altLang="en-US" sz="1600" b="0">
              <a:solidFill>
                <a:schemeClr val="tx1"/>
              </a:solidFill>
              <a:effectLst/>
              <a:latin typeface="+mn-lt"/>
              <a:ea typeface="+mn-ea"/>
              <a:cs typeface="+mn-cs"/>
            </a:rPr>
            <a:t>左記の</a:t>
          </a:r>
          <a:r>
            <a:rPr kumimoji="1" lang="ja-JP" altLang="en-US" sz="1600" b="1">
              <a:solidFill>
                <a:srgbClr val="FF0000"/>
              </a:solidFill>
              <a:effectLst/>
              <a:latin typeface="+mn-lt"/>
              <a:ea typeface="+mn-ea"/>
              <a:cs typeface="+mn-cs"/>
            </a:rPr>
            <a:t>番号</a:t>
          </a:r>
          <a:r>
            <a:rPr kumimoji="1" lang="ja-JP" altLang="en-US" sz="1600" b="1" u="sng">
              <a:solidFill>
                <a:srgbClr val="FF0000"/>
              </a:solidFill>
              <a:effectLst/>
              <a:latin typeface="+mn-lt"/>
              <a:ea typeface="+mn-ea"/>
              <a:cs typeface="+mn-cs"/>
            </a:rPr>
            <a:t>１～７</a:t>
          </a:r>
          <a:r>
            <a:rPr kumimoji="1" lang="ja-JP" altLang="en-US" sz="1600" b="0">
              <a:solidFill>
                <a:schemeClr val="tx1"/>
              </a:solidFill>
              <a:effectLst/>
              <a:latin typeface="+mn-lt"/>
              <a:ea typeface="+mn-ea"/>
              <a:cs typeface="+mn-cs"/>
            </a:rPr>
            <a:t>がそろっているか、チェック欄のプルダウンでご確認の上、このページも印刷し、郵送してください。</a:t>
          </a:r>
        </a:p>
      </xdr:txBody>
    </xdr:sp>
    <xdr:clientData/>
  </xdr:twoCellAnchor>
  <xdr:twoCellAnchor>
    <xdr:from>
      <xdr:col>13</xdr:col>
      <xdr:colOff>55245</xdr:colOff>
      <xdr:row>10</xdr:row>
      <xdr:rowOff>38101</xdr:rowOff>
    </xdr:from>
    <xdr:to>
      <xdr:col>13</xdr:col>
      <xdr:colOff>375497</xdr:colOff>
      <xdr:row>17</xdr:row>
      <xdr:rowOff>22861</xdr:rowOff>
    </xdr:to>
    <xdr:sp macro="" textlink="">
      <xdr:nvSpPr>
        <xdr:cNvPr id="6" name="右中かっこ 5">
          <a:extLst>
            <a:ext uri="{FF2B5EF4-FFF2-40B4-BE49-F238E27FC236}">
              <a16:creationId xmlns:a16="http://schemas.microsoft.com/office/drawing/2014/main" id="{0F37DCAA-F5C8-49A9-9EBD-E534F19F34E2}"/>
            </a:ext>
          </a:extLst>
        </xdr:cNvPr>
        <xdr:cNvSpPr/>
      </xdr:nvSpPr>
      <xdr:spPr>
        <a:xfrm>
          <a:off x="6849745" y="3600451"/>
          <a:ext cx="320252" cy="3413760"/>
        </a:xfrm>
        <a:prstGeom prst="rightBrace">
          <a:avLst>
            <a:gd name="adj1" fmla="val 8333"/>
            <a:gd name="adj2" fmla="val 10119"/>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457200</xdr:colOff>
      <xdr:row>12</xdr:row>
      <xdr:rowOff>371475</xdr:rowOff>
    </xdr:from>
    <xdr:to>
      <xdr:col>21</xdr:col>
      <xdr:colOff>571500</xdr:colOff>
      <xdr:row>14</xdr:row>
      <xdr:rowOff>342901</xdr:rowOff>
    </xdr:to>
    <xdr:sp macro="" textlink="">
      <xdr:nvSpPr>
        <xdr:cNvPr id="2" name="吹き出し: 角を丸めた四角形 1">
          <a:extLst>
            <a:ext uri="{FF2B5EF4-FFF2-40B4-BE49-F238E27FC236}">
              <a16:creationId xmlns:a16="http://schemas.microsoft.com/office/drawing/2014/main" id="{6BAD6BBD-BBB6-46F4-BCF6-BD4BB070B415}"/>
            </a:ext>
          </a:extLst>
        </xdr:cNvPr>
        <xdr:cNvSpPr/>
      </xdr:nvSpPr>
      <xdr:spPr>
        <a:xfrm>
          <a:off x="7099300" y="4073525"/>
          <a:ext cx="3257550" cy="733426"/>
        </a:xfrm>
        <a:prstGeom prst="wedgeRoundRectCallout">
          <a:avLst>
            <a:gd name="adj1" fmla="val -61222"/>
            <a:gd name="adj2" fmla="val -1090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自動で転記されるので入力不要です。</a:t>
          </a:r>
          <a:endParaRPr kumimoji="1" lang="en-US" altLang="ja-JP" sz="1100">
            <a:solidFill>
              <a:schemeClr val="tx1"/>
            </a:solidFill>
          </a:endParaRPr>
        </a:p>
      </xdr:txBody>
    </xdr:sp>
    <xdr:clientData/>
  </xdr:twoCellAnchor>
  <xdr:twoCellAnchor>
    <xdr:from>
      <xdr:col>15</xdr:col>
      <xdr:colOff>104776</xdr:colOff>
      <xdr:row>11</xdr:row>
      <xdr:rowOff>1</xdr:rowOff>
    </xdr:from>
    <xdr:to>
      <xdr:col>15</xdr:col>
      <xdr:colOff>228600</xdr:colOff>
      <xdr:row>16</xdr:row>
      <xdr:rowOff>476251</xdr:rowOff>
    </xdr:to>
    <xdr:sp macro="" textlink="">
      <xdr:nvSpPr>
        <xdr:cNvPr id="3" name="右大かっこ 2">
          <a:extLst>
            <a:ext uri="{FF2B5EF4-FFF2-40B4-BE49-F238E27FC236}">
              <a16:creationId xmlns:a16="http://schemas.microsoft.com/office/drawing/2014/main" id="{778DC364-F57E-43D2-B619-194D4F428BEB}"/>
            </a:ext>
          </a:extLst>
        </xdr:cNvPr>
        <xdr:cNvSpPr/>
      </xdr:nvSpPr>
      <xdr:spPr>
        <a:xfrm>
          <a:off x="6442076" y="3321051"/>
          <a:ext cx="123824" cy="2286000"/>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178434</xdr:colOff>
      <xdr:row>24</xdr:row>
      <xdr:rowOff>429260</xdr:rowOff>
    </xdr:from>
    <xdr:to>
      <xdr:col>21</xdr:col>
      <xdr:colOff>562610</xdr:colOff>
      <xdr:row>26</xdr:row>
      <xdr:rowOff>349885</xdr:rowOff>
    </xdr:to>
    <xdr:sp macro="" textlink="">
      <xdr:nvSpPr>
        <xdr:cNvPr id="4" name="吹き出し: 角を丸めた四角形 3">
          <a:extLst>
            <a:ext uri="{FF2B5EF4-FFF2-40B4-BE49-F238E27FC236}">
              <a16:creationId xmlns:a16="http://schemas.microsoft.com/office/drawing/2014/main" id="{2478B4E1-AF2A-4011-AAD3-A738F03606DB}"/>
            </a:ext>
          </a:extLst>
        </xdr:cNvPr>
        <xdr:cNvSpPr/>
      </xdr:nvSpPr>
      <xdr:spPr>
        <a:xfrm>
          <a:off x="6522084" y="8716010"/>
          <a:ext cx="3832226" cy="815975"/>
        </a:xfrm>
        <a:prstGeom prst="wedgeRoundRectCallout">
          <a:avLst>
            <a:gd name="adj1" fmla="val -57311"/>
            <a:gd name="adj2" fmla="val -399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200" b="0">
              <a:solidFill>
                <a:schemeClr val="tx1"/>
              </a:solidFill>
              <a:latin typeface="ＭＳ ゴシック" panose="020B0609070205080204" pitchFamily="49" charset="-128"/>
              <a:ea typeface="ＭＳ ゴシック" panose="020B0609070205080204" pitchFamily="49" charset="-128"/>
            </a:rPr>
            <a:t>【</a:t>
          </a:r>
          <a:r>
            <a:rPr kumimoji="1" lang="ja-JP" altLang="en-US" sz="1100" b="0">
              <a:solidFill>
                <a:schemeClr val="tx1"/>
              </a:solidFill>
              <a:latin typeface="ＭＳ ゴシック" panose="020B0609070205080204" pitchFamily="49" charset="-128"/>
              <a:ea typeface="ＭＳ ゴシック" panose="020B0609070205080204" pitchFamily="49" charset="-128"/>
            </a:rPr>
            <a:t>着手予定年月日</a:t>
          </a:r>
          <a:r>
            <a:rPr kumimoji="1" lang="en-US" altLang="ja-JP" sz="1100" b="0">
              <a:solidFill>
                <a:schemeClr val="tx1"/>
              </a:solidFill>
              <a:latin typeface="ＭＳ ゴシック" panose="020B0609070205080204" pitchFamily="49" charset="-128"/>
              <a:ea typeface="ＭＳ ゴシック" panose="020B0609070205080204" pitchFamily="49" charset="-128"/>
            </a:rPr>
            <a:t>】</a:t>
          </a:r>
        </a:p>
        <a:p>
          <a:r>
            <a:rPr kumimoji="1" lang="en-US" altLang="ja-JP" sz="1100" b="0">
              <a:solidFill>
                <a:schemeClr val="tx1"/>
              </a:solidFill>
              <a:latin typeface="ＭＳ ゴシック" panose="020B0609070205080204" pitchFamily="49" charset="-128"/>
              <a:ea typeface="ＭＳ ゴシック" panose="020B0609070205080204" pitchFamily="49" charset="-128"/>
            </a:rPr>
            <a:t>【</a:t>
          </a:r>
          <a:r>
            <a:rPr kumimoji="1" lang="ja-JP" altLang="en-US" sz="1100" b="0">
              <a:solidFill>
                <a:schemeClr val="tx1"/>
              </a:solidFill>
              <a:latin typeface="ＭＳ ゴシック" panose="020B0609070205080204" pitchFamily="49" charset="-128"/>
              <a:ea typeface="ＭＳ ゴシック" panose="020B0609070205080204" pitchFamily="49" charset="-128"/>
            </a:rPr>
            <a:t>完了予定年月日</a:t>
          </a:r>
          <a:r>
            <a:rPr kumimoji="1" lang="en-US" altLang="ja-JP" sz="1100" b="0">
              <a:solidFill>
                <a:schemeClr val="tx1"/>
              </a:solidFill>
              <a:latin typeface="ＭＳ ゴシック" panose="020B0609070205080204" pitchFamily="49" charset="-128"/>
              <a:ea typeface="ＭＳ ゴシック" panose="020B0609070205080204" pitchFamily="49" charset="-128"/>
            </a:rPr>
            <a:t>】</a:t>
          </a: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r>
            <a:rPr kumimoji="1" lang="ja-JP" altLang="en-US" sz="1100" b="0">
              <a:solidFill>
                <a:srgbClr val="FF0000"/>
              </a:solidFill>
              <a:latin typeface="ＭＳ ゴシック" panose="020B0609070205080204" pitchFamily="49" charset="-128"/>
              <a:ea typeface="ＭＳ ゴシック" panose="020B0609070205080204" pitchFamily="49" charset="-128"/>
            </a:rPr>
            <a:t>事務処理の都合上、日付を指定</a:t>
          </a:r>
          <a:r>
            <a:rPr kumimoji="1" lang="ja-JP" altLang="en-US" sz="1100" b="0">
              <a:solidFill>
                <a:schemeClr val="tx1"/>
              </a:solidFill>
              <a:latin typeface="ＭＳ ゴシック" panose="020B0609070205080204" pitchFamily="49" charset="-128"/>
              <a:ea typeface="ＭＳ ゴシック" panose="020B0609070205080204" pitchFamily="49" charset="-128"/>
            </a:rPr>
            <a:t>しています。</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165098</xdr:colOff>
      <xdr:row>0</xdr:row>
      <xdr:rowOff>200026</xdr:rowOff>
    </xdr:from>
    <xdr:to>
      <xdr:col>31</xdr:col>
      <xdr:colOff>88899</xdr:colOff>
      <xdr:row>7</xdr:row>
      <xdr:rowOff>149225</xdr:rowOff>
    </xdr:to>
    <xdr:sp macro="" textlink="">
      <xdr:nvSpPr>
        <xdr:cNvPr id="5" name="吹き出し: 角を丸めた四角形 4">
          <a:extLst>
            <a:ext uri="{FF2B5EF4-FFF2-40B4-BE49-F238E27FC236}">
              <a16:creationId xmlns:a16="http://schemas.microsoft.com/office/drawing/2014/main" id="{379545C0-A786-4D39-929B-784D9BD89099}"/>
            </a:ext>
          </a:extLst>
        </xdr:cNvPr>
        <xdr:cNvSpPr/>
      </xdr:nvSpPr>
      <xdr:spPr>
        <a:xfrm>
          <a:off x="6508748" y="200026"/>
          <a:ext cx="9658351" cy="2149474"/>
        </a:xfrm>
        <a:prstGeom prst="wedgeRoundRectCallout">
          <a:avLst>
            <a:gd name="adj1" fmla="val -47800"/>
            <a:gd name="adj2" fmla="val 21428"/>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18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内容を確認し、印刷してください。</a:t>
          </a:r>
          <a:endParaRPr kumimoji="1" lang="en-US" altLang="ja-JP" sz="18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latin typeface="ＭＳ ゴシック" panose="020B0609070205080204" pitchFamily="49" charset="-128"/>
              <a:ea typeface="ＭＳ ゴシック" panose="020B0609070205080204" pitchFamily="49" charset="-128"/>
            </a:rPr>
            <a:t>保険者が認識しやすいよう、正本には「正」、副本には「副」と</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latin typeface="ＭＳ ゴシック" panose="020B0609070205080204" pitchFamily="49" charset="-128"/>
              <a:ea typeface="ＭＳ ゴシック" panose="020B0609070205080204" pitchFamily="49" charset="-128"/>
            </a:rPr>
            <a:t>交付申請書（様式第１号）の右端に記載願います。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latin typeface="ＭＳ ゴシック" panose="020B0609070205080204" pitchFamily="49" charset="-128"/>
              <a:ea typeface="ＭＳ ゴシック" panose="020B0609070205080204" pitchFamily="49" charset="-128"/>
            </a:rPr>
            <a:t>（</a:t>
          </a:r>
          <a:r>
            <a:rPr kumimoji="1" lang="en-US" altLang="ja-JP" sz="1800" b="1">
              <a:solidFill>
                <a:schemeClr val="tx1"/>
              </a:solidFill>
              <a:latin typeface="ＭＳ ゴシック" panose="020B0609070205080204" pitchFamily="49" charset="-128"/>
              <a:ea typeface="ＭＳ ゴシック" panose="020B0609070205080204" pitchFamily="49" charset="-128"/>
            </a:rPr>
            <a:t>【</a:t>
          </a:r>
          <a:r>
            <a:rPr kumimoji="1" lang="ja-JP" altLang="en-US" sz="1800" b="1">
              <a:solidFill>
                <a:schemeClr val="tx1"/>
              </a:solidFill>
              <a:latin typeface="ＭＳ ゴシック" panose="020B0609070205080204" pitchFamily="49" charset="-128"/>
              <a:ea typeface="ＭＳ ゴシック" panose="020B0609070205080204" pitchFamily="49" charset="-128"/>
            </a:rPr>
            <a:t>例</a:t>
          </a:r>
          <a:r>
            <a:rPr kumimoji="1" lang="en-US" altLang="ja-JP" sz="1800" b="1">
              <a:solidFill>
                <a:schemeClr val="tx1"/>
              </a:solidFill>
              <a:latin typeface="ＭＳ ゴシック" panose="020B0609070205080204" pitchFamily="49" charset="-128"/>
              <a:ea typeface="ＭＳ ゴシック" panose="020B0609070205080204" pitchFamily="49" charset="-128"/>
            </a:rPr>
            <a:t>】</a:t>
          </a:r>
          <a:r>
            <a:rPr kumimoji="1" lang="ja-JP" altLang="en-US" sz="1800" b="1">
              <a:solidFill>
                <a:schemeClr val="tx1"/>
              </a:solidFill>
              <a:latin typeface="ＭＳ ゴシック" panose="020B0609070205080204" pitchFamily="49" charset="-128"/>
              <a:ea typeface="ＭＳ ゴシック" panose="020B0609070205080204" pitchFamily="49" charset="-128"/>
            </a:rPr>
            <a:t>定巡事業所の所在地が神戸市で、利用者が神戸市民と明石市民の場合、</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latin typeface="ＭＳ ゴシック" panose="020B0609070205080204" pitchFamily="49" charset="-128"/>
              <a:ea typeface="ＭＳ ゴシック" panose="020B0609070205080204" pitchFamily="49" charset="-128"/>
            </a:rPr>
            <a:t>正本を神戸市、副本を神戸市と明石市へ郵送）</a:t>
          </a:r>
        </a:p>
      </xdr:txBody>
    </xdr:sp>
    <xdr:clientData/>
  </xdr:twoCellAnchor>
  <xdr:twoCellAnchor>
    <xdr:from>
      <xdr:col>15</xdr:col>
      <xdr:colOff>267335</xdr:colOff>
      <xdr:row>9</xdr:row>
      <xdr:rowOff>228600</xdr:rowOff>
    </xdr:from>
    <xdr:to>
      <xdr:col>21</xdr:col>
      <xdr:colOff>542925</xdr:colOff>
      <xdr:row>11</xdr:row>
      <xdr:rowOff>171450</xdr:rowOff>
    </xdr:to>
    <xdr:sp macro="" textlink="">
      <xdr:nvSpPr>
        <xdr:cNvPr id="6" name="吹き出し: 角を丸めた四角形 5">
          <a:extLst>
            <a:ext uri="{FF2B5EF4-FFF2-40B4-BE49-F238E27FC236}">
              <a16:creationId xmlns:a16="http://schemas.microsoft.com/office/drawing/2014/main" id="{28C10787-8266-4FB8-A172-43CC4199B6FF}"/>
            </a:ext>
          </a:extLst>
        </xdr:cNvPr>
        <xdr:cNvSpPr/>
      </xdr:nvSpPr>
      <xdr:spPr>
        <a:xfrm>
          <a:off x="6610985" y="2838450"/>
          <a:ext cx="3723640" cy="657225"/>
        </a:xfrm>
        <a:prstGeom prst="wedgeRoundRectCallout">
          <a:avLst>
            <a:gd name="adj1" fmla="val -57156"/>
            <a:gd name="adj2" fmla="val -146430"/>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200" b="0">
              <a:solidFill>
                <a:schemeClr val="tx1"/>
              </a:solidFill>
              <a:latin typeface="ＭＳ ゴシック" panose="020B0609070205080204" pitchFamily="49" charset="-128"/>
              <a:ea typeface="ＭＳ ゴシック" panose="020B0609070205080204" pitchFamily="49" charset="-128"/>
            </a:rPr>
            <a:t>【</a:t>
          </a:r>
          <a:r>
            <a:rPr kumimoji="1" lang="ja-JP" altLang="en-US" sz="1100" b="0">
              <a:solidFill>
                <a:schemeClr val="tx1"/>
              </a:solidFill>
              <a:latin typeface="ＭＳ ゴシック" panose="020B0609070205080204" pitchFamily="49" charset="-128"/>
              <a:ea typeface="ＭＳ ゴシック" panose="020B0609070205080204" pitchFamily="49" charset="-128"/>
            </a:rPr>
            <a:t>交付申請書提出年月日</a:t>
          </a:r>
          <a:r>
            <a:rPr kumimoji="1" lang="en-US" altLang="ja-JP" sz="1100" b="0">
              <a:solidFill>
                <a:schemeClr val="tx1"/>
              </a:solidFill>
              <a:latin typeface="ＭＳ ゴシック" panose="020B0609070205080204" pitchFamily="49" charset="-128"/>
              <a:ea typeface="ＭＳ ゴシック" panose="020B0609070205080204" pitchFamily="49" charset="-128"/>
            </a:rPr>
            <a:t>】</a:t>
          </a: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r>
            <a:rPr kumimoji="1" lang="ja-JP" altLang="en-US" sz="1100" b="0">
              <a:solidFill>
                <a:srgbClr val="FF0000"/>
              </a:solidFill>
              <a:latin typeface="ＭＳ ゴシック" panose="020B0609070205080204" pitchFamily="49" charset="-128"/>
              <a:ea typeface="ＭＳ ゴシック" panose="020B0609070205080204" pitchFamily="49" charset="-128"/>
            </a:rPr>
            <a:t>事務処理の都合上、日付を指定</a:t>
          </a:r>
          <a:r>
            <a:rPr kumimoji="1" lang="ja-JP" altLang="en-US" sz="1100" b="0">
              <a:solidFill>
                <a:schemeClr val="tx1"/>
              </a:solidFill>
              <a:latin typeface="ＭＳ ゴシック" panose="020B0609070205080204" pitchFamily="49" charset="-128"/>
              <a:ea typeface="ＭＳ ゴシック" panose="020B0609070205080204" pitchFamily="49" charset="-128"/>
            </a:rPr>
            <a:t>しています。</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　</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159302</xdr:colOff>
      <xdr:row>0</xdr:row>
      <xdr:rowOff>173934</xdr:rowOff>
    </xdr:from>
    <xdr:to>
      <xdr:col>19</xdr:col>
      <xdr:colOff>422413</xdr:colOff>
      <xdr:row>10</xdr:row>
      <xdr:rowOff>314739</xdr:rowOff>
    </xdr:to>
    <xdr:sp macro="" textlink="">
      <xdr:nvSpPr>
        <xdr:cNvPr id="2" name="吹き出し: 角を丸めた四角形 1">
          <a:extLst>
            <a:ext uri="{FF2B5EF4-FFF2-40B4-BE49-F238E27FC236}">
              <a16:creationId xmlns:a16="http://schemas.microsoft.com/office/drawing/2014/main" id="{238EAA6B-018C-48DB-BB46-70F5DA08AE33}"/>
            </a:ext>
          </a:extLst>
        </xdr:cNvPr>
        <xdr:cNvSpPr/>
      </xdr:nvSpPr>
      <xdr:spPr>
        <a:xfrm>
          <a:off x="6180759" y="173934"/>
          <a:ext cx="5298937" cy="2782957"/>
        </a:xfrm>
        <a:prstGeom prst="wedgeRoundRectCallout">
          <a:avLst>
            <a:gd name="adj1" fmla="val -47800"/>
            <a:gd name="adj2" fmla="val 21428"/>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24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effectLst/>
              <a:latin typeface="ＭＳ ゴシック" panose="020B0609070205080204" pitchFamily="49" charset="-128"/>
              <a:ea typeface="ＭＳ ゴシック" panose="020B0609070205080204" pitchFamily="49" charset="-128"/>
              <a:cs typeface="+mn-cs"/>
            </a:rPr>
            <a:t>内容を確認し、印刷してください。</a:t>
          </a:r>
          <a:endParaRPr kumimoji="1" lang="ja-JP" altLang="en-US" sz="2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344021</xdr:colOff>
      <xdr:row>3</xdr:row>
      <xdr:rowOff>102160</xdr:rowOff>
    </xdr:from>
    <xdr:to>
      <xdr:col>17</xdr:col>
      <xdr:colOff>33617</xdr:colOff>
      <xdr:row>11</xdr:row>
      <xdr:rowOff>750794</xdr:rowOff>
    </xdr:to>
    <xdr:sp macro="" textlink="">
      <xdr:nvSpPr>
        <xdr:cNvPr id="2" name="吹き出し: 角を丸めた四角形 1">
          <a:extLst>
            <a:ext uri="{FF2B5EF4-FFF2-40B4-BE49-F238E27FC236}">
              <a16:creationId xmlns:a16="http://schemas.microsoft.com/office/drawing/2014/main" id="{A0DD63D3-44B7-4A56-A368-78CED6D5B30D}"/>
            </a:ext>
          </a:extLst>
        </xdr:cNvPr>
        <xdr:cNvSpPr/>
      </xdr:nvSpPr>
      <xdr:spPr>
        <a:xfrm>
          <a:off x="7000315" y="348689"/>
          <a:ext cx="5158067" cy="1791634"/>
        </a:xfrm>
        <a:prstGeom prst="wedgeRoundRectCallout">
          <a:avLst>
            <a:gd name="adj1" fmla="val -47800"/>
            <a:gd name="adj2" fmla="val 21428"/>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24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effectLst/>
              <a:latin typeface="ＭＳ ゴシック" panose="020B0609070205080204" pitchFamily="49" charset="-128"/>
              <a:ea typeface="ＭＳ ゴシック" panose="020B0609070205080204" pitchFamily="49" charset="-128"/>
              <a:cs typeface="+mn-cs"/>
            </a:rPr>
            <a:t>内容を確認し、印刷してください。</a:t>
          </a:r>
          <a:endParaRPr kumimoji="1" lang="ja-JP" altLang="en-US" sz="2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190500</xdr:colOff>
      <xdr:row>13</xdr:row>
      <xdr:rowOff>0</xdr:rowOff>
    </xdr:from>
    <xdr:to>
      <xdr:col>8</xdr:col>
      <xdr:colOff>476250</xdr:colOff>
      <xdr:row>13</xdr:row>
      <xdr:rowOff>2714625</xdr:rowOff>
    </xdr:to>
    <xdr:sp macro="" textlink="">
      <xdr:nvSpPr>
        <xdr:cNvPr id="3" name="大かっこ 2">
          <a:extLst>
            <a:ext uri="{FF2B5EF4-FFF2-40B4-BE49-F238E27FC236}">
              <a16:creationId xmlns:a16="http://schemas.microsoft.com/office/drawing/2014/main" id="{3248D864-3D6F-473E-9880-DB17EB6BDB27}"/>
            </a:ext>
          </a:extLst>
        </xdr:cNvPr>
        <xdr:cNvSpPr/>
      </xdr:nvSpPr>
      <xdr:spPr>
        <a:xfrm>
          <a:off x="190500" y="4508500"/>
          <a:ext cx="6229350" cy="2714625"/>
        </a:xfrm>
        <a:prstGeom prst="bracketPair">
          <a:avLst>
            <a:gd name="adj" fmla="val 41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14</xdr:row>
      <xdr:rowOff>333375</xdr:rowOff>
    </xdr:from>
    <xdr:to>
      <xdr:col>8</xdr:col>
      <xdr:colOff>476250</xdr:colOff>
      <xdr:row>15</xdr:row>
      <xdr:rowOff>0</xdr:rowOff>
    </xdr:to>
    <xdr:sp macro="" textlink="">
      <xdr:nvSpPr>
        <xdr:cNvPr id="4" name="大かっこ 3">
          <a:extLst>
            <a:ext uri="{FF2B5EF4-FFF2-40B4-BE49-F238E27FC236}">
              <a16:creationId xmlns:a16="http://schemas.microsoft.com/office/drawing/2014/main" id="{0E4C543B-B84D-49A7-8CDB-8BEC2A585423}"/>
            </a:ext>
          </a:extLst>
        </xdr:cNvPr>
        <xdr:cNvSpPr/>
      </xdr:nvSpPr>
      <xdr:spPr>
        <a:xfrm>
          <a:off x="190500" y="7604125"/>
          <a:ext cx="6229350" cy="796925"/>
        </a:xfrm>
        <a:prstGeom prst="bracketPair">
          <a:avLst>
            <a:gd name="adj" fmla="val 10351"/>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655544</xdr:colOff>
      <xdr:row>14</xdr:row>
      <xdr:rowOff>1098177</xdr:rowOff>
    </xdr:from>
    <xdr:to>
      <xdr:col>14</xdr:col>
      <xdr:colOff>105148</xdr:colOff>
      <xdr:row>19</xdr:row>
      <xdr:rowOff>135779</xdr:rowOff>
    </xdr:to>
    <xdr:sp macro="" textlink="">
      <xdr:nvSpPr>
        <xdr:cNvPr id="5" name="吹き出し: 角を丸めた四角形 4">
          <a:extLst>
            <a:ext uri="{FF2B5EF4-FFF2-40B4-BE49-F238E27FC236}">
              <a16:creationId xmlns:a16="http://schemas.microsoft.com/office/drawing/2014/main" id="{0AC9B6F9-4602-48F2-B9DA-3BC9DA54097A}"/>
            </a:ext>
          </a:extLst>
        </xdr:cNvPr>
        <xdr:cNvSpPr/>
      </xdr:nvSpPr>
      <xdr:spPr>
        <a:xfrm>
          <a:off x="7342094" y="8368927"/>
          <a:ext cx="2878604" cy="599702"/>
        </a:xfrm>
        <a:prstGeom prst="wedgeRoundRectCallout">
          <a:avLst>
            <a:gd name="adj1" fmla="val -64123"/>
            <a:gd name="adj2" fmla="val -455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日付は指定していますので入力不要です。</a:t>
          </a:r>
          <a:endParaRPr kumimoji="1" lang="en-US" altLang="ja-JP" sz="1100">
            <a:solidFill>
              <a:schemeClr val="tx1"/>
            </a:solidFill>
            <a:effectLst/>
            <a:latin typeface="+mn-lt"/>
            <a:ea typeface="+mn-ea"/>
            <a:cs typeface="+mn-cs"/>
          </a:endParaRPr>
        </a:p>
      </xdr:txBody>
    </xdr:sp>
    <xdr:clientData/>
  </xdr:twoCellAnchor>
  <xdr:twoCellAnchor>
    <xdr:from>
      <xdr:col>9</xdr:col>
      <xdr:colOff>573365</xdr:colOff>
      <xdr:row>23</xdr:row>
      <xdr:rowOff>2429</xdr:rowOff>
    </xdr:from>
    <xdr:to>
      <xdr:col>14</xdr:col>
      <xdr:colOff>108696</xdr:colOff>
      <xdr:row>25</xdr:row>
      <xdr:rowOff>99921</xdr:rowOff>
    </xdr:to>
    <xdr:sp macro="" textlink="">
      <xdr:nvSpPr>
        <xdr:cNvPr id="6" name="吹き出し: 角を丸めた四角形 5">
          <a:extLst>
            <a:ext uri="{FF2B5EF4-FFF2-40B4-BE49-F238E27FC236}">
              <a16:creationId xmlns:a16="http://schemas.microsoft.com/office/drawing/2014/main" id="{82333AA6-F44A-4E47-BDAD-D4E1AC188038}"/>
            </a:ext>
          </a:extLst>
        </xdr:cNvPr>
        <xdr:cNvSpPr/>
      </xdr:nvSpPr>
      <xdr:spPr>
        <a:xfrm>
          <a:off x="7259915" y="9508379"/>
          <a:ext cx="2964331" cy="592792"/>
        </a:xfrm>
        <a:prstGeom prst="wedgeRoundRectCallout">
          <a:avLst>
            <a:gd name="adj1" fmla="val -62287"/>
            <a:gd name="adj2" fmla="val -6336"/>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自動で転記されるので入力不要です。</a:t>
          </a:r>
          <a:endParaRPr lang="ja-JP" altLang="ja-JP">
            <a:solidFill>
              <a:schemeClr val="tx1"/>
            </a:solidFill>
            <a:effectLst/>
          </a:endParaRPr>
        </a:p>
      </xdr:txBody>
    </xdr:sp>
    <xdr:clientData/>
  </xdr:twoCellAnchor>
  <xdr:twoCellAnchor>
    <xdr:from>
      <xdr:col>9</xdr:col>
      <xdr:colOff>97117</xdr:colOff>
      <xdr:row>20</xdr:row>
      <xdr:rowOff>0</xdr:rowOff>
    </xdr:from>
    <xdr:to>
      <xdr:col>9</xdr:col>
      <xdr:colOff>194235</xdr:colOff>
      <xdr:row>26</xdr:row>
      <xdr:rowOff>7470</xdr:rowOff>
    </xdr:to>
    <xdr:sp macro="" textlink="">
      <xdr:nvSpPr>
        <xdr:cNvPr id="7" name="右大かっこ 6">
          <a:extLst>
            <a:ext uri="{FF2B5EF4-FFF2-40B4-BE49-F238E27FC236}">
              <a16:creationId xmlns:a16="http://schemas.microsoft.com/office/drawing/2014/main" id="{2BF4F472-AA97-4431-BD7E-A0EE937D7634}"/>
            </a:ext>
          </a:extLst>
        </xdr:cNvPr>
        <xdr:cNvSpPr/>
      </xdr:nvSpPr>
      <xdr:spPr>
        <a:xfrm>
          <a:off x="6783667" y="9010650"/>
          <a:ext cx="97118" cy="1245720"/>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115842</xdr:colOff>
      <xdr:row>25</xdr:row>
      <xdr:rowOff>67491</xdr:rowOff>
    </xdr:from>
    <xdr:to>
      <xdr:col>3</xdr:col>
      <xdr:colOff>352425</xdr:colOff>
      <xdr:row>26</xdr:row>
      <xdr:rowOff>105591</xdr:rowOff>
    </xdr:to>
    <xdr:sp macro="" textlink="">
      <xdr:nvSpPr>
        <xdr:cNvPr id="2" name="円/楕円 4">
          <a:extLst>
            <a:ext uri="{FF2B5EF4-FFF2-40B4-BE49-F238E27FC236}">
              <a16:creationId xmlns:a16="http://schemas.microsoft.com/office/drawing/2014/main" id="{7E40F8F8-D039-44EE-BE6F-313217761CDC}"/>
            </a:ext>
          </a:extLst>
        </xdr:cNvPr>
        <xdr:cNvSpPr/>
      </xdr:nvSpPr>
      <xdr:spPr>
        <a:xfrm>
          <a:off x="2420892" y="6220641"/>
          <a:ext cx="236583" cy="2381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495300</xdr:colOff>
      <xdr:row>20</xdr:row>
      <xdr:rowOff>158750</xdr:rowOff>
    </xdr:from>
    <xdr:to>
      <xdr:col>2</xdr:col>
      <xdr:colOff>120650</xdr:colOff>
      <xdr:row>21</xdr:row>
      <xdr:rowOff>120650</xdr:rowOff>
    </xdr:to>
    <xdr:sp macro="" textlink="">
      <xdr:nvSpPr>
        <xdr:cNvPr id="3" name="円/楕円 5">
          <a:extLst>
            <a:ext uri="{FF2B5EF4-FFF2-40B4-BE49-F238E27FC236}">
              <a16:creationId xmlns:a16="http://schemas.microsoft.com/office/drawing/2014/main" id="{0F0B8FB8-24FC-471A-B1B8-8B26A3FFF6A2}"/>
            </a:ext>
          </a:extLst>
        </xdr:cNvPr>
        <xdr:cNvSpPr/>
      </xdr:nvSpPr>
      <xdr:spPr>
        <a:xfrm>
          <a:off x="1914525" y="5016500"/>
          <a:ext cx="254000" cy="2381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47</xdr:row>
      <xdr:rowOff>76200</xdr:rowOff>
    </xdr:from>
    <xdr:to>
      <xdr:col>11</xdr:col>
      <xdr:colOff>933450</xdr:colOff>
      <xdr:row>51</xdr:row>
      <xdr:rowOff>9525</xdr:rowOff>
    </xdr:to>
    <xdr:sp macro="" textlink="">
      <xdr:nvSpPr>
        <xdr:cNvPr id="4" name="テキスト ボックス 3">
          <a:extLst>
            <a:ext uri="{FF2B5EF4-FFF2-40B4-BE49-F238E27FC236}">
              <a16:creationId xmlns:a16="http://schemas.microsoft.com/office/drawing/2014/main" id="{3CEB5FC8-91D3-4D3F-9B47-49BAFA3FA91E}"/>
            </a:ext>
          </a:extLst>
        </xdr:cNvPr>
        <xdr:cNvSpPr txBox="1"/>
      </xdr:nvSpPr>
      <xdr:spPr>
        <a:xfrm>
          <a:off x="161925" y="11385550"/>
          <a:ext cx="7534275" cy="8731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　登録する債権者の本人確認書類の写しを添付してください。詳細は下記注意事項６を参照。</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２　本人確認書類の写しとは、概ね以下のとおりです（いずれか一つ）。</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登録者が法人等の場合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・登記事項証明書　・印鑑登録証明書　等</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登録者が個人の場合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・マイナンバーカード　・運転免許証　・パスポート　・各種健康保険証　等</a:t>
          </a:r>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6</xdr:row>
          <xdr:rowOff>190500</xdr:rowOff>
        </xdr:from>
        <xdr:to>
          <xdr:col>1</xdr:col>
          <xdr:colOff>330200</xdr:colOff>
          <xdr:row>8</xdr:row>
          <xdr:rowOff>82550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190500</xdr:rowOff>
        </xdr:from>
        <xdr:to>
          <xdr:col>1</xdr:col>
          <xdr:colOff>330200</xdr:colOff>
          <xdr:row>7</xdr:row>
          <xdr:rowOff>82550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5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xdr:row>
          <xdr:rowOff>184150</xdr:rowOff>
        </xdr:from>
        <xdr:to>
          <xdr:col>0</xdr:col>
          <xdr:colOff>742950</xdr:colOff>
          <xdr:row>7</xdr:row>
          <xdr:rowOff>63500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xdr:row>
          <xdr:rowOff>184150</xdr:rowOff>
        </xdr:from>
        <xdr:to>
          <xdr:col>0</xdr:col>
          <xdr:colOff>742950</xdr:colOff>
          <xdr:row>8</xdr:row>
          <xdr:rowOff>63500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171450</xdr:rowOff>
        </xdr:from>
        <xdr:to>
          <xdr:col>4</xdr:col>
          <xdr:colOff>342900</xdr:colOff>
          <xdr:row>7</xdr:row>
          <xdr:rowOff>63500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5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190500</xdr:rowOff>
        </xdr:from>
        <xdr:to>
          <xdr:col>4</xdr:col>
          <xdr:colOff>342900</xdr:colOff>
          <xdr:row>8</xdr:row>
          <xdr:rowOff>82550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5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xdr:row>
          <xdr:rowOff>184150</xdr:rowOff>
        </xdr:from>
        <xdr:to>
          <xdr:col>8</xdr:col>
          <xdr:colOff>0</xdr:colOff>
          <xdr:row>7</xdr:row>
          <xdr:rowOff>63500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5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38101</xdr:colOff>
      <xdr:row>31</xdr:row>
      <xdr:rowOff>19050</xdr:rowOff>
    </xdr:from>
    <xdr:to>
      <xdr:col>13</xdr:col>
      <xdr:colOff>38101</xdr:colOff>
      <xdr:row>37</xdr:row>
      <xdr:rowOff>400050</xdr:rowOff>
    </xdr:to>
    <xdr:sp macro="" textlink="">
      <xdr:nvSpPr>
        <xdr:cNvPr id="5" name="右中かっこ 4">
          <a:extLst>
            <a:ext uri="{FF2B5EF4-FFF2-40B4-BE49-F238E27FC236}">
              <a16:creationId xmlns:a16="http://schemas.microsoft.com/office/drawing/2014/main" id="{6DAC3C0A-DE61-4514-94FC-EFC57332B13A}"/>
            </a:ext>
          </a:extLst>
        </xdr:cNvPr>
        <xdr:cNvSpPr/>
      </xdr:nvSpPr>
      <xdr:spPr>
        <a:xfrm>
          <a:off x="7797801" y="7410450"/>
          <a:ext cx="139700" cy="1924050"/>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38100</xdr:colOff>
      <xdr:row>20</xdr:row>
      <xdr:rowOff>142876</xdr:rowOff>
    </xdr:from>
    <xdr:to>
      <xdr:col>13</xdr:col>
      <xdr:colOff>171449</xdr:colOff>
      <xdr:row>27</xdr:row>
      <xdr:rowOff>28576</xdr:rowOff>
    </xdr:to>
    <xdr:sp macro="" textlink="">
      <xdr:nvSpPr>
        <xdr:cNvPr id="6" name="右中かっこ 5">
          <a:extLst>
            <a:ext uri="{FF2B5EF4-FFF2-40B4-BE49-F238E27FC236}">
              <a16:creationId xmlns:a16="http://schemas.microsoft.com/office/drawing/2014/main" id="{5C8E999B-7CE6-46C5-92EC-F9F5FBD23BC1}"/>
            </a:ext>
          </a:extLst>
        </xdr:cNvPr>
        <xdr:cNvSpPr/>
      </xdr:nvSpPr>
      <xdr:spPr>
        <a:xfrm>
          <a:off x="7797800" y="4962526"/>
          <a:ext cx="273049" cy="1543050"/>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31</xdr:row>
      <xdr:rowOff>9525</xdr:rowOff>
    </xdr:from>
    <xdr:to>
      <xdr:col>11</xdr:col>
      <xdr:colOff>1057275</xdr:colOff>
      <xdr:row>37</xdr:row>
      <xdr:rowOff>428625</xdr:rowOff>
    </xdr:to>
    <xdr:cxnSp macro="">
      <xdr:nvCxnSpPr>
        <xdr:cNvPr id="7" name="直線コネクタ 6">
          <a:extLst>
            <a:ext uri="{FF2B5EF4-FFF2-40B4-BE49-F238E27FC236}">
              <a16:creationId xmlns:a16="http://schemas.microsoft.com/office/drawing/2014/main" id="{6D3FB2C3-A8F0-429B-A001-8AE1176D09FC}"/>
            </a:ext>
          </a:extLst>
        </xdr:cNvPr>
        <xdr:cNvCxnSpPr/>
      </xdr:nvCxnSpPr>
      <xdr:spPr>
        <a:xfrm>
          <a:off x="0" y="7400925"/>
          <a:ext cx="7756525" cy="19621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xdr:row>
      <xdr:rowOff>19050</xdr:rowOff>
    </xdr:from>
    <xdr:to>
      <xdr:col>11</xdr:col>
      <xdr:colOff>1057275</xdr:colOff>
      <xdr:row>8</xdr:row>
      <xdr:rowOff>219075</xdr:rowOff>
    </xdr:to>
    <xdr:cxnSp macro="">
      <xdr:nvCxnSpPr>
        <xdr:cNvPr id="8" name="直線コネクタ 7">
          <a:extLst>
            <a:ext uri="{FF2B5EF4-FFF2-40B4-BE49-F238E27FC236}">
              <a16:creationId xmlns:a16="http://schemas.microsoft.com/office/drawing/2014/main" id="{BE3188E4-B740-4505-B9B7-3E72274AE069}"/>
            </a:ext>
          </a:extLst>
        </xdr:cNvPr>
        <xdr:cNvCxnSpPr/>
      </xdr:nvCxnSpPr>
      <xdr:spPr>
        <a:xfrm>
          <a:off x="0" y="1244600"/>
          <a:ext cx="7756525" cy="9620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95249</xdr:colOff>
      <xdr:row>6</xdr:row>
      <xdr:rowOff>19050</xdr:rowOff>
    </xdr:from>
    <xdr:to>
      <xdr:col>14</xdr:col>
      <xdr:colOff>638174</xdr:colOff>
      <xdr:row>8</xdr:row>
      <xdr:rowOff>57150</xdr:rowOff>
    </xdr:to>
    <xdr:sp macro="" textlink="">
      <xdr:nvSpPr>
        <xdr:cNvPr id="9" name="吹き出し: 角を丸めた四角形 8">
          <a:extLst>
            <a:ext uri="{FF2B5EF4-FFF2-40B4-BE49-F238E27FC236}">
              <a16:creationId xmlns:a16="http://schemas.microsoft.com/office/drawing/2014/main" id="{E9F85AAF-06B3-493F-BD37-9CBFBDE89290}"/>
            </a:ext>
          </a:extLst>
        </xdr:cNvPr>
        <xdr:cNvSpPr/>
      </xdr:nvSpPr>
      <xdr:spPr>
        <a:xfrm>
          <a:off x="7994649" y="1498600"/>
          <a:ext cx="1165225" cy="5461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入力不要です。</a:t>
          </a:r>
          <a:endParaRPr kumimoji="1" lang="ja-JP" altLang="en-US" sz="1100"/>
        </a:p>
      </xdr:txBody>
    </xdr:sp>
    <xdr:clientData/>
  </xdr:twoCellAnchor>
  <xdr:twoCellAnchor>
    <xdr:from>
      <xdr:col>13</xdr:col>
      <xdr:colOff>171448</xdr:colOff>
      <xdr:row>10</xdr:row>
      <xdr:rowOff>76199</xdr:rowOff>
    </xdr:from>
    <xdr:to>
      <xdr:col>18</xdr:col>
      <xdr:colOff>419100</xdr:colOff>
      <xdr:row>14</xdr:row>
      <xdr:rowOff>200025</xdr:rowOff>
    </xdr:to>
    <xdr:sp macro="" textlink="">
      <xdr:nvSpPr>
        <xdr:cNvPr id="10" name="吹き出し: 角を丸めた四角形 9">
          <a:extLst>
            <a:ext uri="{FF2B5EF4-FFF2-40B4-BE49-F238E27FC236}">
              <a16:creationId xmlns:a16="http://schemas.microsoft.com/office/drawing/2014/main" id="{612CAB0A-6873-4BA8-8496-0D5FFC94B949}"/>
            </a:ext>
          </a:extLst>
        </xdr:cNvPr>
        <xdr:cNvSpPr/>
      </xdr:nvSpPr>
      <xdr:spPr>
        <a:xfrm>
          <a:off x="8070848" y="2565399"/>
          <a:ext cx="3390902" cy="904876"/>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「住所（所在地）」「屋号・氏名又は法人名」欄は、法人本部の情報が別シートから転記されます。</a:t>
          </a:r>
          <a:endParaRPr lang="ja-JP" altLang="ja-JP" sz="1100">
            <a:solidFill>
              <a:schemeClr val="tx1"/>
            </a:solidFill>
            <a:effectLst/>
          </a:endParaRPr>
        </a:p>
        <a:p>
          <a:r>
            <a:rPr kumimoji="1" lang="ja-JP" altLang="ja-JP" sz="1100">
              <a:solidFill>
                <a:srgbClr val="FF0000"/>
              </a:solidFill>
              <a:effectLst/>
              <a:latin typeface="+mn-lt"/>
              <a:ea typeface="+mn-ea"/>
              <a:cs typeface="+mn-cs"/>
            </a:rPr>
            <a:t>フリガナのみ入力</a:t>
          </a:r>
          <a:r>
            <a:rPr kumimoji="1" lang="ja-JP" altLang="ja-JP" sz="1100">
              <a:solidFill>
                <a:schemeClr val="tx1"/>
              </a:solidFill>
              <a:effectLst/>
              <a:latin typeface="+mn-lt"/>
              <a:ea typeface="+mn-ea"/>
              <a:cs typeface="+mn-cs"/>
            </a:rPr>
            <a:t>してください。</a:t>
          </a:r>
          <a:endParaRPr kumimoji="1" lang="ja-JP" altLang="en-US" sz="1000">
            <a:solidFill>
              <a:schemeClr val="tx1"/>
            </a:solidFill>
          </a:endParaRPr>
        </a:p>
      </xdr:txBody>
    </xdr:sp>
    <xdr:clientData/>
  </xdr:twoCellAnchor>
  <xdr:twoCellAnchor>
    <xdr:from>
      <xdr:col>12</xdr:col>
      <xdr:colOff>66674</xdr:colOff>
      <xdr:row>9</xdr:row>
      <xdr:rowOff>28575</xdr:rowOff>
    </xdr:from>
    <xdr:to>
      <xdr:col>13</xdr:col>
      <xdr:colOff>114299</xdr:colOff>
      <xdr:row>15</xdr:row>
      <xdr:rowOff>95250</xdr:rowOff>
    </xdr:to>
    <xdr:sp macro="" textlink="">
      <xdr:nvSpPr>
        <xdr:cNvPr id="11" name="右中かっこ 10">
          <a:extLst>
            <a:ext uri="{FF2B5EF4-FFF2-40B4-BE49-F238E27FC236}">
              <a16:creationId xmlns:a16="http://schemas.microsoft.com/office/drawing/2014/main" id="{C79D617D-21CA-479D-8B2D-C75ADDAA3A62}"/>
            </a:ext>
          </a:extLst>
        </xdr:cNvPr>
        <xdr:cNvSpPr/>
      </xdr:nvSpPr>
      <xdr:spPr>
        <a:xfrm>
          <a:off x="7826374" y="2270125"/>
          <a:ext cx="187325" cy="1330325"/>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171449</xdr:colOff>
      <xdr:row>16</xdr:row>
      <xdr:rowOff>142874</xdr:rowOff>
    </xdr:from>
    <xdr:to>
      <xdr:col>18</xdr:col>
      <xdr:colOff>381000</xdr:colOff>
      <xdr:row>18</xdr:row>
      <xdr:rowOff>95250</xdr:rowOff>
    </xdr:to>
    <xdr:sp macro="" textlink="">
      <xdr:nvSpPr>
        <xdr:cNvPr id="12" name="吹き出し: 角を丸めた四角形 11">
          <a:extLst>
            <a:ext uri="{FF2B5EF4-FFF2-40B4-BE49-F238E27FC236}">
              <a16:creationId xmlns:a16="http://schemas.microsoft.com/office/drawing/2014/main" id="{6AD360A2-C634-4F84-BFD0-87033D0144D5}"/>
            </a:ext>
          </a:extLst>
        </xdr:cNvPr>
        <xdr:cNvSpPr/>
      </xdr:nvSpPr>
      <xdr:spPr>
        <a:xfrm>
          <a:off x="8070849" y="3883024"/>
          <a:ext cx="3352801" cy="574676"/>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rgbClr val="FF0000"/>
              </a:solidFill>
              <a:effectLst/>
              <a:latin typeface="+mn-lt"/>
              <a:ea typeface="+mn-ea"/>
              <a:cs typeface="+mn-cs"/>
            </a:rPr>
            <a:t>経理担当者氏名の欄を入力</a:t>
          </a:r>
          <a:r>
            <a:rPr kumimoji="1" lang="ja-JP" altLang="ja-JP" sz="1100">
              <a:solidFill>
                <a:schemeClr val="tx1"/>
              </a:solidFill>
              <a:effectLst/>
              <a:latin typeface="+mn-lt"/>
              <a:ea typeface="+mn-ea"/>
              <a:cs typeface="+mn-cs"/>
            </a:rPr>
            <a:t>してください。</a:t>
          </a:r>
          <a:endParaRPr kumimoji="1" lang="ja-JP" altLang="en-US" sz="1100">
            <a:solidFill>
              <a:schemeClr val="tx1"/>
            </a:solidFill>
          </a:endParaRPr>
        </a:p>
      </xdr:txBody>
    </xdr:sp>
    <xdr:clientData/>
  </xdr:twoCellAnchor>
  <xdr:twoCellAnchor>
    <xdr:from>
      <xdr:col>13</xdr:col>
      <xdr:colOff>228600</xdr:colOff>
      <xdr:row>21</xdr:row>
      <xdr:rowOff>314324</xdr:rowOff>
    </xdr:from>
    <xdr:to>
      <xdr:col>18</xdr:col>
      <xdr:colOff>485775</xdr:colOff>
      <xdr:row>24</xdr:row>
      <xdr:rowOff>95250</xdr:rowOff>
    </xdr:to>
    <xdr:sp macro="" textlink="">
      <xdr:nvSpPr>
        <xdr:cNvPr id="13" name="吹き出し: 角を丸めた四角形 12">
          <a:extLst>
            <a:ext uri="{FF2B5EF4-FFF2-40B4-BE49-F238E27FC236}">
              <a16:creationId xmlns:a16="http://schemas.microsoft.com/office/drawing/2014/main" id="{85634397-61C5-4B9F-AAA9-3831750B0676}"/>
            </a:ext>
          </a:extLst>
        </xdr:cNvPr>
        <xdr:cNvSpPr/>
      </xdr:nvSpPr>
      <xdr:spPr>
        <a:xfrm>
          <a:off x="8128000" y="5407024"/>
          <a:ext cx="3400425" cy="568326"/>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金融機関名・支店名</a:t>
          </a:r>
          <a:r>
            <a:rPr kumimoji="1" lang="ja-JP" altLang="en-US" sz="1100">
              <a:solidFill>
                <a:schemeClr val="tx1"/>
              </a:solidFill>
              <a:effectLst/>
              <a:latin typeface="+mn-lt"/>
              <a:ea typeface="+mn-ea"/>
              <a:cs typeface="+mn-cs"/>
            </a:rPr>
            <a:t>の</a:t>
          </a:r>
          <a:r>
            <a:rPr kumimoji="1" lang="ja-JP" altLang="ja-JP" sz="1100">
              <a:solidFill>
                <a:schemeClr val="tx1"/>
              </a:solidFill>
              <a:effectLst/>
              <a:latin typeface="+mn-lt"/>
              <a:ea typeface="+mn-ea"/>
              <a:cs typeface="+mn-cs"/>
            </a:rPr>
            <a:t>フリガナを入力</a:t>
          </a:r>
          <a:r>
            <a:rPr kumimoji="1" lang="ja-JP" altLang="en-US" sz="1100">
              <a:solidFill>
                <a:schemeClr val="tx1"/>
              </a:solidFill>
              <a:effectLst/>
              <a:latin typeface="+mn-lt"/>
              <a:ea typeface="+mn-ea"/>
              <a:cs typeface="+mn-cs"/>
            </a:rPr>
            <a:t>してください。</a:t>
          </a:r>
          <a:endParaRPr lang="ja-JP" altLang="ja-JP" sz="1100">
            <a:solidFill>
              <a:schemeClr val="tx1"/>
            </a:solidFill>
            <a:effectLst/>
          </a:endParaRPr>
        </a:p>
        <a:p>
          <a:r>
            <a:rPr kumimoji="1" lang="ja-JP" altLang="ja-JP" sz="1100">
              <a:solidFill>
                <a:schemeClr val="tx1"/>
              </a:solidFill>
              <a:effectLst/>
              <a:latin typeface="+mn-lt"/>
              <a:ea typeface="+mn-ea"/>
              <a:cs typeface="+mn-cs"/>
            </a:rPr>
            <a:t>該当の項目に○を移動させて囲んでください。</a:t>
          </a:r>
          <a:endParaRPr kumimoji="0" lang="en-US" altLang="ja-JP" sz="1100" b="0" i="0" u="none" strike="noStrike">
            <a:solidFill>
              <a:schemeClr val="lt1"/>
            </a:solidFill>
            <a:effectLst/>
            <a:latin typeface="+mn-lt"/>
            <a:ea typeface="+mn-ea"/>
            <a:cs typeface="+mn-cs"/>
          </a:endParaRPr>
        </a:p>
      </xdr:txBody>
    </xdr:sp>
    <xdr:clientData/>
  </xdr:twoCellAnchor>
  <xdr:twoCellAnchor>
    <xdr:from>
      <xdr:col>13</xdr:col>
      <xdr:colOff>95249</xdr:colOff>
      <xdr:row>33</xdr:row>
      <xdr:rowOff>152400</xdr:rowOff>
    </xdr:from>
    <xdr:to>
      <xdr:col>17</xdr:col>
      <xdr:colOff>276224</xdr:colOff>
      <xdr:row>35</xdr:row>
      <xdr:rowOff>238125</xdr:rowOff>
    </xdr:to>
    <xdr:sp macro="" textlink="">
      <xdr:nvSpPr>
        <xdr:cNvPr id="14" name="吹き出し: 角を丸めた四角形 13">
          <a:extLst>
            <a:ext uri="{FF2B5EF4-FFF2-40B4-BE49-F238E27FC236}">
              <a16:creationId xmlns:a16="http://schemas.microsoft.com/office/drawing/2014/main" id="{3EC3892C-1646-4CCF-8E2F-D575F3292EBC}"/>
            </a:ext>
          </a:extLst>
        </xdr:cNvPr>
        <xdr:cNvSpPr/>
      </xdr:nvSpPr>
      <xdr:spPr>
        <a:xfrm>
          <a:off x="7994649" y="8089900"/>
          <a:ext cx="2695575" cy="542925"/>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入力不要です。</a:t>
          </a:r>
          <a:endParaRPr kumimoji="1" lang="ja-JP" altLang="en-US" sz="1100"/>
        </a:p>
      </xdr:txBody>
    </xdr:sp>
    <xdr:clientData/>
  </xdr:twoCellAnchor>
  <xdr:twoCellAnchor>
    <xdr:from>
      <xdr:col>13</xdr:col>
      <xdr:colOff>66674</xdr:colOff>
      <xdr:row>39</xdr:row>
      <xdr:rowOff>76200</xdr:rowOff>
    </xdr:from>
    <xdr:to>
      <xdr:col>17</xdr:col>
      <xdr:colOff>285750</xdr:colOff>
      <xdr:row>41</xdr:row>
      <xdr:rowOff>95250</xdr:rowOff>
    </xdr:to>
    <xdr:sp macro="" textlink="">
      <xdr:nvSpPr>
        <xdr:cNvPr id="15" name="吹き出し: 角を丸めた四角形 14">
          <a:extLst>
            <a:ext uri="{FF2B5EF4-FFF2-40B4-BE49-F238E27FC236}">
              <a16:creationId xmlns:a16="http://schemas.microsoft.com/office/drawing/2014/main" id="{3AC39B7D-14F6-4B6E-A8B8-9C98A4539A22}"/>
            </a:ext>
          </a:extLst>
        </xdr:cNvPr>
        <xdr:cNvSpPr/>
      </xdr:nvSpPr>
      <xdr:spPr>
        <a:xfrm>
          <a:off x="7966074" y="9613900"/>
          <a:ext cx="2733676" cy="52705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日付は</a:t>
          </a:r>
          <a:r>
            <a:rPr kumimoji="1" lang="ja-JP" altLang="en-US" sz="1100">
              <a:solidFill>
                <a:schemeClr val="tx1"/>
              </a:solidFill>
              <a:effectLst/>
              <a:latin typeface="+mn-lt"/>
              <a:ea typeface="+mn-ea"/>
              <a:cs typeface="+mn-cs"/>
            </a:rPr>
            <a:t>指定していますので入力不要です。</a:t>
          </a:r>
          <a:endParaRPr lang="ja-JP" altLang="ja-JP">
            <a:solidFill>
              <a:schemeClr val="tx1"/>
            </a:solidFill>
            <a:effectLst/>
          </a:endParaRPr>
        </a:p>
      </xdr:txBody>
    </xdr:sp>
    <xdr:clientData/>
  </xdr:twoCellAnchor>
  <xdr:twoCellAnchor>
    <xdr:from>
      <xdr:col>13</xdr:col>
      <xdr:colOff>57149</xdr:colOff>
      <xdr:row>43</xdr:row>
      <xdr:rowOff>114300</xdr:rowOff>
    </xdr:from>
    <xdr:to>
      <xdr:col>17</xdr:col>
      <xdr:colOff>304800</xdr:colOff>
      <xdr:row>45</xdr:row>
      <xdr:rowOff>171450</xdr:rowOff>
    </xdr:to>
    <xdr:sp macro="" textlink="">
      <xdr:nvSpPr>
        <xdr:cNvPr id="16" name="吹き出し: 角を丸めた四角形 15">
          <a:extLst>
            <a:ext uri="{FF2B5EF4-FFF2-40B4-BE49-F238E27FC236}">
              <a16:creationId xmlns:a16="http://schemas.microsoft.com/office/drawing/2014/main" id="{FD934232-53D0-4B7B-8D4E-48473008B2F2}"/>
            </a:ext>
          </a:extLst>
        </xdr:cNvPr>
        <xdr:cNvSpPr/>
      </xdr:nvSpPr>
      <xdr:spPr>
        <a:xfrm>
          <a:off x="7956549" y="10483850"/>
          <a:ext cx="2762251" cy="52705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押印不要です。</a:t>
          </a:r>
          <a:endParaRPr lang="ja-JP" altLang="ja-JP">
            <a:solidFill>
              <a:schemeClr val="tx1"/>
            </a:solidFill>
            <a:effectLst/>
          </a:endParaRPr>
        </a:p>
      </xdr:txBody>
    </xdr:sp>
    <xdr:clientData/>
  </xdr:twoCellAnchor>
  <xdr:twoCellAnchor>
    <xdr:from>
      <xdr:col>13</xdr:col>
      <xdr:colOff>38098</xdr:colOff>
      <xdr:row>48</xdr:row>
      <xdr:rowOff>9525</xdr:rowOff>
    </xdr:from>
    <xdr:to>
      <xdr:col>17</xdr:col>
      <xdr:colOff>342899</xdr:colOff>
      <xdr:row>50</xdr:row>
      <xdr:rowOff>66675</xdr:rowOff>
    </xdr:to>
    <xdr:sp macro="" textlink="">
      <xdr:nvSpPr>
        <xdr:cNvPr id="17" name="吹き出し: 角を丸めた四角形 16">
          <a:extLst>
            <a:ext uri="{FF2B5EF4-FFF2-40B4-BE49-F238E27FC236}">
              <a16:creationId xmlns:a16="http://schemas.microsoft.com/office/drawing/2014/main" id="{F1842985-3B89-4FD7-B027-2F7A887279C9}"/>
            </a:ext>
          </a:extLst>
        </xdr:cNvPr>
        <xdr:cNvSpPr/>
      </xdr:nvSpPr>
      <xdr:spPr>
        <a:xfrm>
          <a:off x="7937498" y="11553825"/>
          <a:ext cx="2819401" cy="52705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本人確認書類の提出は不要です。</a:t>
          </a:r>
          <a:endParaRPr lang="ja-JP" altLang="ja-JP">
            <a:solidFill>
              <a:schemeClr val="tx1"/>
            </a:solidFill>
            <a:effectLst/>
          </a:endParaRPr>
        </a:p>
      </xdr:txBody>
    </xdr:sp>
    <xdr:clientData/>
  </xdr:twoCellAnchor>
  <xdr:twoCellAnchor>
    <xdr:from>
      <xdr:col>0</xdr:col>
      <xdr:colOff>158750</xdr:colOff>
      <xdr:row>47</xdr:row>
      <xdr:rowOff>90714</xdr:rowOff>
    </xdr:from>
    <xdr:to>
      <xdr:col>11</xdr:col>
      <xdr:colOff>941161</xdr:colOff>
      <xdr:row>51</xdr:row>
      <xdr:rowOff>0</xdr:rowOff>
    </xdr:to>
    <xdr:cxnSp macro="">
      <xdr:nvCxnSpPr>
        <xdr:cNvPr id="18" name="直線コネクタ 17">
          <a:extLst>
            <a:ext uri="{FF2B5EF4-FFF2-40B4-BE49-F238E27FC236}">
              <a16:creationId xmlns:a16="http://schemas.microsoft.com/office/drawing/2014/main" id="{E19A0EAC-9C41-4F9F-885E-6FFDD9DF2245}"/>
            </a:ext>
          </a:extLst>
        </xdr:cNvPr>
        <xdr:cNvCxnSpPr/>
      </xdr:nvCxnSpPr>
      <xdr:spPr>
        <a:xfrm>
          <a:off x="158750" y="11400064"/>
          <a:ext cx="7545161" cy="84908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152399</xdr:colOff>
      <xdr:row>0</xdr:row>
      <xdr:rowOff>276225</xdr:rowOff>
    </xdr:from>
    <xdr:to>
      <xdr:col>19</xdr:col>
      <xdr:colOff>409574</xdr:colOff>
      <xdr:row>5</xdr:row>
      <xdr:rowOff>95250</xdr:rowOff>
    </xdr:to>
    <xdr:sp macro="" textlink="">
      <xdr:nvSpPr>
        <xdr:cNvPr id="19" name="吹き出し: 角を丸めた四角形 18">
          <a:extLst>
            <a:ext uri="{FF2B5EF4-FFF2-40B4-BE49-F238E27FC236}">
              <a16:creationId xmlns:a16="http://schemas.microsoft.com/office/drawing/2014/main" id="{D41BCEEB-EEF2-4F09-B97A-0541BE915988}"/>
            </a:ext>
          </a:extLst>
        </xdr:cNvPr>
        <xdr:cNvSpPr/>
      </xdr:nvSpPr>
      <xdr:spPr>
        <a:xfrm>
          <a:off x="7899399" y="111125"/>
          <a:ext cx="4181475" cy="1209675"/>
        </a:xfrm>
        <a:prstGeom prst="wedgeRoundRectCallout">
          <a:avLst>
            <a:gd name="adj1" fmla="val -47800"/>
            <a:gd name="adj2" fmla="val 21428"/>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ＭＳ ゴシック" panose="020B0609070205080204" pitchFamily="49" charset="-128"/>
              <a:ea typeface="ＭＳ ゴシック" panose="020B0609070205080204" pitchFamily="49" charset="-128"/>
              <a:cs typeface="+mn-cs"/>
            </a:rPr>
            <a:t>着色箇所のみ</a:t>
          </a:r>
          <a:r>
            <a:rPr kumimoji="1" lang="ja-JP" altLang="ja-JP" sz="1800" b="1">
              <a:solidFill>
                <a:schemeClr val="tx1"/>
              </a:solidFill>
              <a:effectLst/>
              <a:latin typeface="ＭＳ ゴシック" panose="020B0609070205080204" pitchFamily="49" charset="-128"/>
              <a:ea typeface="ＭＳ ゴシック" panose="020B0609070205080204" pitchFamily="49" charset="-128"/>
              <a:cs typeface="+mn-cs"/>
            </a:rPr>
            <a:t>必要事項を直接入力し</a:t>
          </a: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a:t>
          </a:r>
          <a:endParaRPr kumimoji="1" lang="en-US" altLang="ja-JP" sz="18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effectLst/>
              <a:latin typeface="ＭＳ ゴシック" panose="020B0609070205080204" pitchFamily="49" charset="-128"/>
              <a:ea typeface="ＭＳ ゴシック" panose="020B0609070205080204" pitchFamily="49" charset="-128"/>
              <a:cs typeface="+mn-cs"/>
            </a:rPr>
            <a:t>印刷し</a:t>
          </a:r>
          <a:r>
            <a:rPr kumimoji="1" lang="ja-JP" altLang="ja-JP" sz="1800" b="1">
              <a:solidFill>
                <a:schemeClr val="tx1"/>
              </a:solidFill>
              <a:effectLst/>
              <a:latin typeface="ＭＳ ゴシック" panose="020B0609070205080204" pitchFamily="49" charset="-128"/>
              <a:ea typeface="ＭＳ ゴシック" panose="020B0609070205080204" pitchFamily="49" charset="-128"/>
              <a:cs typeface="+mn-cs"/>
            </a:rPr>
            <a:t>てください。</a:t>
          </a:r>
          <a:endParaRPr lang="ja-JP" altLang="ja-JP" sz="180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95251</xdr:colOff>
      <xdr:row>16</xdr:row>
      <xdr:rowOff>304801</xdr:rowOff>
    </xdr:from>
    <xdr:to>
      <xdr:col>13</xdr:col>
      <xdr:colOff>57151</xdr:colOff>
      <xdr:row>17</xdr:row>
      <xdr:rowOff>276226</xdr:rowOff>
    </xdr:to>
    <xdr:sp macro="" textlink="">
      <xdr:nvSpPr>
        <xdr:cNvPr id="20" name="右中かっこ 19">
          <a:extLst>
            <a:ext uri="{FF2B5EF4-FFF2-40B4-BE49-F238E27FC236}">
              <a16:creationId xmlns:a16="http://schemas.microsoft.com/office/drawing/2014/main" id="{66C4BC89-03E6-4292-9585-FD1F7C4280A9}"/>
            </a:ext>
          </a:extLst>
        </xdr:cNvPr>
        <xdr:cNvSpPr/>
      </xdr:nvSpPr>
      <xdr:spPr>
        <a:xfrm>
          <a:off x="7854951" y="4044951"/>
          <a:ext cx="101600" cy="282575"/>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5</xdr:row>
      <xdr:rowOff>123825</xdr:rowOff>
    </xdr:from>
    <xdr:to>
      <xdr:col>13</xdr:col>
      <xdr:colOff>28575</xdr:colOff>
      <xdr:row>8</xdr:row>
      <xdr:rowOff>142875</xdr:rowOff>
    </xdr:to>
    <xdr:sp macro="" textlink="">
      <xdr:nvSpPr>
        <xdr:cNvPr id="21" name="右中かっこ 20">
          <a:extLst>
            <a:ext uri="{FF2B5EF4-FFF2-40B4-BE49-F238E27FC236}">
              <a16:creationId xmlns:a16="http://schemas.microsoft.com/office/drawing/2014/main" id="{DEF3C83B-5903-457E-B89E-0476258AE0F7}"/>
            </a:ext>
          </a:extLst>
        </xdr:cNvPr>
        <xdr:cNvSpPr/>
      </xdr:nvSpPr>
      <xdr:spPr>
        <a:xfrm>
          <a:off x="7854950" y="1349375"/>
          <a:ext cx="73025" cy="781050"/>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345016</xdr:colOff>
      <xdr:row>0</xdr:row>
      <xdr:rowOff>63501</xdr:rowOff>
    </xdr:from>
    <xdr:to>
      <xdr:col>23</xdr:col>
      <xdr:colOff>127000</xdr:colOff>
      <xdr:row>14</xdr:row>
      <xdr:rowOff>169334</xdr:rowOff>
    </xdr:to>
    <xdr:sp macro="" textlink="">
      <xdr:nvSpPr>
        <xdr:cNvPr id="4" name="吹き出し: 角を丸めた四角形 3">
          <a:extLst>
            <a:ext uri="{FF2B5EF4-FFF2-40B4-BE49-F238E27FC236}">
              <a16:creationId xmlns:a16="http://schemas.microsoft.com/office/drawing/2014/main" id="{0EC9F597-19F1-45C9-89A4-FB8D6C02E5E7}"/>
            </a:ext>
          </a:extLst>
        </xdr:cNvPr>
        <xdr:cNvSpPr/>
      </xdr:nvSpPr>
      <xdr:spPr>
        <a:xfrm>
          <a:off x="8536516" y="63501"/>
          <a:ext cx="8693151" cy="3069166"/>
        </a:xfrm>
        <a:prstGeom prst="wedgeRoundRectCallout">
          <a:avLst>
            <a:gd name="adj1" fmla="val -47800"/>
            <a:gd name="adj2" fmla="val 21428"/>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0000"/>
              </a:solidFill>
              <a:latin typeface="ＭＳ ゴシック" panose="020B0609070205080204" pitchFamily="49" charset="-128"/>
              <a:ea typeface="ＭＳ ゴシック" panose="020B0609070205080204" pitchFamily="49" charset="-128"/>
            </a:rPr>
            <a:t>◎「１</a:t>
          </a:r>
          <a:r>
            <a:rPr kumimoji="1" lang="en-US" altLang="ja-JP" sz="2400" b="1">
              <a:solidFill>
                <a:srgbClr val="FF0000"/>
              </a:solidFill>
              <a:latin typeface="ＭＳ ゴシック" panose="020B0609070205080204" pitchFamily="49" charset="-128"/>
              <a:ea typeface="ＭＳ ゴシック" panose="020B0609070205080204" pitchFamily="49" charset="-128"/>
            </a:rPr>
            <a:t>.</a:t>
          </a:r>
          <a:r>
            <a:rPr kumimoji="1" lang="ja-JP" altLang="en-US" sz="2400" b="1">
              <a:solidFill>
                <a:srgbClr val="FF0000"/>
              </a:solidFill>
              <a:latin typeface="ＭＳ ゴシック" panose="020B0609070205080204" pitchFamily="49" charset="-128"/>
              <a:ea typeface="ＭＳ ゴシック" panose="020B0609070205080204" pitchFamily="49" charset="-128"/>
            </a:rPr>
            <a:t>事業所名等」を入力してください。</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0000"/>
              </a:solidFill>
              <a:latin typeface="ＭＳ ゴシック" panose="020B0609070205080204" pitchFamily="49" charset="-128"/>
              <a:ea typeface="ＭＳ ゴシック" panose="020B0609070205080204" pitchFamily="49" charset="-128"/>
            </a:rPr>
            <a:t>◎「</a:t>
          </a:r>
          <a:r>
            <a:rPr kumimoji="1" lang="en-US" altLang="ja-JP" sz="2400" b="1">
              <a:solidFill>
                <a:srgbClr val="FF0000"/>
              </a:solidFill>
              <a:latin typeface="ＭＳ ゴシック" panose="020B0609070205080204" pitchFamily="49" charset="-128"/>
              <a:ea typeface="ＭＳ ゴシック" panose="020B0609070205080204" pitchFamily="49" charset="-128"/>
            </a:rPr>
            <a:t>7-1.</a:t>
          </a:r>
          <a:r>
            <a:rPr kumimoji="1" lang="ja-JP" altLang="en-US" sz="2400" b="1">
              <a:solidFill>
                <a:srgbClr val="FF0000"/>
              </a:solidFill>
              <a:latin typeface="ＭＳ ゴシック" panose="020B0609070205080204" pitchFamily="49" charset="-128"/>
              <a:ea typeface="ＭＳ ゴシック" panose="020B0609070205080204" pitchFamily="49" charset="-128"/>
            </a:rPr>
            <a:t>保険者１～４（申請）」「</a:t>
          </a:r>
          <a:r>
            <a:rPr kumimoji="1" lang="en-US" altLang="ja-JP" sz="2400" b="1">
              <a:solidFill>
                <a:srgbClr val="FF0000"/>
              </a:solidFill>
              <a:latin typeface="ＭＳ ゴシック" panose="020B0609070205080204" pitchFamily="49" charset="-128"/>
              <a:ea typeface="ＭＳ ゴシック" panose="020B0609070205080204" pitchFamily="49" charset="-128"/>
            </a:rPr>
            <a:t>7-2.</a:t>
          </a:r>
          <a:r>
            <a:rPr kumimoji="1" lang="ja-JP" altLang="en-US" sz="2400" b="1">
              <a:solidFill>
                <a:srgbClr val="FF0000"/>
              </a:solidFill>
              <a:latin typeface="ＭＳ ゴシック" panose="020B0609070205080204" pitchFamily="49" charset="-128"/>
              <a:ea typeface="ＭＳ ゴシック" panose="020B0609070205080204" pitchFamily="49" charset="-128"/>
            </a:rPr>
            <a:t>保険者５～８</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400" b="1" baseline="0">
              <a:solidFill>
                <a:srgbClr val="FF0000"/>
              </a:solidFill>
              <a:latin typeface="ＭＳ ゴシック" panose="020B0609070205080204" pitchFamily="49" charset="-128"/>
              <a:ea typeface="ＭＳ ゴシック" panose="020B0609070205080204" pitchFamily="49" charset="-128"/>
            </a:rPr>
            <a:t> </a:t>
          </a:r>
          <a:r>
            <a:rPr kumimoji="1" lang="ja-JP" altLang="en-US" sz="2400" b="1">
              <a:solidFill>
                <a:srgbClr val="FF0000"/>
              </a:solidFill>
              <a:latin typeface="ＭＳ ゴシック" panose="020B0609070205080204" pitchFamily="49" charset="-128"/>
              <a:ea typeface="ＭＳ ゴシック" panose="020B0609070205080204" pitchFamily="49" charset="-128"/>
            </a:rPr>
            <a:t>（申請）」を入力</a:t>
          </a:r>
          <a:r>
            <a:rPr kumimoji="1" lang="ja-JP" altLang="en-US" sz="2400" b="1">
              <a:solidFill>
                <a:schemeClr val="tx1"/>
              </a:solidFill>
              <a:latin typeface="ＭＳ ゴシック" panose="020B0609070205080204" pitchFamily="49" charset="-128"/>
              <a:ea typeface="ＭＳ ゴシック" panose="020B0609070205080204" pitchFamily="49" charset="-128"/>
            </a:rPr>
            <a:t>すると、「２ 助成申請見込額」が</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400" b="1">
              <a:solidFill>
                <a:schemeClr val="tx1"/>
              </a:solidFill>
              <a:latin typeface="ＭＳ ゴシック" panose="020B0609070205080204" pitchFamily="49" charset="-128"/>
              <a:ea typeface="ＭＳ ゴシック" panose="020B0609070205080204" pitchFamily="49" charset="-128"/>
            </a:rPr>
            <a:t> </a:t>
          </a:r>
          <a:r>
            <a:rPr kumimoji="1" lang="ja-JP" altLang="en-US" sz="2400" b="1">
              <a:solidFill>
                <a:schemeClr val="tx1"/>
              </a:solidFill>
              <a:latin typeface="ＭＳ ゴシック" panose="020B0609070205080204" pitchFamily="49" charset="-128"/>
              <a:ea typeface="ＭＳ ゴシック" panose="020B0609070205080204" pitchFamily="49" charset="-128"/>
            </a:rPr>
            <a:t>自動転記されます。</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chemeClr val="tx1"/>
              </a:solidFill>
              <a:latin typeface="ＭＳ ゴシック" panose="020B0609070205080204" pitchFamily="49" charset="-128"/>
              <a:ea typeface="ＭＳ ゴシック" panose="020B0609070205080204" pitchFamily="49" charset="-128"/>
            </a:rPr>
            <a:t>◎助成申請見込額は、</a:t>
          </a:r>
          <a:r>
            <a:rPr kumimoji="1" lang="en-US" altLang="ja-JP" sz="2400" b="1" u="sng">
              <a:solidFill>
                <a:srgbClr val="FF0000"/>
              </a:solidFill>
              <a:latin typeface="ＭＳ ゴシック" panose="020B0609070205080204" pitchFamily="49" charset="-128"/>
              <a:ea typeface="ＭＳ ゴシック" panose="020B0609070205080204" pitchFamily="49" charset="-128"/>
            </a:rPr>
            <a:t>11</a:t>
          </a:r>
          <a:r>
            <a:rPr kumimoji="1" lang="ja-JP" altLang="en-US" sz="2400" b="1" u="sng">
              <a:solidFill>
                <a:srgbClr val="FF0000"/>
              </a:solidFill>
              <a:latin typeface="ＭＳ ゴシック" panose="020B0609070205080204" pitchFamily="49" charset="-128"/>
              <a:ea typeface="ＭＳ ゴシック" panose="020B0609070205080204" pitchFamily="49" charset="-128"/>
            </a:rPr>
            <a:t>月提出時の金額が上限</a:t>
          </a:r>
          <a:r>
            <a:rPr kumimoji="1" lang="ja-JP" altLang="en-US" sz="2400" b="1">
              <a:solidFill>
                <a:schemeClr val="tx1"/>
              </a:solidFill>
              <a:latin typeface="ＭＳ ゴシック" panose="020B0609070205080204" pitchFamily="49" charset="-128"/>
              <a:ea typeface="ＭＳ ゴシック" panose="020B0609070205080204" pitchFamily="49" charset="-128"/>
            </a:rPr>
            <a:t>となります。</a:t>
          </a:r>
          <a:endParaRPr kumimoji="1" lang="en-US" altLang="ja-JP" sz="24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tx1"/>
              </a:solidFill>
              <a:latin typeface="ＭＳ ゴシック" panose="020B0609070205080204" pitchFamily="49" charset="-128"/>
              <a:ea typeface="ＭＳ ゴシック" panose="020B0609070205080204" pitchFamily="49" charset="-128"/>
            </a:rPr>
            <a:t>（予算の都合上、減額して交付決定する場合があります）</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600074</xdr:colOff>
      <xdr:row>5</xdr:row>
      <xdr:rowOff>237067</xdr:rowOff>
    </xdr:from>
    <xdr:to>
      <xdr:col>10</xdr:col>
      <xdr:colOff>274743</xdr:colOff>
      <xdr:row>24</xdr:row>
      <xdr:rowOff>116417</xdr:rowOff>
    </xdr:to>
    <xdr:sp macro="" textlink="">
      <xdr:nvSpPr>
        <xdr:cNvPr id="7" name="右中かっこ 6">
          <a:extLst>
            <a:ext uri="{FF2B5EF4-FFF2-40B4-BE49-F238E27FC236}">
              <a16:creationId xmlns:a16="http://schemas.microsoft.com/office/drawing/2014/main" id="{4F38BAFE-E42F-4E88-B6CD-8BD26761D60E}"/>
            </a:ext>
          </a:extLst>
        </xdr:cNvPr>
        <xdr:cNvSpPr/>
      </xdr:nvSpPr>
      <xdr:spPr>
        <a:xfrm>
          <a:off x="8145991" y="1083734"/>
          <a:ext cx="320252" cy="4430183"/>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635000</xdr:colOff>
      <xdr:row>28</xdr:row>
      <xdr:rowOff>190500</xdr:rowOff>
    </xdr:from>
    <xdr:to>
      <xdr:col>10</xdr:col>
      <xdr:colOff>158750</xdr:colOff>
      <xdr:row>40</xdr:row>
      <xdr:rowOff>179917</xdr:rowOff>
    </xdr:to>
    <xdr:sp macro="" textlink="">
      <xdr:nvSpPr>
        <xdr:cNvPr id="8" name="右大かっこ 7">
          <a:extLst>
            <a:ext uri="{FF2B5EF4-FFF2-40B4-BE49-F238E27FC236}">
              <a16:creationId xmlns:a16="http://schemas.microsoft.com/office/drawing/2014/main" id="{0311C334-5D1A-4B8F-8608-C5059135B299}"/>
            </a:ext>
          </a:extLst>
        </xdr:cNvPr>
        <xdr:cNvSpPr/>
      </xdr:nvSpPr>
      <xdr:spPr>
        <a:xfrm>
          <a:off x="8180917" y="6360583"/>
          <a:ext cx="169333" cy="2783417"/>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444499</xdr:colOff>
      <xdr:row>13</xdr:row>
      <xdr:rowOff>222249</xdr:rowOff>
    </xdr:from>
    <xdr:to>
      <xdr:col>14</xdr:col>
      <xdr:colOff>508811</xdr:colOff>
      <xdr:row>17</xdr:row>
      <xdr:rowOff>123377</xdr:rowOff>
    </xdr:to>
    <xdr:sp macro="" textlink="">
      <xdr:nvSpPr>
        <xdr:cNvPr id="9" name="吹き出し: 角を丸めた四角形 8">
          <a:extLst>
            <a:ext uri="{FF2B5EF4-FFF2-40B4-BE49-F238E27FC236}">
              <a16:creationId xmlns:a16="http://schemas.microsoft.com/office/drawing/2014/main" id="{D24496E7-E541-4AD3-A31F-C1A3DEC5AD6B}"/>
            </a:ext>
          </a:extLst>
        </xdr:cNvPr>
        <xdr:cNvSpPr/>
      </xdr:nvSpPr>
      <xdr:spPr>
        <a:xfrm>
          <a:off x="8635999" y="2942166"/>
          <a:ext cx="3355729" cy="874794"/>
        </a:xfrm>
        <a:prstGeom prst="wedgeRoundRectCallout">
          <a:avLst>
            <a:gd name="adj1" fmla="val -64205"/>
            <a:gd name="adj2" fmla="val -57960"/>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chemeClr val="tx1"/>
              </a:solidFill>
              <a:effectLst/>
            </a:rPr>
            <a:t>申請者が、</a:t>
          </a:r>
          <a:r>
            <a:rPr lang="ja-JP" altLang="en-US" sz="1100" b="1">
              <a:solidFill>
                <a:schemeClr val="tx1"/>
              </a:solidFill>
              <a:effectLst/>
            </a:rPr>
            <a:t>一体型事業所</a:t>
          </a:r>
          <a:r>
            <a:rPr lang="ja-JP" altLang="en-US" sz="1100">
              <a:solidFill>
                <a:schemeClr val="tx1"/>
              </a:solidFill>
              <a:effectLst/>
            </a:rPr>
            <a:t>の場合（定期巡回・随時対応サービス事業所）は、</a:t>
          </a:r>
          <a:r>
            <a:rPr lang="ja-JP" altLang="en-US" sz="1100" b="1">
              <a:solidFill>
                <a:schemeClr val="tx1"/>
              </a:solidFill>
              <a:effectLst/>
            </a:rPr>
            <a:t>（１）を記入してください。</a:t>
          </a:r>
          <a:endParaRPr lang="ja-JP" altLang="ja-JP" sz="1100" b="1">
            <a:solidFill>
              <a:schemeClr val="tx1"/>
            </a:solidFill>
            <a:effectLst/>
          </a:endParaRPr>
        </a:p>
      </xdr:txBody>
    </xdr:sp>
    <xdr:clientData/>
  </xdr:twoCellAnchor>
  <xdr:twoCellAnchor>
    <xdr:from>
      <xdr:col>10</xdr:col>
      <xdr:colOff>462491</xdr:colOff>
      <xdr:row>20</xdr:row>
      <xdr:rowOff>60326</xdr:rowOff>
    </xdr:from>
    <xdr:to>
      <xdr:col>14</xdr:col>
      <xdr:colOff>517278</xdr:colOff>
      <xdr:row>27</xdr:row>
      <xdr:rowOff>35984</xdr:rowOff>
    </xdr:to>
    <xdr:sp macro="" textlink="">
      <xdr:nvSpPr>
        <xdr:cNvPr id="10" name="吹き出し: 角を丸めた四角形 9">
          <a:extLst>
            <a:ext uri="{FF2B5EF4-FFF2-40B4-BE49-F238E27FC236}">
              <a16:creationId xmlns:a16="http://schemas.microsoft.com/office/drawing/2014/main" id="{FC26A825-D2F0-4D31-9A9D-A034284FF5DC}"/>
            </a:ext>
          </a:extLst>
        </xdr:cNvPr>
        <xdr:cNvSpPr/>
      </xdr:nvSpPr>
      <xdr:spPr>
        <a:xfrm>
          <a:off x="8653991" y="4621743"/>
          <a:ext cx="3346204" cy="1351491"/>
        </a:xfrm>
        <a:prstGeom prst="wedgeRoundRectCallout">
          <a:avLst>
            <a:gd name="adj1" fmla="val -64205"/>
            <a:gd name="adj2" fmla="val -57960"/>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chemeClr val="tx1"/>
              </a:solidFill>
              <a:effectLst/>
            </a:rPr>
            <a:t>申請者が、</a:t>
          </a:r>
          <a:r>
            <a:rPr lang="ja-JP" altLang="en-US" sz="1100" b="1">
              <a:solidFill>
                <a:schemeClr val="tx1"/>
              </a:solidFill>
              <a:effectLst/>
            </a:rPr>
            <a:t>連携型事業所</a:t>
          </a:r>
          <a:r>
            <a:rPr lang="ja-JP" altLang="en-US" sz="1100">
              <a:solidFill>
                <a:schemeClr val="tx1"/>
              </a:solidFill>
              <a:effectLst/>
            </a:rPr>
            <a:t>の場合（訪問看護事業所）は、</a:t>
          </a:r>
          <a:r>
            <a:rPr lang="ja-JP" altLang="en-US" sz="1100" b="1">
              <a:solidFill>
                <a:schemeClr val="tx1"/>
              </a:solidFill>
              <a:effectLst/>
            </a:rPr>
            <a:t>（２）を記入してください。</a:t>
          </a:r>
          <a:endParaRPr lang="en-US" altLang="ja-JP" sz="1100" b="1">
            <a:solidFill>
              <a:schemeClr val="tx1"/>
            </a:solidFill>
            <a:effectLst/>
          </a:endParaRPr>
        </a:p>
        <a:p>
          <a:endParaRPr lang="en-US" altLang="ja-JP" sz="1100">
            <a:solidFill>
              <a:schemeClr val="tx1"/>
            </a:solidFill>
            <a:effectLst/>
          </a:endParaRPr>
        </a:p>
        <a:p>
          <a:r>
            <a:rPr lang="ja-JP" altLang="en-US" sz="1100">
              <a:solidFill>
                <a:schemeClr val="tx1"/>
              </a:solidFill>
              <a:effectLst/>
            </a:rPr>
            <a:t>連携先の定期巡回事業所が複数ある場合は、</a:t>
          </a:r>
        </a:p>
        <a:p>
          <a:r>
            <a:rPr lang="ja-JP" altLang="en-US" sz="1100">
              <a:solidFill>
                <a:schemeClr val="tx1"/>
              </a:solidFill>
              <a:effectLst/>
            </a:rPr>
            <a:t>行を追加して記入してください。</a:t>
          </a:r>
        </a:p>
      </xdr:txBody>
    </xdr:sp>
    <xdr:clientData/>
  </xdr:twoCellAnchor>
  <xdr:twoCellAnchor>
    <xdr:from>
      <xdr:col>10</xdr:col>
      <xdr:colOff>458260</xdr:colOff>
      <xdr:row>28</xdr:row>
      <xdr:rowOff>229659</xdr:rowOff>
    </xdr:from>
    <xdr:to>
      <xdr:col>14</xdr:col>
      <xdr:colOff>619127</xdr:colOff>
      <xdr:row>46</xdr:row>
      <xdr:rowOff>70910</xdr:rowOff>
    </xdr:to>
    <xdr:sp macro="" textlink="">
      <xdr:nvSpPr>
        <xdr:cNvPr id="11" name="吹き出し: 角を丸めた四角形 10">
          <a:extLst>
            <a:ext uri="{FF2B5EF4-FFF2-40B4-BE49-F238E27FC236}">
              <a16:creationId xmlns:a16="http://schemas.microsoft.com/office/drawing/2014/main" id="{50B68549-F976-4A91-9515-87E5ABAA67CB}"/>
            </a:ext>
          </a:extLst>
        </xdr:cNvPr>
        <xdr:cNvSpPr/>
      </xdr:nvSpPr>
      <xdr:spPr>
        <a:xfrm>
          <a:off x="8649760" y="6399742"/>
          <a:ext cx="3452284" cy="3577168"/>
        </a:xfrm>
        <a:prstGeom prst="wedgeRoundRectCallout">
          <a:avLst>
            <a:gd name="adj1" fmla="val -63001"/>
            <a:gd name="adj2" fmla="val -45060"/>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7-1.</a:t>
          </a:r>
          <a:r>
            <a:rPr kumimoji="1" lang="ja-JP" altLang="en-US" sz="1100">
              <a:solidFill>
                <a:schemeClr val="tx1"/>
              </a:solidFill>
              <a:effectLst/>
              <a:latin typeface="+mn-lt"/>
              <a:ea typeface="+mn-ea"/>
              <a:cs typeface="+mn-cs"/>
            </a:rPr>
            <a:t>保険者１～４（申請）」「</a:t>
          </a:r>
          <a:r>
            <a:rPr kumimoji="1" lang="en-US" altLang="ja-JP" sz="1100">
              <a:solidFill>
                <a:schemeClr val="tx1"/>
              </a:solidFill>
              <a:effectLst/>
              <a:latin typeface="+mn-lt"/>
              <a:ea typeface="+mn-ea"/>
              <a:cs typeface="+mn-cs"/>
            </a:rPr>
            <a:t>7-2.</a:t>
          </a:r>
          <a:r>
            <a:rPr kumimoji="1" lang="ja-JP" altLang="en-US" sz="1100">
              <a:solidFill>
                <a:schemeClr val="tx1"/>
              </a:solidFill>
              <a:effectLst/>
              <a:latin typeface="+mn-lt"/>
              <a:ea typeface="+mn-ea"/>
              <a:cs typeface="+mn-cs"/>
            </a:rPr>
            <a:t>保険者５～８</a:t>
          </a:r>
        </a:p>
        <a:p>
          <a:r>
            <a:rPr kumimoji="1" lang="ja-JP" altLang="en-US" sz="1100">
              <a:solidFill>
                <a:schemeClr val="tx1"/>
              </a:solidFill>
              <a:effectLst/>
              <a:latin typeface="+mn-lt"/>
              <a:ea typeface="+mn-ea"/>
              <a:cs typeface="+mn-cs"/>
            </a:rPr>
            <a:t> （申請）」から自動で転記されるので、入力不要です。</a:t>
          </a:r>
          <a:endParaRPr kumimoji="1" lang="en-US" altLang="ja-JP" sz="1100">
            <a:solidFill>
              <a:schemeClr val="tx1"/>
            </a:solidFill>
            <a:effectLst/>
            <a:latin typeface="+mn-lt"/>
            <a:ea typeface="+mn-ea"/>
            <a:cs typeface="+mn-cs"/>
          </a:endParaRPr>
        </a:p>
        <a:p>
          <a:endParaRPr kumimoji="1" lang="en-US" altLang="ja-JP" sz="1100">
            <a:solidFill>
              <a:schemeClr val="tx1"/>
            </a:solidFill>
            <a:effectLst/>
            <a:latin typeface="+mn-lt"/>
            <a:ea typeface="+mn-ea"/>
            <a:cs typeface="+mn-cs"/>
          </a:endParaRPr>
        </a:p>
        <a:p>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7-1.</a:t>
          </a:r>
          <a:r>
            <a:rPr kumimoji="1" lang="ja-JP" altLang="en-US" sz="1100" b="1">
              <a:solidFill>
                <a:schemeClr val="tx1"/>
              </a:solidFill>
              <a:effectLst/>
              <a:latin typeface="+mn-lt"/>
              <a:ea typeface="+mn-ea"/>
              <a:cs typeface="+mn-cs"/>
            </a:rPr>
            <a:t>保険者１～４（申請）」「</a:t>
          </a:r>
          <a:r>
            <a:rPr kumimoji="1" lang="en-US" altLang="ja-JP" sz="1100" b="1">
              <a:solidFill>
                <a:schemeClr val="tx1"/>
              </a:solidFill>
              <a:effectLst/>
              <a:latin typeface="+mn-lt"/>
              <a:ea typeface="+mn-ea"/>
              <a:cs typeface="+mn-cs"/>
            </a:rPr>
            <a:t>7-2.</a:t>
          </a:r>
          <a:r>
            <a:rPr kumimoji="1" lang="ja-JP" altLang="en-US" sz="1100" b="1">
              <a:solidFill>
                <a:schemeClr val="tx1"/>
              </a:solidFill>
              <a:effectLst/>
              <a:latin typeface="+mn-lt"/>
              <a:ea typeface="+mn-ea"/>
              <a:cs typeface="+mn-cs"/>
            </a:rPr>
            <a:t>保険者５～８</a:t>
          </a:r>
        </a:p>
        <a:p>
          <a:r>
            <a:rPr kumimoji="1" lang="ja-JP" altLang="en-US" sz="1100" b="1">
              <a:solidFill>
                <a:schemeClr val="tx1"/>
              </a:solidFill>
              <a:effectLst/>
              <a:latin typeface="+mn-lt"/>
              <a:ea typeface="+mn-ea"/>
              <a:cs typeface="+mn-cs"/>
            </a:rPr>
            <a:t> （申請）」</a:t>
          </a:r>
          <a:r>
            <a:rPr kumimoji="1" lang="ja-JP" altLang="ja-JP" sz="1100" b="1">
              <a:solidFill>
                <a:schemeClr val="tx1"/>
              </a:solidFill>
              <a:effectLst/>
              <a:latin typeface="+mn-lt"/>
              <a:ea typeface="+mn-ea"/>
              <a:cs typeface="+mn-cs"/>
            </a:rPr>
            <a:t>の留意事項</a:t>
          </a:r>
          <a:r>
            <a:rPr kumimoji="1" lang="en-US" altLang="ja-JP" sz="1100" b="1">
              <a:solidFill>
                <a:schemeClr val="tx1"/>
              </a:solidFill>
              <a:effectLst/>
              <a:latin typeface="+mn-lt"/>
              <a:ea typeface="+mn-ea"/>
              <a:cs typeface="+mn-cs"/>
            </a:rPr>
            <a:t>】</a:t>
          </a:r>
        </a:p>
        <a:p>
          <a:r>
            <a:rPr lang="ja-JP" altLang="en-US">
              <a:solidFill>
                <a:schemeClr val="tx1"/>
              </a:solidFill>
              <a:effectLst/>
            </a:rPr>
            <a:t>◎サービス利用者の保険者ごとにシートを作成してください。</a:t>
          </a:r>
        </a:p>
        <a:p>
          <a:r>
            <a:rPr lang="en-US" altLang="ja-JP">
              <a:solidFill>
                <a:schemeClr val="tx1"/>
              </a:solidFill>
              <a:effectLst/>
            </a:rPr>
            <a:t>※</a:t>
          </a:r>
          <a:r>
            <a:rPr lang="ja-JP" altLang="en-US" u="sng">
              <a:solidFill>
                <a:schemeClr val="tx1"/>
              </a:solidFill>
              <a:effectLst/>
            </a:rPr>
            <a:t>他府県保険者については、補助金の対象外</a:t>
          </a:r>
          <a:r>
            <a:rPr lang="ja-JP" altLang="en-US">
              <a:solidFill>
                <a:schemeClr val="tx1"/>
              </a:solidFill>
              <a:effectLst/>
            </a:rPr>
            <a:t>となりますので、記載は不要です。</a:t>
          </a:r>
        </a:p>
        <a:p>
          <a:r>
            <a:rPr lang="en-US" altLang="ja-JP">
              <a:solidFill>
                <a:schemeClr val="tx1"/>
              </a:solidFill>
              <a:effectLst/>
            </a:rPr>
            <a:t>※</a:t>
          </a:r>
          <a:r>
            <a:rPr lang="ja-JP" altLang="en-US" u="sng">
              <a:solidFill>
                <a:schemeClr val="tx1"/>
              </a:solidFill>
              <a:effectLst/>
            </a:rPr>
            <a:t>定期巡回サービスではない訪問看護や医療保険による訪問看護については、補助金の対象外</a:t>
          </a:r>
          <a:r>
            <a:rPr lang="ja-JP" altLang="en-US">
              <a:solidFill>
                <a:schemeClr val="tx1"/>
              </a:solidFill>
              <a:effectLst/>
            </a:rPr>
            <a:t>となりますので、記載しないでください。</a:t>
          </a:r>
        </a:p>
        <a:p>
          <a:endParaRPr lang="ja-JP" altLang="en-US">
            <a:solidFill>
              <a:schemeClr val="tx1"/>
            </a:solidFill>
            <a:effectLst/>
          </a:endParaRPr>
        </a:p>
        <a:p>
          <a:r>
            <a:rPr lang="ja-JP" altLang="en-US">
              <a:solidFill>
                <a:schemeClr val="tx1"/>
              </a:solidFill>
              <a:effectLst/>
            </a:rPr>
            <a:t>◎保険者１～８のシートについて、不要分（使わないシート）も削除しないでください。</a:t>
          </a:r>
        </a:p>
        <a:p>
          <a:r>
            <a:rPr lang="ja-JP" altLang="en-US">
              <a:solidFill>
                <a:schemeClr val="tx1"/>
              </a:solidFill>
              <a:effectLst/>
            </a:rPr>
            <a:t>　自動入力の関数が壊れます。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47762</xdr:colOff>
      <xdr:row>0</xdr:row>
      <xdr:rowOff>65018</xdr:rowOff>
    </xdr:from>
    <xdr:to>
      <xdr:col>7</xdr:col>
      <xdr:colOff>532019</xdr:colOff>
      <xdr:row>0</xdr:row>
      <xdr:rowOff>5060674</xdr:rowOff>
    </xdr:to>
    <xdr:sp macro="" textlink="">
      <xdr:nvSpPr>
        <xdr:cNvPr id="2" name="吹き出し: 角を丸めた四角形 1">
          <a:extLst>
            <a:ext uri="{FF2B5EF4-FFF2-40B4-BE49-F238E27FC236}">
              <a16:creationId xmlns:a16="http://schemas.microsoft.com/office/drawing/2014/main" id="{6E72033C-AE0F-49FD-A347-1728C7FB98D3}"/>
            </a:ext>
          </a:extLst>
        </xdr:cNvPr>
        <xdr:cNvSpPr/>
      </xdr:nvSpPr>
      <xdr:spPr>
        <a:xfrm>
          <a:off x="47762" y="65018"/>
          <a:ext cx="13976627" cy="4995656"/>
        </a:xfrm>
        <a:prstGeom prst="wedgeRoundRectCallout">
          <a:avLst>
            <a:gd name="adj1" fmla="val -47800"/>
            <a:gd name="adj2" fmla="val 21428"/>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400" b="1" i="0" u="sng">
              <a:solidFill>
                <a:schemeClr val="tx1"/>
              </a:solidFill>
              <a:latin typeface="ＭＳ ゴシック" panose="020B0609070205080204" pitchFamily="49" charset="-128"/>
              <a:ea typeface="ＭＳ ゴシック" panose="020B0609070205080204" pitchFamily="49" charset="-128"/>
            </a:rPr>
            <a:t>【</a:t>
          </a:r>
          <a:r>
            <a:rPr kumimoji="1" lang="ja-JP" altLang="en-US" sz="2400" b="1" i="0" u="sng">
              <a:solidFill>
                <a:schemeClr val="tx1"/>
              </a:solidFill>
              <a:latin typeface="ＭＳ ゴシック" panose="020B0609070205080204" pitchFamily="49" charset="-128"/>
              <a:ea typeface="ＭＳ ゴシック" panose="020B0609070205080204" pitchFamily="49" charset="-128"/>
            </a:rPr>
            <a:t>以降のシートは、実績報告様式です（４月２日（木）〆</a:t>
          </a:r>
          <a:r>
            <a:rPr kumimoji="1" lang="en-US" altLang="ja-JP" sz="2400" b="1" i="0" u="sng">
              <a:solidFill>
                <a:schemeClr val="tx1"/>
              </a:solidFill>
              <a:latin typeface="ＭＳ ゴシック" panose="020B0609070205080204" pitchFamily="49" charset="-128"/>
              <a:ea typeface="ＭＳ ゴシック" panose="020B0609070205080204" pitchFamily="49"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latin typeface="ＭＳ ゴシック" panose="020B0609070205080204" pitchFamily="49" charset="-128"/>
              <a:ea typeface="ＭＳ ゴシック" panose="020B0609070205080204" pitchFamily="49" charset="-128"/>
            </a:rPr>
            <a:t>①</a:t>
          </a:r>
          <a:r>
            <a:rPr kumimoji="1" lang="ja-JP" altLang="en-US" sz="2000" b="1">
              <a:solidFill>
                <a:srgbClr val="FF0000"/>
              </a:solidFill>
              <a:latin typeface="ＭＳ ゴシック" panose="020B0609070205080204" pitchFamily="49" charset="-128"/>
              <a:ea typeface="ＭＳ ゴシック" panose="020B0609070205080204" pitchFamily="49" charset="-128"/>
            </a:rPr>
            <a:t>本ページの着色セル</a:t>
          </a:r>
          <a:r>
            <a:rPr kumimoji="1" lang="ja-JP" altLang="en-US" sz="2000" b="1" u="none">
              <a:solidFill>
                <a:schemeClr val="tx1"/>
              </a:solidFill>
              <a:latin typeface="ＭＳ ゴシック" panose="020B0609070205080204" pitchFamily="49" charset="-128"/>
              <a:ea typeface="ＭＳ ゴシック" panose="020B0609070205080204" pitchFamily="49" charset="-128"/>
            </a:rPr>
            <a:t>に</a:t>
          </a:r>
          <a:r>
            <a:rPr kumimoji="1" lang="ja-JP" altLang="en-US" sz="2000" b="1">
              <a:solidFill>
                <a:schemeClr val="tx1"/>
              </a:solidFill>
              <a:latin typeface="ＭＳ ゴシック" panose="020B0609070205080204" pitchFamily="49" charset="-128"/>
              <a:ea typeface="ＭＳ ゴシック" panose="020B0609070205080204" pitchFamily="49" charset="-128"/>
            </a:rPr>
            <a:t>必要事項を入力してください。</a:t>
          </a:r>
          <a:endParaRPr kumimoji="1" lang="en-US" altLang="ja-JP" sz="20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latin typeface="ＭＳ ゴシック" panose="020B0609070205080204" pitchFamily="49" charset="-128"/>
              <a:ea typeface="ＭＳ ゴシック" panose="020B0609070205080204" pitchFamily="49" charset="-128"/>
            </a:rPr>
            <a:t>②</a:t>
          </a:r>
          <a:r>
            <a:rPr kumimoji="1" lang="ja-JP" altLang="en-US" sz="2000" b="1">
              <a:solidFill>
                <a:srgbClr val="FF0000"/>
              </a:solidFill>
              <a:latin typeface="ＭＳ ゴシック" panose="020B0609070205080204" pitchFamily="49" charset="-128"/>
              <a:ea typeface="ＭＳ ゴシック" panose="020B0609070205080204" pitchFamily="49" charset="-128"/>
            </a:rPr>
            <a:t>「</a:t>
          </a:r>
          <a:r>
            <a:rPr kumimoji="1" lang="en-US" altLang="ja-JP" sz="2000" b="1">
              <a:solidFill>
                <a:srgbClr val="FF0000"/>
              </a:solidFill>
              <a:latin typeface="ＭＳ ゴシック" panose="020B0609070205080204" pitchFamily="49" charset="-128"/>
              <a:ea typeface="ＭＳ ゴシック" panose="020B0609070205080204" pitchFamily="49" charset="-128"/>
            </a:rPr>
            <a:t>10</a:t>
          </a:r>
          <a:r>
            <a:rPr kumimoji="1" lang="ja-JP" altLang="en-US" sz="2000" b="1">
              <a:solidFill>
                <a:srgbClr val="FF0000"/>
              </a:solidFill>
              <a:latin typeface="ＭＳ ゴシック" panose="020B0609070205080204" pitchFamily="49" charset="-128"/>
              <a:ea typeface="ＭＳ ゴシック" panose="020B0609070205080204" pitchFamily="49" charset="-128"/>
            </a:rPr>
            <a:t>．収支決算書」に</a:t>
          </a:r>
          <a:r>
            <a:rPr kumimoji="1" lang="ja-JP" altLang="en-US" sz="2000" b="1" u="sng">
              <a:solidFill>
                <a:srgbClr val="FF0000"/>
              </a:solidFill>
              <a:latin typeface="ＭＳ ゴシック" panose="020B0609070205080204" pitchFamily="49" charset="-128"/>
              <a:ea typeface="ＭＳ ゴシック" panose="020B0609070205080204" pitchFamily="49" charset="-128"/>
            </a:rPr>
            <a:t>交付決定額</a:t>
          </a:r>
          <a:r>
            <a:rPr kumimoji="1" lang="ja-JP" altLang="en-US" sz="2000" b="1">
              <a:solidFill>
                <a:srgbClr val="FF0000"/>
              </a:solidFill>
              <a:latin typeface="ＭＳ ゴシック" panose="020B0609070205080204" pitchFamily="49" charset="-128"/>
              <a:ea typeface="ＭＳ ゴシック" panose="020B0609070205080204" pitchFamily="49" charset="-128"/>
            </a:rPr>
            <a:t>を入力</a:t>
          </a:r>
          <a:r>
            <a:rPr kumimoji="1" lang="ja-JP" altLang="en-US" sz="2000" b="1">
              <a:solidFill>
                <a:schemeClr val="tx1"/>
              </a:solidFill>
              <a:latin typeface="ＭＳ ゴシック" panose="020B0609070205080204" pitchFamily="49" charset="-128"/>
              <a:ea typeface="ＭＳ ゴシック" panose="020B0609070205080204" pitchFamily="49" charset="-128"/>
            </a:rPr>
            <a:t>してください。</a:t>
          </a:r>
          <a:endParaRPr kumimoji="1" lang="en-US" altLang="ja-JP" sz="20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latin typeface="ＭＳ ゴシック" panose="020B0609070205080204" pitchFamily="49" charset="-128"/>
              <a:ea typeface="ＭＳ ゴシック" panose="020B0609070205080204" pitchFamily="49" charset="-128"/>
            </a:rPr>
            <a:t>③口座名義が、「法人名のみ」または「法人名 ＋ 代表者職名 ＋ 代表者氏名」</a:t>
          </a:r>
          <a:r>
            <a:rPr kumimoji="1" lang="ja-JP" altLang="en-US" sz="2000" b="1" u="sng">
              <a:solidFill>
                <a:srgbClr val="FF0000"/>
              </a:solidFill>
              <a:latin typeface="ＭＳ ゴシック" panose="020B0609070205080204" pitchFamily="49" charset="-128"/>
              <a:ea typeface="ＭＳ ゴシック" panose="020B0609070205080204" pitchFamily="49" charset="-128"/>
            </a:rPr>
            <a:t>以外の場合</a:t>
          </a:r>
          <a:r>
            <a:rPr kumimoji="1" lang="ja-JP" altLang="en-US" sz="2000" b="1">
              <a:solidFill>
                <a:schemeClr val="tx1"/>
              </a:solidFill>
              <a:latin typeface="ＭＳ ゴシック" panose="020B0609070205080204" pitchFamily="49" charset="-128"/>
              <a:ea typeface="ＭＳ ゴシック" panose="020B0609070205080204" pitchFamily="49" charset="-128"/>
            </a:rPr>
            <a:t>は、</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rgbClr val="FF0000"/>
              </a:solidFill>
              <a:latin typeface="ＭＳ ゴシック" panose="020B0609070205080204" pitchFamily="49" charset="-128"/>
              <a:ea typeface="ＭＳ ゴシック" panose="020B0609070205080204" pitchFamily="49" charset="-128"/>
            </a:rPr>
            <a:t>「</a:t>
          </a:r>
          <a:r>
            <a:rPr kumimoji="1" lang="en-US" altLang="ja-JP" sz="2000" b="1">
              <a:solidFill>
                <a:srgbClr val="FF0000"/>
              </a:solidFill>
              <a:latin typeface="ＭＳ ゴシック" panose="020B0609070205080204" pitchFamily="49" charset="-128"/>
              <a:ea typeface="ＭＳ ゴシック" panose="020B0609070205080204" pitchFamily="49" charset="-128"/>
            </a:rPr>
            <a:t>12</a:t>
          </a:r>
          <a:r>
            <a:rPr kumimoji="1" lang="ja-JP" altLang="en-US" sz="2000" b="1">
              <a:solidFill>
                <a:srgbClr val="FF0000"/>
              </a:solidFill>
              <a:latin typeface="ＭＳ ゴシック" panose="020B0609070205080204" pitchFamily="49" charset="-128"/>
              <a:ea typeface="ＭＳ ゴシック" panose="020B0609070205080204" pitchFamily="49" charset="-128"/>
            </a:rPr>
            <a:t>．委任状」を印刷し、</a:t>
          </a:r>
          <a:r>
            <a:rPr kumimoji="1" lang="ja-JP" altLang="en-US" sz="2000" b="1">
              <a:solidFill>
                <a:schemeClr val="tx1"/>
              </a:solidFill>
              <a:latin typeface="ＭＳ ゴシック" panose="020B0609070205080204" pitchFamily="49" charset="-128"/>
              <a:ea typeface="ＭＳ ゴシック" panose="020B0609070205080204" pitchFamily="49" charset="-128"/>
            </a:rPr>
            <a:t>押印してください。</a:t>
          </a:r>
          <a:endParaRPr kumimoji="1" lang="en-US" altLang="ja-JP" sz="20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latin typeface="ＭＳ ゴシック" panose="020B0609070205080204" pitchFamily="49" charset="-128"/>
              <a:ea typeface="ＭＳ ゴシック" panose="020B0609070205080204" pitchFamily="49" charset="-128"/>
            </a:rPr>
            <a:t>④</a:t>
          </a:r>
          <a:r>
            <a:rPr kumimoji="1" lang="ja-JP" altLang="en-US" sz="2000" b="1">
              <a:solidFill>
                <a:srgbClr val="FF0000"/>
              </a:solidFill>
              <a:latin typeface="ＭＳ ゴシック" panose="020B0609070205080204" pitchFamily="49" charset="-128"/>
              <a:ea typeface="ＭＳ ゴシック" panose="020B0609070205080204" pitchFamily="49" charset="-128"/>
            </a:rPr>
            <a:t>「</a:t>
          </a:r>
          <a:r>
            <a:rPr kumimoji="1" lang="en-US" altLang="ja-JP" sz="2000" b="1">
              <a:solidFill>
                <a:srgbClr val="FF0000"/>
              </a:solidFill>
              <a:latin typeface="ＭＳ ゴシック" panose="020B0609070205080204" pitchFamily="49" charset="-128"/>
              <a:ea typeface="ＭＳ ゴシック" panose="020B0609070205080204" pitchFamily="49" charset="-128"/>
            </a:rPr>
            <a:t>12</a:t>
          </a:r>
          <a:r>
            <a:rPr kumimoji="1" lang="ja-JP" altLang="en-US" sz="2000" b="1">
              <a:solidFill>
                <a:srgbClr val="FF0000"/>
              </a:solidFill>
              <a:latin typeface="ＭＳ ゴシック" panose="020B0609070205080204" pitchFamily="49" charset="-128"/>
              <a:ea typeface="ＭＳ ゴシック" panose="020B0609070205080204" pitchFamily="49" charset="-128"/>
            </a:rPr>
            <a:t>．様式２（実績報告）」「</a:t>
          </a:r>
          <a:r>
            <a:rPr kumimoji="1" lang="en-US" altLang="ja-JP" sz="2000" b="1">
              <a:solidFill>
                <a:srgbClr val="FF0000"/>
              </a:solidFill>
              <a:latin typeface="ＭＳ ゴシック" panose="020B0609070205080204" pitchFamily="49" charset="-128"/>
              <a:ea typeface="ＭＳ ゴシック" panose="020B0609070205080204" pitchFamily="49" charset="-128"/>
            </a:rPr>
            <a:t>14-1.</a:t>
          </a:r>
          <a:r>
            <a:rPr kumimoji="1" lang="ja-JP" altLang="en-US" sz="2000" b="1">
              <a:solidFill>
                <a:srgbClr val="FF0000"/>
              </a:solidFill>
              <a:latin typeface="ＭＳ ゴシック" panose="020B0609070205080204" pitchFamily="49" charset="-128"/>
              <a:ea typeface="ＭＳ ゴシック" panose="020B0609070205080204" pitchFamily="49" charset="-128"/>
            </a:rPr>
            <a:t>保険者１～４」「</a:t>
          </a:r>
          <a:r>
            <a:rPr kumimoji="1" lang="en-US" altLang="ja-JP" sz="2000" b="1">
              <a:solidFill>
                <a:srgbClr val="FF0000"/>
              </a:solidFill>
              <a:latin typeface="ＭＳ ゴシック" panose="020B0609070205080204" pitchFamily="49" charset="-128"/>
              <a:ea typeface="ＭＳ ゴシック" panose="020B0609070205080204" pitchFamily="49" charset="-128"/>
            </a:rPr>
            <a:t>14-2.</a:t>
          </a:r>
          <a:r>
            <a:rPr kumimoji="1" lang="ja-JP" altLang="en-US" sz="2000" b="1">
              <a:solidFill>
                <a:srgbClr val="FF0000"/>
              </a:solidFill>
              <a:latin typeface="ＭＳ ゴシック" panose="020B0609070205080204" pitchFamily="49" charset="-128"/>
              <a:ea typeface="ＭＳ ゴシック" panose="020B0609070205080204" pitchFamily="49" charset="-128"/>
            </a:rPr>
            <a:t>保険者５～８」に必要事項を入力</a:t>
          </a:r>
          <a:r>
            <a:rPr kumimoji="1" lang="ja-JP" altLang="en-US" sz="2000" b="1">
              <a:solidFill>
                <a:schemeClr val="tx1"/>
              </a:solidFill>
              <a:latin typeface="ＭＳ ゴシック" panose="020B0609070205080204" pitchFamily="49" charset="-128"/>
              <a:ea typeface="ＭＳ ゴシック" panose="020B0609070205080204" pitchFamily="49" charset="-128"/>
            </a:rPr>
            <a:t>してください。</a:t>
          </a:r>
          <a:endParaRPr kumimoji="1" lang="en-US" altLang="ja-JP" sz="20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latin typeface="ＭＳ ゴシック" panose="020B0609070205080204" pitchFamily="49" charset="-128"/>
              <a:ea typeface="ＭＳ ゴシック" panose="020B0609070205080204" pitchFamily="49" charset="-128"/>
            </a:rPr>
            <a:t>⑤「８．一覧</a:t>
          </a:r>
          <a:r>
            <a:rPr kumimoji="1" lang="en-US" altLang="ja-JP" sz="2000" b="1">
              <a:solidFill>
                <a:schemeClr val="tx1"/>
              </a:solidFill>
              <a:latin typeface="ＭＳ ゴシック" panose="020B0609070205080204" pitchFamily="49" charset="-128"/>
              <a:ea typeface="ＭＳ ゴシック" panose="020B0609070205080204" pitchFamily="49" charset="-128"/>
            </a:rPr>
            <a:t>【</a:t>
          </a:r>
          <a:r>
            <a:rPr kumimoji="1" lang="ja-JP" altLang="en-US" sz="2000" b="1">
              <a:solidFill>
                <a:schemeClr val="tx1"/>
              </a:solidFill>
              <a:latin typeface="ＭＳ ゴシック" panose="020B0609070205080204" pitchFamily="49" charset="-128"/>
              <a:ea typeface="ＭＳ ゴシック" panose="020B0609070205080204" pitchFamily="49" charset="-128"/>
            </a:rPr>
            <a:t>実績報告</a:t>
          </a:r>
          <a:r>
            <a:rPr kumimoji="1" lang="en-US" altLang="ja-JP" sz="2000" b="1">
              <a:solidFill>
                <a:schemeClr val="tx1"/>
              </a:solidFill>
              <a:latin typeface="ＭＳ ゴシック" panose="020B0609070205080204" pitchFamily="49" charset="-128"/>
              <a:ea typeface="ＭＳ ゴシック" panose="020B0609070205080204" pitchFamily="49" charset="-128"/>
            </a:rPr>
            <a:t>】</a:t>
          </a:r>
          <a:r>
            <a:rPr kumimoji="1" lang="ja-JP" altLang="en-US" sz="2000" b="1">
              <a:solidFill>
                <a:schemeClr val="tx1"/>
              </a:solidFill>
              <a:latin typeface="ＭＳ ゴシック" panose="020B0609070205080204" pitchFamily="49" charset="-128"/>
              <a:ea typeface="ＭＳ ゴシック" panose="020B0609070205080204" pitchFamily="49" charset="-128"/>
            </a:rPr>
            <a:t>」を用いて提出書類を確認のうえ、</a:t>
          </a:r>
          <a:r>
            <a:rPr kumimoji="1" lang="ja-JP" altLang="en-US" sz="2000" b="1">
              <a:solidFill>
                <a:srgbClr val="FF0000"/>
              </a:solidFill>
              <a:latin typeface="ＭＳ ゴシック" panose="020B0609070205080204" pitchFamily="49" charset="-128"/>
              <a:ea typeface="ＭＳ ゴシック" panose="020B0609070205080204" pitchFamily="49" charset="-128"/>
            </a:rPr>
            <a:t>一覧の８～</a:t>
          </a:r>
          <a:r>
            <a:rPr kumimoji="1" lang="en-US" altLang="ja-JP" sz="2000" b="1">
              <a:solidFill>
                <a:srgbClr val="FF0000"/>
              </a:solidFill>
              <a:latin typeface="ＭＳ ゴシック" panose="020B0609070205080204" pitchFamily="49" charset="-128"/>
              <a:ea typeface="ＭＳ ゴシック" panose="020B0609070205080204" pitchFamily="49" charset="-128"/>
            </a:rPr>
            <a:t>14</a:t>
          </a:r>
          <a:r>
            <a:rPr kumimoji="1" lang="ja-JP" altLang="en-US" sz="2000" b="1">
              <a:solidFill>
                <a:srgbClr val="FF0000"/>
              </a:solidFill>
              <a:latin typeface="ＭＳ ゴシック" panose="020B0609070205080204" pitchFamily="49" charset="-128"/>
              <a:ea typeface="ＭＳ ゴシック" panose="020B0609070205080204" pitchFamily="49" charset="-128"/>
            </a:rPr>
            <a:t>を印刷し、</a:t>
          </a:r>
          <a:r>
            <a:rPr kumimoji="1" lang="ja-JP" altLang="en-US" sz="2000" b="1" u="sng">
              <a:solidFill>
                <a:srgbClr val="FF0000"/>
              </a:solidFill>
              <a:latin typeface="ＭＳ ゴシック" panose="020B0609070205080204" pitchFamily="49" charset="-128"/>
              <a:ea typeface="ＭＳ ゴシック" panose="020B0609070205080204" pitchFamily="49" charset="-128"/>
            </a:rPr>
            <a:t>利用者の訪問看護計画を</a:t>
          </a:r>
          <a:endParaRPr kumimoji="1" lang="en-US" altLang="ja-JP" sz="2000" b="1" u="sng">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u="none">
              <a:solidFill>
                <a:srgbClr val="FF0000"/>
              </a:solidFill>
              <a:latin typeface="ＭＳ ゴシック" panose="020B0609070205080204" pitchFamily="49" charset="-128"/>
              <a:ea typeface="ＭＳ ゴシック" panose="020B0609070205080204" pitchFamily="49" charset="-128"/>
            </a:rPr>
            <a:t>　</a:t>
          </a:r>
          <a:r>
            <a:rPr kumimoji="1" lang="ja-JP" altLang="en-US" sz="2000" b="1" u="sng">
              <a:solidFill>
                <a:srgbClr val="FF0000"/>
              </a:solidFill>
              <a:latin typeface="ＭＳ ゴシック" panose="020B0609070205080204" pitchFamily="49" charset="-128"/>
              <a:ea typeface="ＭＳ ゴシック" panose="020B0609070205080204" pitchFamily="49" charset="-128"/>
            </a:rPr>
            <a:t>添えて郵送</a:t>
          </a:r>
          <a:r>
            <a:rPr kumimoji="1" lang="ja-JP" altLang="en-US" sz="2000" b="1">
              <a:solidFill>
                <a:schemeClr val="tx1"/>
              </a:solidFill>
              <a:latin typeface="ＭＳ ゴシック" panose="020B0609070205080204" pitchFamily="49" charset="-128"/>
              <a:ea typeface="ＭＳ ゴシック" panose="020B0609070205080204" pitchFamily="49" charset="-128"/>
            </a:rPr>
            <a:t>にてご提出ください。</a:t>
          </a:r>
          <a:r>
            <a:rPr kumimoji="1" lang="ja-JP" altLang="en-US" sz="2000" b="1">
              <a:solidFill>
                <a:schemeClr val="tx1"/>
              </a:solidFill>
              <a:effectLst/>
              <a:latin typeface="+mn-lt"/>
              <a:ea typeface="+mn-ea"/>
              <a:cs typeface="+mn-cs"/>
            </a:rPr>
            <a:t>（</a:t>
          </a:r>
          <a:r>
            <a:rPr kumimoji="1" lang="ja-JP" altLang="en-US" sz="2000" b="1">
              <a:solidFill>
                <a:srgbClr val="FF0000"/>
              </a:solidFill>
              <a:effectLst/>
              <a:latin typeface="+mn-lt"/>
              <a:ea typeface="+mn-ea"/>
              <a:cs typeface="+mn-cs"/>
            </a:rPr>
            <a:t>令和８年４月２日（木）〆切</a:t>
          </a:r>
          <a:r>
            <a:rPr kumimoji="1" lang="ja-JP" altLang="en-US" sz="2000" b="1">
              <a:solidFill>
                <a:schemeClr val="tx1"/>
              </a:solidFill>
              <a:effectLst/>
              <a:latin typeface="+mn-lt"/>
              <a:ea typeface="+mn-ea"/>
              <a:cs typeface="+mn-cs"/>
            </a:rPr>
            <a:t>）。</a:t>
          </a:r>
          <a:endParaRPr kumimoji="1" lang="en-US" altLang="ja-JP" sz="20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effectLst/>
              <a:latin typeface="+mn-lt"/>
              <a:ea typeface="+mn-ea"/>
              <a:cs typeface="+mn-cs"/>
            </a:rPr>
            <a:t>　</a:t>
          </a:r>
          <a:r>
            <a:rPr kumimoji="1" lang="en-US" altLang="ja-JP" sz="2000" b="1">
              <a:solidFill>
                <a:schemeClr val="tx1"/>
              </a:solidFill>
              <a:effectLst/>
              <a:latin typeface="+mn-lt"/>
              <a:ea typeface="+mn-ea"/>
              <a:cs typeface="+mn-cs"/>
            </a:rPr>
            <a:t>※</a:t>
          </a:r>
          <a:r>
            <a:rPr kumimoji="1" lang="ja-JP" altLang="en-US" sz="2000" b="1">
              <a:solidFill>
                <a:schemeClr val="tx1"/>
              </a:solidFill>
              <a:effectLst/>
              <a:latin typeface="+mn-lt"/>
              <a:ea typeface="+mn-ea"/>
              <a:cs typeface="+mn-cs"/>
            </a:rPr>
            <a:t>計画書に毎月の訪問看護の訪問回数の記載がない場合は、</a:t>
          </a:r>
          <a:r>
            <a:rPr kumimoji="1" lang="ja-JP" altLang="en-US" sz="2000" b="1">
              <a:solidFill>
                <a:srgbClr val="FF0000"/>
              </a:solidFill>
              <a:effectLst/>
              <a:latin typeface="+mn-lt"/>
              <a:ea typeface="+mn-ea"/>
              <a:cs typeface="+mn-cs"/>
            </a:rPr>
            <a:t>訪問回数（実績）がわかる書類</a:t>
          </a:r>
          <a:r>
            <a:rPr kumimoji="1" lang="ja-JP" altLang="en-US" sz="2000" b="1">
              <a:solidFill>
                <a:schemeClr val="tx1"/>
              </a:solidFill>
              <a:effectLst/>
              <a:latin typeface="+mn-lt"/>
              <a:ea typeface="+mn-ea"/>
              <a:cs typeface="+mn-cs"/>
            </a:rPr>
            <a:t>も追加で提出してください。 </a:t>
          </a:r>
          <a:endParaRPr kumimoji="1" lang="en-US" altLang="ja-JP" sz="20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effectLst/>
              <a:latin typeface="+mn-lt"/>
              <a:ea typeface="+mn-ea"/>
              <a:cs typeface="+mn-cs"/>
            </a:rPr>
            <a:t>　　送付先：正本１部　定期巡回・随時対応サービス事業所の所在市町介護保険担当課</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effectLst/>
              <a:latin typeface="+mn-lt"/>
              <a:ea typeface="+mn-ea"/>
              <a:cs typeface="+mn-cs"/>
            </a:rPr>
            <a:t>　　　　　　　副本１部　利用者にかかる保険者である兵庫県内の市町介護保険担当課</a:t>
          </a:r>
          <a:endParaRPr kumimoji="1" lang="en-US" altLang="ja-JP" sz="20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tx1"/>
              </a:solidFill>
              <a:effectLst/>
              <a:latin typeface="+mn-lt"/>
              <a:ea typeface="+mn-ea"/>
              <a:cs typeface="+mn-cs"/>
            </a:rPr>
            <a:t>                                       （利用者にかかる保険者が複数となる場合は、それぞれの保険者）</a:t>
          </a:r>
          <a:endParaRPr kumimoji="1" lang="en-US" altLang="ja-JP" sz="20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2000" b="1">
              <a:solidFill>
                <a:schemeClr val="tx1"/>
              </a:solidFill>
              <a:effectLst/>
            </a:rPr>
            <a:t>⑥</a:t>
          </a:r>
          <a:r>
            <a:rPr lang="ja-JP" altLang="en-US" sz="2000" b="1" baseline="0">
              <a:solidFill>
                <a:srgbClr val="FF0000"/>
              </a:solidFill>
              <a:effectLst/>
            </a:rPr>
            <a:t>本エクセルデータを</a:t>
          </a:r>
          <a:r>
            <a:rPr lang="ja-JP" altLang="en-US" sz="2000" b="1" u="sng" baseline="0">
              <a:solidFill>
                <a:srgbClr val="FF0000"/>
              </a:solidFill>
              <a:effectLst/>
            </a:rPr>
            <a:t>メール</a:t>
          </a:r>
          <a:r>
            <a:rPr lang="ja-JP" altLang="en-US" sz="2000" b="1" baseline="0">
              <a:solidFill>
                <a:srgbClr val="FF0000"/>
              </a:solidFill>
              <a:effectLst/>
            </a:rPr>
            <a:t>にて提出</a:t>
          </a:r>
          <a:r>
            <a:rPr lang="ja-JP" altLang="en-US" sz="2000" b="1" baseline="0">
              <a:solidFill>
                <a:schemeClr val="tx1"/>
              </a:solidFill>
              <a:effectLst/>
            </a:rPr>
            <a:t>してください。（メールアドレス：</a:t>
          </a:r>
          <a:r>
            <a:rPr lang="en-US" altLang="ja-JP" sz="2000" b="1" baseline="0">
              <a:solidFill>
                <a:schemeClr val="tx1"/>
              </a:solidFill>
              <a:effectLst/>
            </a:rPr>
            <a:t>hojokin-koureiseisaku@pref.hyogo.lg.jp</a:t>
          </a:r>
          <a:r>
            <a:rPr lang="ja-JP" altLang="en-US" sz="2000" b="1" baseline="0">
              <a:solidFill>
                <a:schemeClr val="tx1"/>
              </a:solidFill>
              <a:effectLst/>
            </a:rPr>
            <a:t>）</a:t>
          </a:r>
          <a:endParaRPr lang="ja-JP" altLang="ja-JP" sz="2000" b="1">
            <a:solidFill>
              <a:schemeClr val="tx1"/>
            </a:solidFill>
            <a:effectLst/>
          </a:endParaRPr>
        </a:p>
      </xdr:txBody>
    </xdr:sp>
    <xdr:clientData/>
  </xdr:twoCellAnchor>
  <xdr:twoCellAnchor>
    <xdr:from>
      <xdr:col>5</xdr:col>
      <xdr:colOff>2355435</xdr:colOff>
      <xdr:row>0</xdr:row>
      <xdr:rowOff>354220</xdr:rowOff>
    </xdr:from>
    <xdr:to>
      <xdr:col>8</xdr:col>
      <xdr:colOff>447260</xdr:colOff>
      <xdr:row>0</xdr:row>
      <xdr:rowOff>1230521</xdr:rowOff>
    </xdr:to>
    <xdr:sp macro="" textlink="">
      <xdr:nvSpPr>
        <xdr:cNvPr id="4" name="吹き出し: 角を丸めた四角形 3">
          <a:extLst>
            <a:ext uri="{FF2B5EF4-FFF2-40B4-BE49-F238E27FC236}">
              <a16:creationId xmlns:a16="http://schemas.microsoft.com/office/drawing/2014/main" id="{D768B9A4-DF66-4822-AD66-455BD22E4622}"/>
            </a:ext>
          </a:extLst>
        </xdr:cNvPr>
        <xdr:cNvSpPr/>
      </xdr:nvSpPr>
      <xdr:spPr>
        <a:xfrm>
          <a:off x="8915261" y="354220"/>
          <a:ext cx="5653847" cy="876301"/>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　各シートには複雑な計算式が入っているので、誤って計算式を削除した場合は、メールに添付の未入力の状態から再度入力いただくのが確実です。また、シートを追加したり削除したりしないでください。</a:t>
          </a:r>
          <a:endParaRPr lang="ja-JP" altLang="ja-JP" sz="2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190500</xdr:colOff>
      <xdr:row>1</xdr:row>
      <xdr:rowOff>541020</xdr:rowOff>
    </xdr:from>
    <xdr:to>
      <xdr:col>13</xdr:col>
      <xdr:colOff>312420</xdr:colOff>
      <xdr:row>7</xdr:row>
      <xdr:rowOff>38100</xdr:rowOff>
    </xdr:to>
    <xdr:sp macro="" textlink="">
      <xdr:nvSpPr>
        <xdr:cNvPr id="2" name="右大かっこ 1">
          <a:extLst>
            <a:ext uri="{FF2B5EF4-FFF2-40B4-BE49-F238E27FC236}">
              <a16:creationId xmlns:a16="http://schemas.microsoft.com/office/drawing/2014/main" id="{E233F6C3-C997-430D-9B73-6B72EE8ECA17}"/>
            </a:ext>
          </a:extLst>
        </xdr:cNvPr>
        <xdr:cNvSpPr/>
      </xdr:nvSpPr>
      <xdr:spPr>
        <a:xfrm>
          <a:off x="6985000" y="1252220"/>
          <a:ext cx="121920" cy="1510030"/>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447675</xdr:colOff>
      <xdr:row>0</xdr:row>
      <xdr:rowOff>93345</xdr:rowOff>
    </xdr:from>
    <xdr:to>
      <xdr:col>21</xdr:col>
      <xdr:colOff>234315</xdr:colOff>
      <xdr:row>1</xdr:row>
      <xdr:rowOff>121921</xdr:rowOff>
    </xdr:to>
    <xdr:sp macro="" textlink="">
      <xdr:nvSpPr>
        <xdr:cNvPr id="3" name="吹き出し: 角を丸めた四角形 2">
          <a:extLst>
            <a:ext uri="{FF2B5EF4-FFF2-40B4-BE49-F238E27FC236}">
              <a16:creationId xmlns:a16="http://schemas.microsoft.com/office/drawing/2014/main" id="{D64704EC-59AC-40C4-81E3-02D548F78625}"/>
            </a:ext>
          </a:extLst>
        </xdr:cNvPr>
        <xdr:cNvSpPr/>
      </xdr:nvSpPr>
      <xdr:spPr>
        <a:xfrm>
          <a:off x="7229475" y="93345"/>
          <a:ext cx="3304540" cy="739776"/>
        </a:xfrm>
        <a:prstGeom prst="wedgeRoundRectCallout">
          <a:avLst>
            <a:gd name="adj1" fmla="val -52798"/>
            <a:gd name="adj2" fmla="val 118722"/>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自動で転記されるので入力不要です。</a:t>
          </a:r>
          <a:endParaRPr kumimoji="1" lang="en-US" altLang="ja-JP" sz="1100">
            <a:solidFill>
              <a:schemeClr val="tx1"/>
            </a:solidFill>
          </a:endParaRPr>
        </a:p>
      </xdr:txBody>
    </xdr:sp>
    <xdr:clientData/>
  </xdr:twoCellAnchor>
  <xdr:twoCellAnchor>
    <xdr:from>
      <xdr:col>14</xdr:col>
      <xdr:colOff>51061</xdr:colOff>
      <xdr:row>3</xdr:row>
      <xdr:rowOff>86471</xdr:rowOff>
    </xdr:from>
    <xdr:to>
      <xdr:col>25</xdr:col>
      <xdr:colOff>428400</xdr:colOff>
      <xdr:row>11</xdr:row>
      <xdr:rowOff>341592</xdr:rowOff>
    </xdr:to>
    <xdr:sp macro="" textlink="">
      <xdr:nvSpPr>
        <xdr:cNvPr id="4" name="吹き出し: 角を丸めた四角形 3">
          <a:extLst>
            <a:ext uri="{FF2B5EF4-FFF2-40B4-BE49-F238E27FC236}">
              <a16:creationId xmlns:a16="http://schemas.microsoft.com/office/drawing/2014/main" id="{25DDB786-7244-46BD-8EE0-A43FC7A213B0}"/>
            </a:ext>
          </a:extLst>
        </xdr:cNvPr>
        <xdr:cNvSpPr/>
      </xdr:nvSpPr>
      <xdr:spPr>
        <a:xfrm>
          <a:off x="7256443" y="1644089"/>
          <a:ext cx="5184663" cy="2832474"/>
        </a:xfrm>
        <a:prstGeom prst="wedgeRoundRectCallout">
          <a:avLst>
            <a:gd name="adj1" fmla="val -47800"/>
            <a:gd name="adj2" fmla="val 21428"/>
            <a:gd name="adj3" fmla="val 16667"/>
          </a:avLst>
        </a:prstGeom>
        <a:solidFill>
          <a:srgbClr val="FFFFCC"/>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600" b="0">
              <a:solidFill>
                <a:schemeClr val="tx1"/>
              </a:solidFill>
              <a:effectLst/>
              <a:latin typeface="+mn-lt"/>
              <a:ea typeface="+mn-ea"/>
              <a:cs typeface="+mn-cs"/>
            </a:rPr>
            <a:t>【</a:t>
          </a:r>
          <a:r>
            <a:rPr kumimoji="1" lang="ja-JP" altLang="ja-JP" sz="1600" b="1" u="sng">
              <a:solidFill>
                <a:schemeClr val="tx1"/>
              </a:solidFill>
              <a:effectLst/>
              <a:latin typeface="+mn-lt"/>
              <a:ea typeface="+mn-ea"/>
              <a:cs typeface="+mn-cs"/>
            </a:rPr>
            <a:t>実績報告</a:t>
          </a:r>
          <a:r>
            <a:rPr kumimoji="1" lang="ja-JP" altLang="ja-JP" sz="1600" b="0">
              <a:solidFill>
                <a:schemeClr val="tx1"/>
              </a:solidFill>
              <a:effectLst/>
              <a:latin typeface="+mn-lt"/>
              <a:ea typeface="+mn-ea"/>
              <a:cs typeface="+mn-cs"/>
            </a:rPr>
            <a:t>提出書類一覧</a:t>
          </a:r>
          <a:r>
            <a:rPr kumimoji="1" lang="en-US" altLang="ja-JP" sz="1600" b="0">
              <a:solidFill>
                <a:schemeClr val="tx1"/>
              </a:solidFill>
              <a:effectLst/>
              <a:latin typeface="+mn-lt"/>
              <a:ea typeface="+mn-ea"/>
              <a:cs typeface="+mn-cs"/>
            </a:rPr>
            <a:t>】</a:t>
          </a:r>
        </a:p>
        <a:p>
          <a:r>
            <a:rPr kumimoji="1" lang="ja-JP" altLang="ja-JP" sz="1600" b="0">
              <a:solidFill>
                <a:srgbClr val="FF0000"/>
              </a:solidFill>
              <a:effectLst/>
              <a:latin typeface="+mn-lt"/>
              <a:ea typeface="+mn-ea"/>
              <a:cs typeface="+mn-cs"/>
            </a:rPr>
            <a:t>（</a:t>
          </a:r>
          <a:r>
            <a:rPr kumimoji="1" lang="ja-JP" altLang="ja-JP" sz="1600" b="1" u="sng">
              <a:solidFill>
                <a:srgbClr val="FF0000"/>
              </a:solidFill>
              <a:effectLst/>
              <a:latin typeface="+mn-lt"/>
              <a:ea typeface="+mn-ea"/>
              <a:cs typeface="+mn-cs"/>
            </a:rPr>
            <a:t>令和</a:t>
          </a:r>
          <a:r>
            <a:rPr kumimoji="1" lang="ja-JP" altLang="en-US" sz="1600" b="1" u="sng">
              <a:solidFill>
                <a:srgbClr val="FF0000"/>
              </a:solidFill>
              <a:effectLst/>
              <a:latin typeface="+mn-lt"/>
              <a:ea typeface="+mn-ea"/>
              <a:cs typeface="+mn-cs"/>
            </a:rPr>
            <a:t>８</a:t>
          </a:r>
          <a:r>
            <a:rPr kumimoji="1" lang="ja-JP" altLang="ja-JP" sz="1600" b="1" u="sng">
              <a:solidFill>
                <a:srgbClr val="FF0000"/>
              </a:solidFill>
              <a:effectLst/>
              <a:latin typeface="+mn-lt"/>
              <a:ea typeface="+mn-ea"/>
              <a:cs typeface="+mn-cs"/>
            </a:rPr>
            <a:t>年</a:t>
          </a:r>
          <a:r>
            <a:rPr kumimoji="1" lang="ja-JP" altLang="en-US" sz="1600" b="1" u="sng">
              <a:solidFill>
                <a:srgbClr val="FF0000"/>
              </a:solidFill>
              <a:effectLst/>
              <a:latin typeface="+mn-lt"/>
              <a:ea typeface="+mn-ea"/>
              <a:cs typeface="+mn-cs"/>
            </a:rPr>
            <a:t>４</a:t>
          </a:r>
          <a:r>
            <a:rPr kumimoji="1" lang="ja-JP" altLang="ja-JP" sz="1600" b="1" u="sng">
              <a:solidFill>
                <a:srgbClr val="FF0000"/>
              </a:solidFill>
              <a:effectLst/>
              <a:latin typeface="+mn-lt"/>
              <a:ea typeface="+mn-ea"/>
              <a:cs typeface="+mn-cs"/>
            </a:rPr>
            <a:t>月</a:t>
          </a:r>
          <a:r>
            <a:rPr kumimoji="1" lang="ja-JP" altLang="en-US" sz="1600" b="1" u="sng">
              <a:solidFill>
                <a:srgbClr val="FF0000"/>
              </a:solidFill>
              <a:effectLst/>
              <a:latin typeface="+mn-lt"/>
              <a:ea typeface="+mn-ea"/>
              <a:cs typeface="+mn-cs"/>
            </a:rPr>
            <a:t>２</a:t>
          </a:r>
          <a:r>
            <a:rPr kumimoji="1" lang="ja-JP" altLang="ja-JP" sz="1600" b="1" u="sng">
              <a:solidFill>
                <a:srgbClr val="FF0000"/>
              </a:solidFill>
              <a:effectLst/>
              <a:latin typeface="+mn-lt"/>
              <a:ea typeface="+mn-ea"/>
              <a:cs typeface="+mn-cs"/>
            </a:rPr>
            <a:t>日</a:t>
          </a:r>
          <a:r>
            <a:rPr kumimoji="1" lang="ja-JP" altLang="en-US" sz="1600" b="1" u="sng">
              <a:solidFill>
                <a:srgbClr val="FF0000"/>
              </a:solidFill>
              <a:effectLst/>
              <a:latin typeface="+mn-lt"/>
              <a:ea typeface="+mn-ea"/>
              <a:cs typeface="+mn-cs"/>
            </a:rPr>
            <a:t>（木）</a:t>
          </a:r>
          <a:r>
            <a:rPr kumimoji="1" lang="ja-JP" altLang="en-US" sz="1600" b="0">
              <a:solidFill>
                <a:srgbClr val="FF0000"/>
              </a:solidFill>
              <a:effectLst/>
              <a:latin typeface="+mn-lt"/>
              <a:ea typeface="+mn-ea"/>
              <a:cs typeface="+mn-cs"/>
            </a:rPr>
            <a:t>〆切</a:t>
          </a:r>
          <a:r>
            <a:rPr kumimoji="1" lang="ja-JP" altLang="ja-JP" sz="1600" b="0">
              <a:solidFill>
                <a:srgbClr val="FF0000"/>
              </a:solidFill>
              <a:effectLst/>
              <a:latin typeface="+mn-lt"/>
              <a:ea typeface="+mn-ea"/>
              <a:cs typeface="+mn-cs"/>
            </a:rPr>
            <a:t>）</a:t>
          </a:r>
          <a:endParaRPr lang="ja-JP" altLang="ja-JP" sz="1600">
            <a:solidFill>
              <a:srgbClr val="FF0000"/>
            </a:solidFill>
            <a:effectLst/>
          </a:endParaRPr>
        </a:p>
        <a:p>
          <a:r>
            <a:rPr kumimoji="1" lang="ja-JP" altLang="ja-JP" sz="1600" b="0">
              <a:solidFill>
                <a:schemeClr val="tx1"/>
              </a:solidFill>
              <a:effectLst/>
              <a:latin typeface="+mn-lt"/>
              <a:ea typeface="+mn-ea"/>
              <a:cs typeface="+mn-cs"/>
            </a:rPr>
            <a:t>左記の</a:t>
          </a:r>
          <a:r>
            <a:rPr kumimoji="1" lang="ja-JP" altLang="ja-JP" sz="1600" b="0" u="sng">
              <a:solidFill>
                <a:srgbClr val="FF0000"/>
              </a:solidFill>
              <a:effectLst/>
              <a:latin typeface="+mn-lt"/>
              <a:ea typeface="+mn-ea"/>
              <a:cs typeface="+mn-cs"/>
            </a:rPr>
            <a:t>番号</a:t>
          </a:r>
          <a:r>
            <a:rPr kumimoji="1" lang="ja-JP" altLang="en-US" sz="1600" b="1" u="sng">
              <a:solidFill>
                <a:srgbClr val="FF0000"/>
              </a:solidFill>
              <a:effectLst/>
              <a:latin typeface="+mn-lt"/>
              <a:ea typeface="+mn-ea"/>
              <a:cs typeface="+mn-cs"/>
            </a:rPr>
            <a:t>８</a:t>
          </a:r>
          <a:r>
            <a:rPr kumimoji="1" lang="ja-JP" altLang="ja-JP" sz="1600" b="1" u="sng">
              <a:solidFill>
                <a:srgbClr val="FF0000"/>
              </a:solidFill>
              <a:effectLst/>
              <a:latin typeface="+mn-lt"/>
              <a:ea typeface="+mn-ea"/>
              <a:cs typeface="+mn-cs"/>
            </a:rPr>
            <a:t>～</a:t>
          </a:r>
          <a:r>
            <a:rPr kumimoji="1" lang="ja-JP" altLang="en-US" sz="1600" b="1" u="sng">
              <a:solidFill>
                <a:srgbClr val="FF0000"/>
              </a:solidFill>
              <a:effectLst/>
              <a:latin typeface="+mn-lt"/>
              <a:ea typeface="+mn-ea"/>
              <a:cs typeface="+mn-cs"/>
            </a:rPr>
            <a:t>１５</a:t>
          </a:r>
          <a:r>
            <a:rPr kumimoji="1" lang="ja-JP" altLang="ja-JP" sz="1600" b="0">
              <a:solidFill>
                <a:schemeClr val="tx1"/>
              </a:solidFill>
              <a:effectLst/>
              <a:latin typeface="+mn-lt"/>
              <a:ea typeface="+mn-ea"/>
              <a:cs typeface="+mn-cs"/>
            </a:rPr>
            <a:t>がそろっているか、</a:t>
          </a:r>
          <a:r>
            <a:rPr kumimoji="1" lang="ja-JP" altLang="en-US" sz="1600" b="0">
              <a:solidFill>
                <a:srgbClr val="FF0000"/>
              </a:solidFill>
              <a:effectLst/>
              <a:latin typeface="+mn-lt"/>
              <a:ea typeface="+mn-ea"/>
              <a:cs typeface="+mn-cs"/>
            </a:rPr>
            <a:t>チェック欄のプルダウンでご確認</a:t>
          </a:r>
          <a:r>
            <a:rPr kumimoji="1" lang="ja-JP" altLang="en-US" sz="1600" b="0">
              <a:solidFill>
                <a:schemeClr val="tx1"/>
              </a:solidFill>
              <a:effectLst/>
              <a:latin typeface="+mn-lt"/>
              <a:ea typeface="+mn-ea"/>
              <a:cs typeface="+mn-cs"/>
            </a:rPr>
            <a:t>の上、このページも印刷し、</a:t>
          </a:r>
          <a:r>
            <a:rPr kumimoji="1" lang="ja-JP" altLang="en-US" sz="1600" b="0">
              <a:solidFill>
                <a:srgbClr val="FF0000"/>
              </a:solidFill>
              <a:effectLst/>
              <a:latin typeface="+mn-lt"/>
              <a:ea typeface="+mn-ea"/>
              <a:cs typeface="+mn-cs"/>
            </a:rPr>
            <a:t>郵送</a:t>
          </a:r>
          <a:r>
            <a:rPr kumimoji="1" lang="ja-JP" altLang="en-US" sz="1600" b="0">
              <a:solidFill>
                <a:schemeClr val="tx1"/>
              </a:solidFill>
              <a:effectLst/>
              <a:latin typeface="+mn-lt"/>
              <a:ea typeface="+mn-ea"/>
              <a:cs typeface="+mn-cs"/>
            </a:rPr>
            <a:t>してください</a:t>
          </a:r>
          <a:r>
            <a:rPr kumimoji="1" lang="ja-JP" altLang="ja-JP" sz="1600" b="0">
              <a:solidFill>
                <a:schemeClr val="tx1"/>
              </a:solidFill>
              <a:effectLst/>
              <a:latin typeface="+mn-lt"/>
              <a:ea typeface="+mn-ea"/>
              <a:cs typeface="+mn-cs"/>
            </a:rPr>
            <a:t>。</a:t>
          </a:r>
          <a:endParaRPr lang="ja-JP" altLang="ja-JP" sz="1600">
            <a:solidFill>
              <a:schemeClr val="tx1"/>
            </a:solidFill>
            <a:effectLst/>
          </a:endParaRPr>
        </a:p>
        <a:p>
          <a:r>
            <a:rPr kumimoji="1" lang="ja-JP" altLang="ja-JP" sz="1600" b="0">
              <a:solidFill>
                <a:schemeClr val="tx1"/>
              </a:solidFill>
              <a:effectLst/>
              <a:latin typeface="+mn-lt"/>
              <a:ea typeface="+mn-ea"/>
              <a:cs typeface="+mn-cs"/>
            </a:rPr>
            <a:t>（</a:t>
          </a:r>
          <a:r>
            <a:rPr kumimoji="1" lang="en-US" altLang="ja-JP" sz="1600" b="0">
              <a:solidFill>
                <a:srgbClr val="FF0000"/>
              </a:solidFill>
              <a:effectLst/>
              <a:latin typeface="+mn-lt"/>
              <a:ea typeface="+mn-ea"/>
              <a:cs typeface="+mn-cs"/>
            </a:rPr>
            <a:t>15</a:t>
          </a:r>
          <a:r>
            <a:rPr kumimoji="1" lang="ja-JP" altLang="ja-JP" sz="1600" b="0">
              <a:solidFill>
                <a:schemeClr val="tx1"/>
              </a:solidFill>
              <a:effectLst/>
              <a:latin typeface="+mn-lt"/>
              <a:ea typeface="+mn-ea"/>
              <a:cs typeface="+mn-cs"/>
            </a:rPr>
            <a:t>は</a:t>
          </a:r>
          <a:r>
            <a:rPr kumimoji="1" lang="ja-JP" altLang="en-US" sz="1600" b="0">
              <a:solidFill>
                <a:schemeClr val="tx1"/>
              </a:solidFill>
              <a:effectLst/>
              <a:latin typeface="+mn-lt"/>
              <a:ea typeface="+mn-ea"/>
              <a:cs typeface="+mn-cs"/>
            </a:rPr>
            <a:t>保険者ごとの助成申請額（「保険者１～４」「保険者５～８」に記載している訪問看護の</a:t>
          </a:r>
          <a:r>
            <a:rPr kumimoji="1" lang="ja-JP" altLang="ja-JP" sz="1600" b="0">
              <a:solidFill>
                <a:schemeClr val="tx1"/>
              </a:solidFill>
              <a:effectLst/>
              <a:latin typeface="+mn-lt"/>
              <a:ea typeface="+mn-ea"/>
              <a:cs typeface="+mn-cs"/>
            </a:rPr>
            <a:t>全利用者の写しが全て揃っているかを確認の上、添付してください</a:t>
          </a:r>
          <a:r>
            <a:rPr kumimoji="1" lang="ja-JP" altLang="en-US" sz="1600" b="0">
              <a:solidFill>
                <a:schemeClr val="tx1"/>
              </a:solidFill>
              <a:effectLst/>
              <a:latin typeface="+mn-lt"/>
              <a:ea typeface="+mn-ea"/>
              <a:cs typeface="+mn-cs"/>
            </a:rPr>
            <a:t>。</a:t>
          </a:r>
          <a:r>
            <a:rPr kumimoji="1" lang="ja-JP" altLang="en-US" sz="1600" b="1" u="sng">
              <a:solidFill>
                <a:srgbClr val="FF0000"/>
              </a:solidFill>
              <a:effectLst/>
              <a:latin typeface="+mn-lt"/>
              <a:ea typeface="+mn-ea"/>
              <a:cs typeface="+mn-cs"/>
            </a:rPr>
            <a:t>下記の留意事項もご確認ください</a:t>
          </a:r>
          <a:r>
            <a:rPr kumimoji="1" lang="ja-JP" altLang="en-US" sz="1600" b="1" u="sng">
              <a:solidFill>
                <a:sysClr val="windowText" lastClr="000000"/>
              </a:solidFill>
              <a:effectLst/>
              <a:latin typeface="+mn-lt"/>
              <a:ea typeface="+mn-ea"/>
              <a:cs typeface="+mn-cs"/>
            </a:rPr>
            <a:t>。</a:t>
          </a:r>
          <a:r>
            <a:rPr kumimoji="1" lang="ja-JP" altLang="ja-JP" sz="1600" b="0">
              <a:solidFill>
                <a:sysClr val="windowText" lastClr="000000"/>
              </a:solidFill>
              <a:effectLst/>
              <a:latin typeface="+mn-lt"/>
              <a:ea typeface="+mn-ea"/>
              <a:cs typeface="+mn-cs"/>
            </a:rPr>
            <a:t>）　</a:t>
          </a:r>
          <a:endParaRPr kumimoji="1" lang="ja-JP" altLang="en-US" sz="18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141605</xdr:colOff>
      <xdr:row>10</xdr:row>
      <xdr:rowOff>10795</xdr:rowOff>
    </xdr:from>
    <xdr:to>
      <xdr:col>14</xdr:col>
      <xdr:colOff>38312</xdr:colOff>
      <xdr:row>18</xdr:row>
      <xdr:rowOff>89647</xdr:rowOff>
    </xdr:to>
    <xdr:sp macro="" textlink="">
      <xdr:nvSpPr>
        <xdr:cNvPr id="5" name="右中かっこ 4">
          <a:extLst>
            <a:ext uri="{FF2B5EF4-FFF2-40B4-BE49-F238E27FC236}">
              <a16:creationId xmlns:a16="http://schemas.microsoft.com/office/drawing/2014/main" id="{A93F26EC-2C00-443E-84AE-5A69920B04AA}"/>
            </a:ext>
          </a:extLst>
        </xdr:cNvPr>
        <xdr:cNvSpPr/>
      </xdr:nvSpPr>
      <xdr:spPr>
        <a:xfrm>
          <a:off x="6909958" y="3574266"/>
          <a:ext cx="333736" cy="4628440"/>
        </a:xfrm>
        <a:prstGeom prst="rightBrace">
          <a:avLst>
            <a:gd name="adj1" fmla="val 8333"/>
            <a:gd name="adj2" fmla="val 20721"/>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217955</xdr:colOff>
      <xdr:row>12</xdr:row>
      <xdr:rowOff>182467</xdr:rowOff>
    </xdr:from>
    <xdr:to>
      <xdr:col>24</xdr:col>
      <xdr:colOff>369796</xdr:colOff>
      <xdr:row>17</xdr:row>
      <xdr:rowOff>316940</xdr:rowOff>
    </xdr:to>
    <xdr:sp macro="" textlink="">
      <xdr:nvSpPr>
        <xdr:cNvPr id="6" name="吹き出し: 角を丸めた四角形 5">
          <a:extLst>
            <a:ext uri="{FF2B5EF4-FFF2-40B4-BE49-F238E27FC236}">
              <a16:creationId xmlns:a16="http://schemas.microsoft.com/office/drawing/2014/main" id="{D9DCF997-4B4E-46AB-9264-62E312976BDE}"/>
            </a:ext>
          </a:extLst>
        </xdr:cNvPr>
        <xdr:cNvSpPr/>
      </xdr:nvSpPr>
      <xdr:spPr>
        <a:xfrm>
          <a:off x="7423337" y="4888938"/>
          <a:ext cx="4522135" cy="2969561"/>
        </a:xfrm>
        <a:prstGeom prst="wedgeRoundRectCallout">
          <a:avLst>
            <a:gd name="adj1" fmla="val -56761"/>
            <a:gd name="adj2" fmla="val 17333"/>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b="0">
              <a:solidFill>
                <a:schemeClr val="tx1"/>
              </a:solidFill>
              <a:latin typeface="ＭＳ ゴシック" panose="020B0609070205080204" pitchFamily="49" charset="-128"/>
              <a:ea typeface="ＭＳ ゴシック" panose="020B0609070205080204" pitchFamily="49" charset="-128"/>
            </a:rPr>
            <a:t>【</a:t>
          </a:r>
          <a:r>
            <a:rPr kumimoji="1" lang="ja-JP" altLang="en-US" sz="1100" b="0">
              <a:solidFill>
                <a:schemeClr val="tx1"/>
              </a:solidFill>
              <a:latin typeface="ＭＳ ゴシック" panose="020B0609070205080204" pitchFamily="49" charset="-128"/>
              <a:ea typeface="ＭＳ ゴシック" panose="020B0609070205080204" pitchFamily="49" charset="-128"/>
            </a:rPr>
            <a:t>訪問看護計画書（写し）の留意事項</a:t>
          </a:r>
          <a:r>
            <a:rPr kumimoji="1" lang="en-US" altLang="ja-JP" sz="1100" b="0">
              <a:solidFill>
                <a:schemeClr val="tx1"/>
              </a:solidFill>
              <a:latin typeface="ＭＳ ゴシック" panose="020B0609070205080204" pitchFamily="49" charset="-128"/>
              <a:ea typeface="ＭＳ ゴシック" panose="020B0609070205080204" pitchFamily="49" charset="-128"/>
            </a:rPr>
            <a:t>】</a:t>
          </a:r>
        </a:p>
        <a:p>
          <a:r>
            <a:rPr kumimoji="1" lang="ja-JP" altLang="en-US" sz="1100" b="0">
              <a:solidFill>
                <a:schemeClr val="tx1"/>
              </a:solidFill>
              <a:latin typeface="ＭＳ ゴシック" panose="020B0609070205080204" pitchFamily="49" charset="-128"/>
              <a:ea typeface="ＭＳ ゴシック" panose="020B0609070205080204" pitchFamily="49" charset="-128"/>
            </a:rPr>
            <a:t>①保険者１～８に記載した利用者の</a:t>
          </a:r>
          <a:r>
            <a:rPr kumimoji="1" lang="ja-JP" altLang="en-US" sz="1100" b="1" u="sng">
              <a:solidFill>
                <a:srgbClr val="FF0000"/>
              </a:solidFill>
              <a:latin typeface="ＭＳ ゴシック" panose="020B0609070205080204" pitchFamily="49" charset="-128"/>
              <a:ea typeface="ＭＳ ゴシック" panose="020B0609070205080204" pitchFamily="49" charset="-128"/>
            </a:rPr>
            <a:t>記載順に並べて提出してください</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en-US" altLang="ja-JP" sz="1050" b="0">
              <a:solidFill>
                <a:schemeClr val="tx1"/>
              </a:solidFill>
              <a:latin typeface="ＭＳ ゴシック" panose="020B0609070205080204" pitchFamily="49" charset="-128"/>
              <a:ea typeface="ＭＳ ゴシック" panose="020B0609070205080204" pitchFamily="49" charset="-128"/>
            </a:rPr>
            <a:t>※</a:t>
          </a:r>
          <a:r>
            <a:rPr kumimoji="1" lang="ja-JP" altLang="en-US" sz="1050" b="0">
              <a:solidFill>
                <a:schemeClr val="tx1"/>
              </a:solidFill>
              <a:latin typeface="ＭＳ ゴシック" panose="020B0609070205080204" pitchFamily="49" charset="-128"/>
              <a:ea typeface="ＭＳ ゴシック" panose="020B0609070205080204" pitchFamily="49" charset="-128"/>
            </a:rPr>
            <a:t>介護度に変更がない場合</a:t>
          </a:r>
          <a:r>
            <a:rPr kumimoji="1" lang="en-US" altLang="ja-JP" sz="1050" b="0">
              <a:solidFill>
                <a:schemeClr val="tx1"/>
              </a:solidFill>
              <a:latin typeface="ＭＳ ゴシック" panose="020B0609070205080204" pitchFamily="49" charset="-128"/>
              <a:ea typeface="ＭＳ ゴシック" panose="020B0609070205080204" pitchFamily="49" charset="-128"/>
            </a:rPr>
            <a:t>…</a:t>
          </a:r>
          <a:r>
            <a:rPr kumimoji="1" lang="ja-JP" altLang="en-US" sz="1050" b="0">
              <a:solidFill>
                <a:schemeClr val="tx1"/>
              </a:solidFill>
              <a:latin typeface="ＭＳ ゴシック" panose="020B0609070205080204" pitchFamily="49" charset="-128"/>
              <a:ea typeface="ＭＳ ゴシック" panose="020B0609070205080204" pitchFamily="49" charset="-128"/>
            </a:rPr>
            <a:t>直近計画書を１部提出</a:t>
          </a:r>
        </a:p>
        <a:p>
          <a:r>
            <a:rPr kumimoji="1" lang="en-US" altLang="ja-JP" sz="1050" b="0">
              <a:solidFill>
                <a:schemeClr val="tx1"/>
              </a:solidFill>
              <a:latin typeface="ＭＳ ゴシック" panose="020B0609070205080204" pitchFamily="49" charset="-128"/>
              <a:ea typeface="ＭＳ ゴシック" panose="020B0609070205080204" pitchFamily="49" charset="-128"/>
            </a:rPr>
            <a:t>※</a:t>
          </a:r>
          <a:r>
            <a:rPr kumimoji="1" lang="ja-JP" altLang="en-US" sz="1050" b="0">
              <a:solidFill>
                <a:schemeClr val="tx1"/>
              </a:solidFill>
              <a:latin typeface="ＭＳ ゴシック" panose="020B0609070205080204" pitchFamily="49" charset="-128"/>
              <a:ea typeface="ＭＳ ゴシック" panose="020B0609070205080204" pitchFamily="49" charset="-128"/>
            </a:rPr>
            <a:t>介護度に変更がある場合</a:t>
          </a:r>
          <a:r>
            <a:rPr kumimoji="1" lang="en-US" altLang="ja-JP" sz="1050" b="0">
              <a:solidFill>
                <a:schemeClr val="tx1"/>
              </a:solidFill>
              <a:latin typeface="ＭＳ ゴシック" panose="020B0609070205080204" pitchFamily="49" charset="-128"/>
              <a:ea typeface="ＭＳ ゴシック" panose="020B0609070205080204" pitchFamily="49" charset="-128"/>
            </a:rPr>
            <a:t>…</a:t>
          </a:r>
          <a:r>
            <a:rPr kumimoji="1" lang="ja-JP" altLang="en-US" sz="1050" b="0">
              <a:solidFill>
                <a:schemeClr val="tx1"/>
              </a:solidFill>
              <a:latin typeface="ＭＳ ゴシック" panose="020B0609070205080204" pitchFamily="49" charset="-128"/>
              <a:ea typeface="ＭＳ ゴシック" panose="020B0609070205080204" pitchFamily="49" charset="-128"/>
            </a:rPr>
            <a:t>変更前と変更後の計画書を各１部提出　</a:t>
          </a:r>
          <a:endParaRPr kumimoji="1" lang="en-US" altLang="ja-JP" sz="105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②提出前に、保険者１～８に記載した介護度と訪問看護計画書に記載されている</a:t>
          </a:r>
          <a:r>
            <a:rPr kumimoji="1" lang="ja-JP" altLang="en-US" sz="1100" b="1" u="sng">
              <a:solidFill>
                <a:srgbClr val="FF0000"/>
              </a:solidFill>
              <a:latin typeface="ＭＳ ゴシック" panose="020B0609070205080204" pitchFamily="49" charset="-128"/>
              <a:ea typeface="ＭＳ ゴシック" panose="020B0609070205080204" pitchFamily="49" charset="-128"/>
            </a:rPr>
            <a:t>介護度が一致しているか今一度ご確認ください</a:t>
          </a:r>
          <a:r>
            <a:rPr kumimoji="1" lang="ja-JP" altLang="en-US" sz="1100" b="0">
              <a:solidFill>
                <a:schemeClr val="tx1"/>
              </a:solidFill>
              <a:latin typeface="ＭＳ ゴシック" panose="020B0609070205080204" pitchFamily="49" charset="-128"/>
              <a:ea typeface="ＭＳ ゴシック" panose="020B0609070205080204" pitchFamily="49" charset="-128"/>
            </a:rPr>
            <a:t>（一致しない場合は証拠書類として使用で</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きません）。</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③計画書に毎月の訪問看護の訪問回数の記載がない場合は、訪問回数（実績）がわかる書類も追加で提出してください。</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a:p>
          <a:r>
            <a:rPr kumimoji="1" lang="ja-JP" altLang="en-US" sz="1100" b="0">
              <a:solidFill>
                <a:schemeClr val="tx1"/>
              </a:solidFill>
              <a:latin typeface="ＭＳ ゴシック" panose="020B0609070205080204" pitchFamily="49" charset="-128"/>
              <a:ea typeface="ＭＳ ゴシック" panose="020B0609070205080204" pitchFamily="49" charset="-128"/>
            </a:rPr>
            <a:t>（直近１部のみ、介護度に変更がある場合は、変更前と変更後を各１部）</a:t>
          </a:r>
          <a:endParaRPr kumimoji="1" lang="en-US" altLang="ja-JP"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UJH/AppData/Local/Microsoft/Windows/INetCache/Content.Outlook/IFG38DIW/0313&#26045;&#35373;&#12408;&#12398;&#35519;&#26619;&#27096;&#24335;&#65288;&#26696;&#65289;_%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 val="削除不可"/>
    </sheetNames>
    <sheetDataSet>
      <sheetData sheetId="0"/>
      <sheetData sheetId="1"/>
      <sheetData sheetId="2">
        <row r="2">
          <cell r="A2" t="str">
            <v>○</v>
          </cell>
        </row>
        <row r="3">
          <cell r="A3" t="str">
            <v>×</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2416F-6E5E-457D-91F2-7C5ABACC86B4}">
  <sheetPr>
    <tabColor theme="1"/>
    <pageSetUpPr fitToPage="1"/>
  </sheetPr>
  <dimension ref="A1:AF39"/>
  <sheetViews>
    <sheetView tabSelected="1" view="pageBreakPreview" topLeftCell="A3" zoomScaleNormal="100" zoomScaleSheetLayoutView="100" workbookViewId="0">
      <selection activeCell="D7" sqref="D7"/>
    </sheetView>
  </sheetViews>
  <sheetFormatPr defaultColWidth="9" defaultRowHeight="13"/>
  <cols>
    <col min="1" max="1" width="1.6328125" style="129" customWidth="1"/>
    <col min="2" max="2" width="4.90625" style="129" customWidth="1"/>
    <col min="3" max="3" width="30.6328125" style="129" customWidth="1"/>
    <col min="4" max="4" width="57.7265625" style="129" customWidth="1"/>
    <col min="5" max="5" width="28.08984375" style="130" customWidth="1"/>
    <col min="6" max="6" width="95.36328125" style="129" customWidth="1"/>
    <col min="7" max="7" width="3.6328125" style="129" customWidth="1"/>
    <col min="8" max="16384" width="9" style="129"/>
  </cols>
  <sheetData>
    <row r="1" spans="1:32" ht="323.5" customHeight="1"/>
    <row r="2" spans="1:32" ht="35.5" customHeight="1">
      <c r="A2" s="131"/>
      <c r="B2" s="340" t="s">
        <v>129</v>
      </c>
      <c r="C2" s="341"/>
      <c r="D2" s="341"/>
      <c r="E2" s="132"/>
      <c r="F2" s="133"/>
    </row>
    <row r="3" spans="1:32" ht="25.5" customHeight="1" thickBot="1">
      <c r="A3" s="131"/>
      <c r="B3" s="134"/>
      <c r="C3" s="134"/>
      <c r="D3" s="134"/>
      <c r="E3" s="132"/>
      <c r="F3" s="133"/>
    </row>
    <row r="4" spans="1:32" ht="30" customHeight="1" thickBot="1">
      <c r="B4" s="342" t="s">
        <v>67</v>
      </c>
      <c r="C4" s="343"/>
      <c r="D4" s="135" t="s">
        <v>68</v>
      </c>
      <c r="E4" s="136" t="s">
        <v>69</v>
      </c>
      <c r="F4" s="137" t="s">
        <v>70</v>
      </c>
      <c r="J4" s="138"/>
      <c r="K4" s="138"/>
    </row>
    <row r="5" spans="1:32" ht="30" customHeight="1">
      <c r="B5" s="344" t="s">
        <v>71</v>
      </c>
      <c r="C5" s="139" t="s">
        <v>72</v>
      </c>
      <c r="D5" s="140"/>
      <c r="E5" s="141" t="s">
        <v>73</v>
      </c>
      <c r="F5" s="142" t="s">
        <v>74</v>
      </c>
      <c r="G5" s="143"/>
      <c r="J5" s="138"/>
      <c r="K5" s="138"/>
    </row>
    <row r="6" spans="1:32" ht="30" customHeight="1">
      <c r="B6" s="345"/>
      <c r="C6" s="145" t="s">
        <v>75</v>
      </c>
      <c r="D6" s="140"/>
      <c r="E6" s="146" t="s">
        <v>76</v>
      </c>
      <c r="F6" s="147" t="s">
        <v>77</v>
      </c>
      <c r="J6" s="148" t="s">
        <v>78</v>
      </c>
      <c r="K6" s="148" t="s">
        <v>79</v>
      </c>
      <c r="L6" s="149" t="s">
        <v>75</v>
      </c>
      <c r="M6" s="149" t="s">
        <v>80</v>
      </c>
      <c r="N6" s="149" t="s">
        <v>81</v>
      </c>
      <c r="O6" s="149" t="s">
        <v>82</v>
      </c>
      <c r="P6" s="150" t="s">
        <v>83</v>
      </c>
      <c r="Q6" s="150" t="s">
        <v>84</v>
      </c>
      <c r="R6" s="149" t="s">
        <v>85</v>
      </c>
      <c r="S6" s="149" t="s">
        <v>86</v>
      </c>
      <c r="T6" s="149" t="s">
        <v>87</v>
      </c>
      <c r="U6" s="149" t="s">
        <v>88</v>
      </c>
      <c r="V6" s="149" t="s">
        <v>89</v>
      </c>
      <c r="W6" s="149" t="s">
        <v>90</v>
      </c>
      <c r="X6" s="149" t="s">
        <v>91</v>
      </c>
      <c r="Y6" s="151" t="s">
        <v>92</v>
      </c>
      <c r="Z6" s="151" t="s">
        <v>93</v>
      </c>
      <c r="AA6" s="151" t="s">
        <v>94</v>
      </c>
      <c r="AB6" s="151" t="s">
        <v>95</v>
      </c>
      <c r="AC6" s="151" t="s">
        <v>96</v>
      </c>
      <c r="AD6" s="151" t="s">
        <v>97</v>
      </c>
      <c r="AE6" s="151" t="s">
        <v>98</v>
      </c>
      <c r="AF6" s="151" t="s">
        <v>99</v>
      </c>
    </row>
    <row r="7" spans="1:32" ht="30" customHeight="1">
      <c r="B7" s="345"/>
      <c r="C7" s="145" t="s">
        <v>80</v>
      </c>
      <c r="D7" s="140"/>
      <c r="E7" s="152" t="s">
        <v>100</v>
      </c>
      <c r="F7" s="147" t="s">
        <v>101</v>
      </c>
      <c r="J7" s="138"/>
      <c r="K7" s="153">
        <f>D5</f>
        <v>0</v>
      </c>
      <c r="L7" s="153">
        <f>D6</f>
        <v>0</v>
      </c>
      <c r="M7" s="153">
        <f>D7</f>
        <v>0</v>
      </c>
      <c r="N7" s="153">
        <f>D8</f>
        <v>0</v>
      </c>
      <c r="O7" s="153">
        <f>D9</f>
        <v>0</v>
      </c>
      <c r="P7" s="153">
        <f>D10</f>
        <v>0</v>
      </c>
      <c r="Q7" s="153">
        <f>D11</f>
        <v>0</v>
      </c>
      <c r="R7" s="153">
        <f>D12</f>
        <v>0</v>
      </c>
      <c r="S7" s="153">
        <f>D13</f>
        <v>0</v>
      </c>
      <c r="T7" s="153">
        <f>D14</f>
        <v>0</v>
      </c>
      <c r="U7" s="153">
        <f>D15</f>
        <v>0</v>
      </c>
      <c r="V7" s="153">
        <f>D16</f>
        <v>0</v>
      </c>
      <c r="W7" s="154">
        <f>D17</f>
        <v>0</v>
      </c>
      <c r="X7" s="153">
        <f>D18</f>
        <v>0</v>
      </c>
      <c r="Y7" s="154">
        <f>D19</f>
        <v>0</v>
      </c>
      <c r="Z7" s="154">
        <f>D20</f>
        <v>0</v>
      </c>
      <c r="AA7" s="154">
        <f>D21</f>
        <v>0</v>
      </c>
      <c r="AB7" s="154">
        <f>D22</f>
        <v>0</v>
      </c>
      <c r="AC7" s="153">
        <f>D23</f>
        <v>0</v>
      </c>
      <c r="AD7" s="154">
        <f>D24</f>
        <v>0</v>
      </c>
      <c r="AE7" s="153">
        <f>D25</f>
        <v>0</v>
      </c>
      <c r="AF7" s="153">
        <f>D26</f>
        <v>0</v>
      </c>
    </row>
    <row r="8" spans="1:32" ht="30" customHeight="1">
      <c r="B8" s="345"/>
      <c r="C8" s="145" t="s">
        <v>81</v>
      </c>
      <c r="D8" s="140"/>
      <c r="E8" s="155" t="s">
        <v>102</v>
      </c>
      <c r="F8" s="156" t="s">
        <v>103</v>
      </c>
      <c r="J8" s="138"/>
      <c r="K8" s="138"/>
    </row>
    <row r="9" spans="1:32" ht="30" customHeight="1">
      <c r="B9" s="345"/>
      <c r="C9" s="157" t="s">
        <v>82</v>
      </c>
      <c r="D9" s="158"/>
      <c r="E9" s="155" t="s">
        <v>104</v>
      </c>
      <c r="F9" s="156" t="s">
        <v>105</v>
      </c>
      <c r="J9" s="138"/>
      <c r="K9" s="138"/>
    </row>
    <row r="10" spans="1:32" ht="30" customHeight="1" thickBot="1">
      <c r="B10" s="346"/>
      <c r="C10" s="159" t="s">
        <v>106</v>
      </c>
      <c r="D10" s="160"/>
      <c r="E10" s="161" t="s">
        <v>107</v>
      </c>
      <c r="F10" s="162" t="s">
        <v>108</v>
      </c>
      <c r="J10" s="138"/>
      <c r="K10" s="138"/>
    </row>
    <row r="11" spans="1:32" ht="30" customHeight="1">
      <c r="B11" s="144"/>
      <c r="C11" s="145" t="s">
        <v>109</v>
      </c>
      <c r="D11" s="140"/>
      <c r="E11" s="163" t="s">
        <v>110</v>
      </c>
      <c r="F11" s="164"/>
      <c r="J11" s="138"/>
      <c r="K11" s="138"/>
    </row>
    <row r="12" spans="1:32" ht="30" customHeight="1">
      <c r="B12" s="345" t="s">
        <v>111</v>
      </c>
      <c r="C12" s="165" t="s">
        <v>85</v>
      </c>
      <c r="D12" s="166"/>
      <c r="E12" s="146" t="s">
        <v>112</v>
      </c>
      <c r="F12" s="349" t="s">
        <v>113</v>
      </c>
      <c r="J12" s="138"/>
      <c r="K12" s="138"/>
    </row>
    <row r="13" spans="1:32" ht="30" customHeight="1">
      <c r="B13" s="347"/>
      <c r="C13" s="145" t="s">
        <v>86</v>
      </c>
      <c r="D13" s="140"/>
      <c r="E13" s="152" t="s">
        <v>100</v>
      </c>
      <c r="F13" s="350"/>
      <c r="J13" s="138"/>
      <c r="K13" s="138"/>
    </row>
    <row r="14" spans="1:32" ht="30" customHeight="1">
      <c r="B14" s="347"/>
      <c r="C14" s="145" t="s">
        <v>114</v>
      </c>
      <c r="D14" s="140"/>
      <c r="E14" s="163" t="s">
        <v>110</v>
      </c>
      <c r="F14" s="350"/>
      <c r="J14" s="138"/>
      <c r="K14" s="138"/>
    </row>
    <row r="15" spans="1:32" ht="30" customHeight="1">
      <c r="B15" s="347"/>
      <c r="C15" s="145" t="s">
        <v>88</v>
      </c>
      <c r="D15" s="140"/>
      <c r="E15" s="163" t="s">
        <v>115</v>
      </c>
      <c r="F15" s="350"/>
      <c r="J15" s="138"/>
      <c r="K15" s="138"/>
    </row>
    <row r="16" spans="1:32" ht="30" customHeight="1">
      <c r="B16" s="347"/>
      <c r="C16" s="145" t="s">
        <v>89</v>
      </c>
      <c r="D16" s="140"/>
      <c r="E16" s="167" t="s">
        <v>116</v>
      </c>
      <c r="F16" s="350"/>
      <c r="J16" s="138"/>
      <c r="K16" s="138"/>
    </row>
    <row r="17" spans="2:11" ht="30" customHeight="1">
      <c r="B17" s="347"/>
      <c r="C17" s="145" t="s">
        <v>90</v>
      </c>
      <c r="D17" s="168"/>
      <c r="E17" s="155" t="s">
        <v>102</v>
      </c>
      <c r="F17" s="350"/>
      <c r="G17" s="138"/>
      <c r="H17" s="138"/>
      <c r="I17" s="138"/>
      <c r="J17" s="138"/>
      <c r="K17" s="138"/>
    </row>
    <row r="18" spans="2:11" ht="30" customHeight="1" thickBot="1">
      <c r="B18" s="348"/>
      <c r="C18" s="159" t="s">
        <v>117</v>
      </c>
      <c r="D18" s="160"/>
      <c r="E18" s="161" t="s">
        <v>118</v>
      </c>
      <c r="F18" s="351"/>
    </row>
    <row r="19" spans="2:11" ht="30" customHeight="1">
      <c r="B19" s="333" t="s">
        <v>119</v>
      </c>
      <c r="C19" s="169" t="s">
        <v>92</v>
      </c>
      <c r="D19" s="170"/>
      <c r="E19" s="171" t="s">
        <v>120</v>
      </c>
      <c r="F19" s="172" t="s">
        <v>121</v>
      </c>
      <c r="J19" s="138"/>
      <c r="K19" s="138"/>
    </row>
    <row r="20" spans="2:11" ht="30" customHeight="1">
      <c r="B20" s="334"/>
      <c r="C20" s="165" t="s">
        <v>93</v>
      </c>
      <c r="D20" s="173"/>
      <c r="E20" s="152">
        <v>1688</v>
      </c>
      <c r="F20" s="174" t="s">
        <v>122</v>
      </c>
      <c r="J20" s="138"/>
      <c r="K20" s="138"/>
    </row>
    <row r="21" spans="2:11" ht="30" customHeight="1">
      <c r="B21" s="335"/>
      <c r="C21" s="145" t="s">
        <v>94</v>
      </c>
      <c r="D21" s="168"/>
      <c r="E21" s="152" t="s">
        <v>123</v>
      </c>
      <c r="F21" s="175" t="s">
        <v>124</v>
      </c>
      <c r="J21" s="138"/>
      <c r="K21" s="138"/>
    </row>
    <row r="22" spans="2:11" ht="30" customHeight="1">
      <c r="B22" s="335"/>
      <c r="C22" s="145" t="s">
        <v>95</v>
      </c>
      <c r="D22" s="168"/>
      <c r="E22" s="152">
        <v>66</v>
      </c>
      <c r="F22" s="174" t="s">
        <v>125</v>
      </c>
      <c r="J22" s="138"/>
      <c r="K22" s="138"/>
    </row>
    <row r="23" spans="2:11" ht="30" customHeight="1">
      <c r="B23" s="336"/>
      <c r="C23" s="139" t="s">
        <v>96</v>
      </c>
      <c r="D23" s="140"/>
      <c r="E23" s="146" t="s">
        <v>126</v>
      </c>
      <c r="F23" s="338"/>
      <c r="J23" s="138"/>
      <c r="K23" s="138"/>
    </row>
    <row r="24" spans="2:11" ht="30" customHeight="1">
      <c r="B24" s="336"/>
      <c r="C24" s="139" t="s">
        <v>97</v>
      </c>
      <c r="D24" s="168"/>
      <c r="E24" s="141" t="s">
        <v>127</v>
      </c>
      <c r="F24" s="338"/>
      <c r="J24" s="138"/>
      <c r="K24" s="138"/>
    </row>
    <row r="25" spans="2:11" ht="30" customHeight="1">
      <c r="B25" s="336"/>
      <c r="C25" s="139" t="s">
        <v>98</v>
      </c>
      <c r="D25" s="140"/>
      <c r="E25" s="167" t="s">
        <v>73</v>
      </c>
      <c r="F25" s="338"/>
      <c r="J25" s="138"/>
      <c r="K25" s="138"/>
    </row>
    <row r="26" spans="2:11" ht="30" customHeight="1" thickBot="1">
      <c r="B26" s="337"/>
      <c r="C26" s="176" t="s">
        <v>99</v>
      </c>
      <c r="D26" s="177"/>
      <c r="E26" s="161" t="s">
        <v>128</v>
      </c>
      <c r="F26" s="339"/>
      <c r="J26" s="138"/>
      <c r="K26" s="138"/>
    </row>
    <row r="27" spans="2:11" ht="14">
      <c r="C27" s="138"/>
      <c r="D27" s="138"/>
      <c r="E27" s="178"/>
      <c r="F27" s="179"/>
    </row>
    <row r="28" spans="2:11" ht="14">
      <c r="C28" s="138"/>
      <c r="D28" s="138"/>
      <c r="E28" s="178"/>
      <c r="F28" s="179"/>
    </row>
    <row r="29" spans="2:11" ht="14">
      <c r="F29" s="179"/>
    </row>
    <row r="30" spans="2:11" ht="14">
      <c r="F30" s="179"/>
    </row>
    <row r="31" spans="2:11">
      <c r="F31" s="180"/>
    </row>
    <row r="32" spans="2:11">
      <c r="F32" s="181"/>
    </row>
    <row r="33" spans="6:6">
      <c r="F33" s="138"/>
    </row>
    <row r="34" spans="6:6">
      <c r="F34" s="138"/>
    </row>
    <row r="35" spans="6:6">
      <c r="F35" s="138"/>
    </row>
    <row r="36" spans="6:6">
      <c r="F36" s="138"/>
    </row>
    <row r="37" spans="6:6">
      <c r="F37" s="138"/>
    </row>
    <row r="38" spans="6:6">
      <c r="F38" s="138"/>
    </row>
    <row r="39" spans="6:6">
      <c r="F39" s="138"/>
    </row>
  </sheetData>
  <sheetProtection algorithmName="SHA-512" hashValue="UxN0uhzzZxlyoFyLumn6aRIilNsbWK0foOfOmWNLhCo/lc4AqB1bqolZe/i9rHF96UMS+J93hVWLF9iKCROsKA==" saltValue="KnlwLLqjteCS/lGJpYTBrA==" spinCount="100000" sheet="1" objects="1" scenarios="1" formatCells="0"/>
  <mergeCells count="7">
    <mergeCell ref="B19:B26"/>
    <mergeCell ref="F23:F26"/>
    <mergeCell ref="B2:D2"/>
    <mergeCell ref="B4:C4"/>
    <mergeCell ref="B5:B10"/>
    <mergeCell ref="B12:B18"/>
    <mergeCell ref="F12:F18"/>
  </mergeCells>
  <phoneticPr fontId="1"/>
  <printOptions horizontalCentered="1"/>
  <pageMargins left="0" right="0" top="0.35433070866141736"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27D26-2EC8-4EAD-99DD-D8C5CEC3EA0B}">
  <sheetPr>
    <tabColor theme="1"/>
    <pageSetUpPr fitToPage="1"/>
  </sheetPr>
  <dimension ref="A1:K17"/>
  <sheetViews>
    <sheetView view="pageBreakPreview" zoomScale="115" zoomScaleNormal="100" zoomScaleSheetLayoutView="115" workbookViewId="0">
      <selection activeCell="D6" sqref="D6"/>
    </sheetView>
  </sheetViews>
  <sheetFormatPr defaultColWidth="9" defaultRowHeight="13"/>
  <cols>
    <col min="1" max="1" width="1.6328125" style="129" customWidth="1"/>
    <col min="2" max="2" width="4.90625" style="129" customWidth="1"/>
    <col min="3" max="3" width="30.6328125" style="129" customWidth="1"/>
    <col min="4" max="4" width="54.90625" style="129" customWidth="1"/>
    <col min="5" max="5" width="1.7265625" style="130" customWidth="1"/>
    <col min="6" max="6" width="34" style="129" customWidth="1"/>
    <col min="7" max="7" width="65.26953125" style="129" customWidth="1"/>
    <col min="8" max="16384" width="9" style="129"/>
  </cols>
  <sheetData>
    <row r="1" spans="1:11" ht="409.5" customHeight="1"/>
    <row r="2" spans="1:11" ht="25.5" customHeight="1">
      <c r="A2" s="131"/>
      <c r="B2" s="549" t="s">
        <v>330</v>
      </c>
      <c r="C2" s="549"/>
      <c r="D2" s="549"/>
      <c r="E2" s="132"/>
      <c r="F2" s="133"/>
    </row>
    <row r="3" spans="1:11" ht="25.5" customHeight="1" thickBot="1">
      <c r="A3" s="131"/>
      <c r="B3" s="134"/>
      <c r="C3" s="134"/>
      <c r="D3" s="134"/>
      <c r="E3" s="132"/>
      <c r="F3" s="133"/>
    </row>
    <row r="4" spans="1:11" ht="30" customHeight="1" thickBot="1">
      <c r="B4" s="342" t="s">
        <v>67</v>
      </c>
      <c r="C4" s="343"/>
      <c r="D4" s="135" t="s">
        <v>68</v>
      </c>
      <c r="E4" s="132"/>
      <c r="F4" s="554" t="s">
        <v>70</v>
      </c>
      <c r="G4" s="555"/>
      <c r="J4" s="138"/>
      <c r="K4" s="138"/>
    </row>
    <row r="5" spans="1:11" ht="30" customHeight="1">
      <c r="B5" s="550" t="s">
        <v>255</v>
      </c>
      <c r="C5" s="551"/>
      <c r="D5" s="266"/>
      <c r="E5" s="132"/>
      <c r="F5" s="267" t="s">
        <v>332</v>
      </c>
      <c r="G5" s="268"/>
      <c r="J5" s="138"/>
      <c r="K5" s="138"/>
    </row>
    <row r="6" spans="1:11" ht="30" customHeight="1">
      <c r="B6" s="552" t="s">
        <v>256</v>
      </c>
      <c r="C6" s="553"/>
      <c r="D6" s="269"/>
      <c r="F6" s="270" t="s">
        <v>331</v>
      </c>
      <c r="G6" s="271"/>
      <c r="J6" s="138"/>
      <c r="K6" s="138"/>
    </row>
    <row r="7" spans="1:11" ht="58.5" customHeight="1" thickBot="1">
      <c r="B7" s="272" t="s">
        <v>257</v>
      </c>
      <c r="C7" s="273" t="s">
        <v>258</v>
      </c>
      <c r="D7" s="274"/>
      <c r="F7" s="275" t="s">
        <v>259</v>
      </c>
      <c r="G7" s="162" t="s">
        <v>260</v>
      </c>
      <c r="J7" s="138"/>
      <c r="K7" s="138"/>
    </row>
    <row r="8" spans="1:11" ht="33" customHeight="1">
      <c r="F8" s="179"/>
    </row>
    <row r="9" spans="1:11">
      <c r="F9" s="180"/>
    </row>
    <row r="10" spans="1:11">
      <c r="F10" s="181"/>
    </row>
    <row r="11" spans="1:11">
      <c r="F11" s="138"/>
    </row>
    <row r="12" spans="1:11">
      <c r="F12" s="138"/>
    </row>
    <row r="13" spans="1:11">
      <c r="F13" s="138"/>
    </row>
    <row r="14" spans="1:11">
      <c r="F14" s="138"/>
    </row>
    <row r="15" spans="1:11">
      <c r="F15" s="138"/>
    </row>
    <row r="16" spans="1:11">
      <c r="F16" s="138"/>
    </row>
    <row r="17" spans="6:6">
      <c r="F17" s="138"/>
    </row>
  </sheetData>
  <sheetProtection algorithmName="SHA-512" hashValue="8xmbFN3OGz88CEDemp3COGEUc4WEmP5SLix3kPPvTyQWLaoFbDSkf86e+8opUMmexP8zu26Ym8rKXjkuLlsIaw==" saltValue="l3NR4qZtDK5R1LYk4Q3p8Q==" spinCount="100000" sheet="1" objects="1" scenarios="1"/>
  <mergeCells count="5">
    <mergeCell ref="B2:D2"/>
    <mergeCell ref="B4:C4"/>
    <mergeCell ref="B5:C5"/>
    <mergeCell ref="B6:C6"/>
    <mergeCell ref="F4:G4"/>
  </mergeCells>
  <phoneticPr fontId="1"/>
  <dataValidations count="1">
    <dataValidation type="list" allowBlank="1" showInputMessage="1" showErrorMessage="1" sqref="D7" xr:uid="{2F98E626-0BDF-43B1-B3E8-A5845A7CC83D}">
      <formula1>"○"</formula1>
    </dataValidation>
  </dataValidations>
  <printOptions horizontalCentered="1"/>
  <pageMargins left="0" right="0" top="0.35433070866141736" bottom="0.39370078740157483"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8CF99-9032-44BF-A7F9-3423FE0E352C}">
  <sheetPr>
    <tabColor rgb="FFFF0000"/>
    <pageSetUpPr fitToPage="1"/>
  </sheetPr>
  <dimension ref="A1:M18"/>
  <sheetViews>
    <sheetView showGridLines="0" view="pageBreakPreview" topLeftCell="A8" zoomScale="85" zoomScaleNormal="75" zoomScaleSheetLayoutView="85" workbookViewId="0">
      <selection activeCell="A4" sqref="A4"/>
    </sheetView>
  </sheetViews>
  <sheetFormatPr defaultColWidth="6.26953125" defaultRowHeight="15"/>
  <cols>
    <col min="1" max="1" width="6.26953125" style="202"/>
    <col min="2" max="10" width="6.26953125" style="182"/>
    <col min="11" max="11" width="9.6328125" style="182" customWidth="1"/>
    <col min="12" max="12" width="12.453125" style="182" customWidth="1"/>
    <col min="13" max="13" width="12.453125" style="202" customWidth="1"/>
    <col min="14" max="266" width="6.26953125" style="182"/>
    <col min="267" max="267" width="9.6328125" style="182" customWidth="1"/>
    <col min="268" max="269" width="12.453125" style="182" customWidth="1"/>
    <col min="270" max="522" width="6.26953125" style="182"/>
    <col min="523" max="523" width="9.6328125" style="182" customWidth="1"/>
    <col min="524" max="525" width="12.453125" style="182" customWidth="1"/>
    <col min="526" max="778" width="6.26953125" style="182"/>
    <col min="779" max="779" width="9.6328125" style="182" customWidth="1"/>
    <col min="780" max="781" width="12.453125" style="182" customWidth="1"/>
    <col min="782" max="1034" width="6.26953125" style="182"/>
    <col min="1035" max="1035" width="9.6328125" style="182" customWidth="1"/>
    <col min="1036" max="1037" width="12.453125" style="182" customWidth="1"/>
    <col min="1038" max="1290" width="6.26953125" style="182"/>
    <col min="1291" max="1291" width="9.6328125" style="182" customWidth="1"/>
    <col min="1292" max="1293" width="12.453125" style="182" customWidth="1"/>
    <col min="1294" max="1546" width="6.26953125" style="182"/>
    <col min="1547" max="1547" width="9.6328125" style="182" customWidth="1"/>
    <col min="1548" max="1549" width="12.453125" style="182" customWidth="1"/>
    <col min="1550" max="1802" width="6.26953125" style="182"/>
    <col min="1803" max="1803" width="9.6328125" style="182" customWidth="1"/>
    <col min="1804" max="1805" width="12.453125" style="182" customWidth="1"/>
    <col min="1806" max="2058" width="6.26953125" style="182"/>
    <col min="2059" max="2059" width="9.6328125" style="182" customWidth="1"/>
    <col min="2060" max="2061" width="12.453125" style="182" customWidth="1"/>
    <col min="2062" max="2314" width="6.26953125" style="182"/>
    <col min="2315" max="2315" width="9.6328125" style="182" customWidth="1"/>
    <col min="2316" max="2317" width="12.453125" style="182" customWidth="1"/>
    <col min="2318" max="2570" width="6.26953125" style="182"/>
    <col min="2571" max="2571" width="9.6328125" style="182" customWidth="1"/>
    <col min="2572" max="2573" width="12.453125" style="182" customWidth="1"/>
    <col min="2574" max="2826" width="6.26953125" style="182"/>
    <col min="2827" max="2827" width="9.6328125" style="182" customWidth="1"/>
    <col min="2828" max="2829" width="12.453125" style="182" customWidth="1"/>
    <col min="2830" max="3082" width="6.26953125" style="182"/>
    <col min="3083" max="3083" width="9.6328125" style="182" customWidth="1"/>
    <col min="3084" max="3085" width="12.453125" style="182" customWidth="1"/>
    <col min="3086" max="3338" width="6.26953125" style="182"/>
    <col min="3339" max="3339" width="9.6328125" style="182" customWidth="1"/>
    <col min="3340" max="3341" width="12.453125" style="182" customWidth="1"/>
    <col min="3342" max="3594" width="6.26953125" style="182"/>
    <col min="3595" max="3595" width="9.6328125" style="182" customWidth="1"/>
    <col min="3596" max="3597" width="12.453125" style="182" customWidth="1"/>
    <col min="3598" max="3850" width="6.26953125" style="182"/>
    <col min="3851" max="3851" width="9.6328125" style="182" customWidth="1"/>
    <col min="3852" max="3853" width="12.453125" style="182" customWidth="1"/>
    <col min="3854" max="4106" width="6.26953125" style="182"/>
    <col min="4107" max="4107" width="9.6328125" style="182" customWidth="1"/>
    <col min="4108" max="4109" width="12.453125" style="182" customWidth="1"/>
    <col min="4110" max="4362" width="6.26953125" style="182"/>
    <col min="4363" max="4363" width="9.6328125" style="182" customWidth="1"/>
    <col min="4364" max="4365" width="12.453125" style="182" customWidth="1"/>
    <col min="4366" max="4618" width="6.26953125" style="182"/>
    <col min="4619" max="4619" width="9.6328125" style="182" customWidth="1"/>
    <col min="4620" max="4621" width="12.453125" style="182" customWidth="1"/>
    <col min="4622" max="4874" width="6.26953125" style="182"/>
    <col min="4875" max="4875" width="9.6328125" style="182" customWidth="1"/>
    <col min="4876" max="4877" width="12.453125" style="182" customWidth="1"/>
    <col min="4878" max="5130" width="6.26953125" style="182"/>
    <col min="5131" max="5131" width="9.6328125" style="182" customWidth="1"/>
    <col min="5132" max="5133" width="12.453125" style="182" customWidth="1"/>
    <col min="5134" max="5386" width="6.26953125" style="182"/>
    <col min="5387" max="5387" width="9.6328125" style="182" customWidth="1"/>
    <col min="5388" max="5389" width="12.453125" style="182" customWidth="1"/>
    <col min="5390" max="5642" width="6.26953125" style="182"/>
    <col min="5643" max="5643" width="9.6328125" style="182" customWidth="1"/>
    <col min="5644" max="5645" width="12.453125" style="182" customWidth="1"/>
    <col min="5646" max="5898" width="6.26953125" style="182"/>
    <col min="5899" max="5899" width="9.6328125" style="182" customWidth="1"/>
    <col min="5900" max="5901" width="12.453125" style="182" customWidth="1"/>
    <col min="5902" max="6154" width="6.26953125" style="182"/>
    <col min="6155" max="6155" width="9.6328125" style="182" customWidth="1"/>
    <col min="6156" max="6157" width="12.453125" style="182" customWidth="1"/>
    <col min="6158" max="6410" width="6.26953125" style="182"/>
    <col min="6411" max="6411" width="9.6328125" style="182" customWidth="1"/>
    <col min="6412" max="6413" width="12.453125" style="182" customWidth="1"/>
    <col min="6414" max="6666" width="6.26953125" style="182"/>
    <col min="6667" max="6667" width="9.6328125" style="182" customWidth="1"/>
    <col min="6668" max="6669" width="12.453125" style="182" customWidth="1"/>
    <col min="6670" max="6922" width="6.26953125" style="182"/>
    <col min="6923" max="6923" width="9.6328125" style="182" customWidth="1"/>
    <col min="6924" max="6925" width="12.453125" style="182" customWidth="1"/>
    <col min="6926" max="7178" width="6.26953125" style="182"/>
    <col min="7179" max="7179" width="9.6328125" style="182" customWidth="1"/>
    <col min="7180" max="7181" width="12.453125" style="182" customWidth="1"/>
    <col min="7182" max="7434" width="6.26953125" style="182"/>
    <col min="7435" max="7435" width="9.6328125" style="182" customWidth="1"/>
    <col min="7436" max="7437" width="12.453125" style="182" customWidth="1"/>
    <col min="7438" max="7690" width="6.26953125" style="182"/>
    <col min="7691" max="7691" width="9.6328125" style="182" customWidth="1"/>
    <col min="7692" max="7693" width="12.453125" style="182" customWidth="1"/>
    <col min="7694" max="7946" width="6.26953125" style="182"/>
    <col min="7947" max="7947" width="9.6328125" style="182" customWidth="1"/>
    <col min="7948" max="7949" width="12.453125" style="182" customWidth="1"/>
    <col min="7950" max="8202" width="6.26953125" style="182"/>
    <col min="8203" max="8203" width="9.6328125" style="182" customWidth="1"/>
    <col min="8204" max="8205" width="12.453125" style="182" customWidth="1"/>
    <col min="8206" max="8458" width="6.26953125" style="182"/>
    <col min="8459" max="8459" width="9.6328125" style="182" customWidth="1"/>
    <col min="8460" max="8461" width="12.453125" style="182" customWidth="1"/>
    <col min="8462" max="8714" width="6.26953125" style="182"/>
    <col min="8715" max="8715" width="9.6328125" style="182" customWidth="1"/>
    <col min="8716" max="8717" width="12.453125" style="182" customWidth="1"/>
    <col min="8718" max="8970" width="6.26953125" style="182"/>
    <col min="8971" max="8971" width="9.6328125" style="182" customWidth="1"/>
    <col min="8972" max="8973" width="12.453125" style="182" customWidth="1"/>
    <col min="8974" max="9226" width="6.26953125" style="182"/>
    <col min="9227" max="9227" width="9.6328125" style="182" customWidth="1"/>
    <col min="9228" max="9229" width="12.453125" style="182" customWidth="1"/>
    <col min="9230" max="9482" width="6.26953125" style="182"/>
    <col min="9483" max="9483" width="9.6328125" style="182" customWidth="1"/>
    <col min="9484" max="9485" width="12.453125" style="182" customWidth="1"/>
    <col min="9486" max="9738" width="6.26953125" style="182"/>
    <col min="9739" max="9739" width="9.6328125" style="182" customWidth="1"/>
    <col min="9740" max="9741" width="12.453125" style="182" customWidth="1"/>
    <col min="9742" max="9994" width="6.26953125" style="182"/>
    <col min="9995" max="9995" width="9.6328125" style="182" customWidth="1"/>
    <col min="9996" max="9997" width="12.453125" style="182" customWidth="1"/>
    <col min="9998" max="10250" width="6.26953125" style="182"/>
    <col min="10251" max="10251" width="9.6328125" style="182" customWidth="1"/>
    <col min="10252" max="10253" width="12.453125" style="182" customWidth="1"/>
    <col min="10254" max="10506" width="6.26953125" style="182"/>
    <col min="10507" max="10507" width="9.6328125" style="182" customWidth="1"/>
    <col min="10508" max="10509" width="12.453125" style="182" customWidth="1"/>
    <col min="10510" max="10762" width="6.26953125" style="182"/>
    <col min="10763" max="10763" width="9.6328125" style="182" customWidth="1"/>
    <col min="10764" max="10765" width="12.453125" style="182" customWidth="1"/>
    <col min="10766" max="11018" width="6.26953125" style="182"/>
    <col min="11019" max="11019" width="9.6328125" style="182" customWidth="1"/>
    <col min="11020" max="11021" width="12.453125" style="182" customWidth="1"/>
    <col min="11022" max="11274" width="6.26953125" style="182"/>
    <col min="11275" max="11275" width="9.6328125" style="182" customWidth="1"/>
    <col min="11276" max="11277" width="12.453125" style="182" customWidth="1"/>
    <col min="11278" max="11530" width="6.26953125" style="182"/>
    <col min="11531" max="11531" width="9.6328125" style="182" customWidth="1"/>
    <col min="11532" max="11533" width="12.453125" style="182" customWidth="1"/>
    <col min="11534" max="11786" width="6.26953125" style="182"/>
    <col min="11787" max="11787" width="9.6328125" style="182" customWidth="1"/>
    <col min="11788" max="11789" width="12.453125" style="182" customWidth="1"/>
    <col min="11790" max="12042" width="6.26953125" style="182"/>
    <col min="12043" max="12043" width="9.6328125" style="182" customWidth="1"/>
    <col min="12044" max="12045" width="12.453125" style="182" customWidth="1"/>
    <col min="12046" max="12298" width="6.26953125" style="182"/>
    <col min="12299" max="12299" width="9.6328125" style="182" customWidth="1"/>
    <col min="12300" max="12301" width="12.453125" style="182" customWidth="1"/>
    <col min="12302" max="12554" width="6.26953125" style="182"/>
    <col min="12555" max="12555" width="9.6328125" style="182" customWidth="1"/>
    <col min="12556" max="12557" width="12.453125" style="182" customWidth="1"/>
    <col min="12558" max="12810" width="6.26953125" style="182"/>
    <col min="12811" max="12811" width="9.6328125" style="182" customWidth="1"/>
    <col min="12812" max="12813" width="12.453125" style="182" customWidth="1"/>
    <col min="12814" max="13066" width="6.26953125" style="182"/>
    <col min="13067" max="13067" width="9.6328125" style="182" customWidth="1"/>
    <col min="13068" max="13069" width="12.453125" style="182" customWidth="1"/>
    <col min="13070" max="13322" width="6.26953125" style="182"/>
    <col min="13323" max="13323" width="9.6328125" style="182" customWidth="1"/>
    <col min="13324" max="13325" width="12.453125" style="182" customWidth="1"/>
    <col min="13326" max="13578" width="6.26953125" style="182"/>
    <col min="13579" max="13579" width="9.6328125" style="182" customWidth="1"/>
    <col min="13580" max="13581" width="12.453125" style="182" customWidth="1"/>
    <col min="13582" max="13834" width="6.26953125" style="182"/>
    <col min="13835" max="13835" width="9.6328125" style="182" customWidth="1"/>
    <col min="13836" max="13837" width="12.453125" style="182" customWidth="1"/>
    <col min="13838" max="14090" width="6.26953125" style="182"/>
    <col min="14091" max="14091" width="9.6328125" style="182" customWidth="1"/>
    <col min="14092" max="14093" width="12.453125" style="182" customWidth="1"/>
    <col min="14094" max="14346" width="6.26953125" style="182"/>
    <col min="14347" max="14347" width="9.6328125" style="182" customWidth="1"/>
    <col min="14348" max="14349" width="12.453125" style="182" customWidth="1"/>
    <col min="14350" max="14602" width="6.26953125" style="182"/>
    <col min="14603" max="14603" width="9.6328125" style="182" customWidth="1"/>
    <col min="14604" max="14605" width="12.453125" style="182" customWidth="1"/>
    <col min="14606" max="14858" width="6.26953125" style="182"/>
    <col min="14859" max="14859" width="9.6328125" style="182" customWidth="1"/>
    <col min="14860" max="14861" width="12.453125" style="182" customWidth="1"/>
    <col min="14862" max="15114" width="6.26953125" style="182"/>
    <col min="15115" max="15115" width="9.6328125" style="182" customWidth="1"/>
    <col min="15116" max="15117" width="12.453125" style="182" customWidth="1"/>
    <col min="15118" max="15370" width="6.26953125" style="182"/>
    <col min="15371" max="15371" width="9.6328125" style="182" customWidth="1"/>
    <col min="15372" max="15373" width="12.453125" style="182" customWidth="1"/>
    <col min="15374" max="15626" width="6.26953125" style="182"/>
    <col min="15627" max="15627" width="9.6328125" style="182" customWidth="1"/>
    <col min="15628" max="15629" width="12.453125" style="182" customWidth="1"/>
    <col min="15630" max="15882" width="6.26953125" style="182"/>
    <col min="15883" max="15883" width="9.6328125" style="182" customWidth="1"/>
    <col min="15884" max="15885" width="12.453125" style="182" customWidth="1"/>
    <col min="15886" max="16138" width="6.26953125" style="182"/>
    <col min="16139" max="16139" width="9.6328125" style="182" customWidth="1"/>
    <col min="16140" max="16141" width="12.453125" style="182" customWidth="1"/>
    <col min="16142" max="16384" width="6.26953125" style="182"/>
  </cols>
  <sheetData>
    <row r="1" spans="1:13" ht="56.25" customHeight="1">
      <c r="A1" s="376" t="s">
        <v>338</v>
      </c>
      <c r="B1" s="377"/>
      <c r="C1" s="377"/>
      <c r="D1" s="377"/>
      <c r="E1" s="377"/>
      <c r="F1" s="377"/>
      <c r="G1" s="377"/>
      <c r="H1" s="377"/>
      <c r="I1" s="377"/>
      <c r="J1" s="377"/>
      <c r="K1" s="377"/>
      <c r="L1" s="377"/>
      <c r="M1" s="377"/>
    </row>
    <row r="2" spans="1:13" ht="43.5" customHeight="1">
      <c r="A2" s="183" t="s">
        <v>261</v>
      </c>
      <c r="B2" s="184"/>
      <c r="C2" s="184"/>
      <c r="D2" s="184"/>
      <c r="E2" s="184"/>
      <c r="F2" s="184"/>
      <c r="G2" s="184"/>
      <c r="H2" s="184"/>
      <c r="I2" s="184"/>
      <c r="J2" s="185"/>
      <c r="K2" s="185"/>
      <c r="L2" s="185"/>
      <c r="M2" s="185"/>
    </row>
    <row r="3" spans="1:13" ht="23.25" customHeight="1">
      <c r="A3" s="332" t="s">
        <v>347</v>
      </c>
      <c r="B3" s="184"/>
      <c r="C3" s="184"/>
      <c r="D3" s="184"/>
      <c r="E3" s="184"/>
      <c r="F3" s="184"/>
      <c r="G3" s="372" t="s">
        <v>131</v>
      </c>
      <c r="H3" s="373"/>
      <c r="I3" s="374">
        <f>'交付申請基本情報（R8.1.15〆）'!D5</f>
        <v>0</v>
      </c>
      <c r="J3" s="374"/>
      <c r="K3" s="374"/>
      <c r="L3" s="374"/>
      <c r="M3" s="375"/>
    </row>
    <row r="4" spans="1:13" ht="23.25" customHeight="1">
      <c r="A4" s="186"/>
      <c r="B4" s="184"/>
      <c r="C4" s="184"/>
      <c r="D4" s="184"/>
      <c r="E4" s="184"/>
      <c r="F4" s="184"/>
      <c r="G4" s="372" t="s">
        <v>132</v>
      </c>
      <c r="H4" s="373"/>
      <c r="I4" s="374">
        <f>'交付申請基本情報（R8.1.15〆）'!D11</f>
        <v>0</v>
      </c>
      <c r="J4" s="374"/>
      <c r="K4" s="374"/>
      <c r="L4" s="374"/>
      <c r="M4" s="375"/>
    </row>
    <row r="5" spans="1:13" ht="23.25" customHeight="1">
      <c r="A5" s="186"/>
      <c r="B5" s="184"/>
      <c r="C5" s="184"/>
      <c r="D5" s="184"/>
      <c r="E5" s="184"/>
      <c r="F5" s="184"/>
      <c r="G5" s="372" t="s">
        <v>133</v>
      </c>
      <c r="H5" s="373"/>
      <c r="I5" s="374">
        <f>'交付申請基本情報（R8.1.15〆）'!D16</f>
        <v>0</v>
      </c>
      <c r="J5" s="374"/>
      <c r="K5" s="374"/>
      <c r="L5" s="374"/>
      <c r="M5" s="375"/>
    </row>
    <row r="6" spans="1:13" ht="23.25" customHeight="1">
      <c r="A6" s="186"/>
      <c r="B6" s="184"/>
      <c r="C6" s="184"/>
      <c r="D6" s="184"/>
      <c r="E6" s="184"/>
      <c r="F6" s="184"/>
      <c r="G6" s="362" t="s">
        <v>134</v>
      </c>
      <c r="H6" s="363"/>
      <c r="I6" s="364" t="s">
        <v>135</v>
      </c>
      <c r="J6" s="364"/>
      <c r="K6" s="558">
        <f>'交付申請基本情報（R8.1.15〆）'!D17</f>
        <v>0</v>
      </c>
      <c r="L6" s="559"/>
      <c r="M6" s="560"/>
    </row>
    <row r="7" spans="1:13" ht="23.25" customHeight="1">
      <c r="A7" s="186"/>
      <c r="B7" s="184"/>
      <c r="C7" s="184"/>
      <c r="D7" s="184"/>
      <c r="E7" s="184"/>
      <c r="F7" s="184"/>
      <c r="G7" s="367" t="s">
        <v>136</v>
      </c>
      <c r="H7" s="368"/>
      <c r="I7" s="369" t="s">
        <v>137</v>
      </c>
      <c r="J7" s="369"/>
      <c r="K7" s="370">
        <f>'交付申請基本情報（R8.1.15〆）'!D18</f>
        <v>0</v>
      </c>
      <c r="L7" s="370"/>
      <c r="M7" s="371"/>
    </row>
    <row r="8" spans="1:13" ht="21" customHeight="1">
      <c r="A8" s="187"/>
      <c r="J8" s="185"/>
      <c r="K8" s="185"/>
      <c r="L8" s="185"/>
      <c r="M8" s="185"/>
    </row>
    <row r="9" spans="1:13" s="188" customFormat="1" ht="18" customHeight="1">
      <c r="A9" s="357" t="s">
        <v>138</v>
      </c>
      <c r="B9" s="357" t="s">
        <v>139</v>
      </c>
      <c r="C9" s="357"/>
      <c r="D9" s="357"/>
      <c r="E9" s="357"/>
      <c r="F9" s="357"/>
      <c r="G9" s="357"/>
      <c r="H9" s="357"/>
      <c r="I9" s="357"/>
      <c r="J9" s="357"/>
      <c r="K9" s="357"/>
      <c r="L9" s="358" t="s">
        <v>140</v>
      </c>
      <c r="M9" s="360" t="s">
        <v>141</v>
      </c>
    </row>
    <row r="10" spans="1:13" s="188" customFormat="1" ht="27" customHeight="1">
      <c r="A10" s="357"/>
      <c r="B10" s="357"/>
      <c r="C10" s="357"/>
      <c r="D10" s="357"/>
      <c r="E10" s="357"/>
      <c r="F10" s="357"/>
      <c r="G10" s="357"/>
      <c r="H10" s="357"/>
      <c r="I10" s="357"/>
      <c r="J10" s="357"/>
      <c r="K10" s="357"/>
      <c r="L10" s="359"/>
      <c r="M10" s="360"/>
    </row>
    <row r="11" spans="1:13" s="188" customFormat="1" ht="45" customHeight="1">
      <c r="A11" s="189">
        <v>8</v>
      </c>
      <c r="B11" s="361" t="s">
        <v>142</v>
      </c>
      <c r="C11" s="361"/>
      <c r="D11" s="361"/>
      <c r="E11" s="361"/>
      <c r="F11" s="361"/>
      <c r="G11" s="361"/>
      <c r="H11" s="361"/>
      <c r="I11" s="361"/>
      <c r="J11" s="361"/>
      <c r="K11" s="361"/>
      <c r="L11" s="190"/>
      <c r="M11" s="189"/>
    </row>
    <row r="12" spans="1:13" s="194" customFormat="1" ht="45" customHeight="1">
      <c r="A12" s="191">
        <v>9</v>
      </c>
      <c r="B12" s="352" t="s">
        <v>262</v>
      </c>
      <c r="C12" s="353"/>
      <c r="D12" s="353"/>
      <c r="E12" s="353"/>
      <c r="F12" s="353"/>
      <c r="G12" s="353"/>
      <c r="H12" s="353"/>
      <c r="I12" s="353"/>
      <c r="J12" s="353"/>
      <c r="K12" s="353"/>
      <c r="L12" s="193"/>
      <c r="M12" s="191"/>
    </row>
    <row r="13" spans="1:13" s="194" customFormat="1" ht="45" customHeight="1">
      <c r="A13" s="191">
        <v>10</v>
      </c>
      <c r="B13" s="352" t="s">
        <v>263</v>
      </c>
      <c r="C13" s="353"/>
      <c r="D13" s="353"/>
      <c r="E13" s="353"/>
      <c r="F13" s="353"/>
      <c r="G13" s="353"/>
      <c r="H13" s="353"/>
      <c r="I13" s="353"/>
      <c r="J13" s="353"/>
      <c r="K13" s="353"/>
      <c r="L13" s="193"/>
      <c r="M13" s="191"/>
    </row>
    <row r="14" spans="1:13" s="188" customFormat="1" ht="44.5" customHeight="1">
      <c r="A14" s="276">
        <v>11</v>
      </c>
      <c r="B14" s="556" t="s">
        <v>264</v>
      </c>
      <c r="C14" s="556"/>
      <c r="D14" s="556"/>
      <c r="E14" s="556"/>
      <c r="F14" s="556"/>
      <c r="G14" s="556"/>
      <c r="H14" s="556"/>
      <c r="I14" s="556"/>
      <c r="J14" s="556"/>
      <c r="K14" s="556"/>
      <c r="L14" s="193"/>
      <c r="M14" s="276"/>
    </row>
    <row r="15" spans="1:13" s="188" customFormat="1" ht="44.5" customHeight="1">
      <c r="A15" s="191">
        <v>12</v>
      </c>
      <c r="B15" s="354" t="s">
        <v>265</v>
      </c>
      <c r="C15" s="354"/>
      <c r="D15" s="354"/>
      <c r="E15" s="354"/>
      <c r="F15" s="354"/>
      <c r="G15" s="354"/>
      <c r="H15" s="354"/>
      <c r="I15" s="354"/>
      <c r="J15" s="354"/>
      <c r="K15" s="354"/>
      <c r="L15" s="193"/>
      <c r="M15" s="191"/>
    </row>
    <row r="16" spans="1:13" ht="45" customHeight="1">
      <c r="A16" s="277">
        <v>13</v>
      </c>
      <c r="B16" s="557" t="s">
        <v>339</v>
      </c>
      <c r="C16" s="557"/>
      <c r="D16" s="557"/>
      <c r="E16" s="557"/>
      <c r="F16" s="557"/>
      <c r="G16" s="557"/>
      <c r="H16" s="557"/>
      <c r="I16" s="557"/>
      <c r="J16" s="557"/>
      <c r="K16" s="557"/>
      <c r="L16" s="196"/>
      <c r="M16" s="278"/>
    </row>
    <row r="17" spans="1:13" s="188" customFormat="1" ht="45" customHeight="1">
      <c r="A17" s="195">
        <v>14</v>
      </c>
      <c r="B17" s="355" t="s">
        <v>340</v>
      </c>
      <c r="C17" s="355"/>
      <c r="D17" s="355"/>
      <c r="E17" s="355"/>
      <c r="F17" s="355"/>
      <c r="G17" s="355"/>
      <c r="H17" s="355"/>
      <c r="I17" s="355"/>
      <c r="J17" s="355"/>
      <c r="K17" s="355"/>
      <c r="L17" s="196"/>
      <c r="M17" s="195"/>
    </row>
    <row r="18" spans="1:13" s="188" customFormat="1" ht="45" customHeight="1">
      <c r="A18" s="198">
        <v>15</v>
      </c>
      <c r="B18" s="356" t="s">
        <v>266</v>
      </c>
      <c r="C18" s="356"/>
      <c r="D18" s="356"/>
      <c r="E18" s="356"/>
      <c r="F18" s="356"/>
      <c r="G18" s="356"/>
      <c r="H18" s="356"/>
      <c r="I18" s="356"/>
      <c r="J18" s="356"/>
      <c r="K18" s="356"/>
      <c r="L18" s="199"/>
      <c r="M18" s="198"/>
    </row>
  </sheetData>
  <sheetProtection algorithmName="SHA-512" hashValue="G20UMaJ/05dKt0WsIovo1kC1WvX2mhtuVyNRVoqRTdT60Jewn7iRCAhFaz3v4okrfz0YAUbADtFpNtaMlDd3Hw==" saltValue="xw3VM/2demz7nUkIEX1bcg==" spinCount="100000" sheet="1" objects="1" scenarios="1" formatCells="0"/>
  <mergeCells count="25">
    <mergeCell ref="G5:H5"/>
    <mergeCell ref="I5:M5"/>
    <mergeCell ref="A1:M1"/>
    <mergeCell ref="G3:H3"/>
    <mergeCell ref="I3:M3"/>
    <mergeCell ref="G4:H4"/>
    <mergeCell ref="I4:M4"/>
    <mergeCell ref="G6:H6"/>
    <mergeCell ref="I6:J6"/>
    <mergeCell ref="K6:M6"/>
    <mergeCell ref="G7:H7"/>
    <mergeCell ref="I7:J7"/>
    <mergeCell ref="K7:M7"/>
    <mergeCell ref="B18:K18"/>
    <mergeCell ref="A9:A10"/>
    <mergeCell ref="B9:K10"/>
    <mergeCell ref="L9:L10"/>
    <mergeCell ref="M9:M10"/>
    <mergeCell ref="B11:K11"/>
    <mergeCell ref="B12:K12"/>
    <mergeCell ref="B13:K13"/>
    <mergeCell ref="B14:K14"/>
    <mergeCell ref="B15:K15"/>
    <mergeCell ref="B16:K16"/>
    <mergeCell ref="B17:K17"/>
  </mergeCells>
  <phoneticPr fontId="1"/>
  <dataValidations count="1">
    <dataValidation type="list" allowBlank="1" showInputMessage="1" showErrorMessage="1" sqref="L11:L18" xr:uid="{5F70568D-D7CD-4E76-AD78-1A85C27D736D}">
      <formula1>"○"</formula1>
    </dataValidation>
  </dataValidations>
  <printOptions horizontalCentered="1"/>
  <pageMargins left="0.47244094488188981" right="0.19685039370078741" top="0.78740157480314965" bottom="0.51181102362204722" header="0.19685039370078741" footer="0.27559055118110237"/>
  <pageSetup paperSize="9" scale="9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E2520-8CC5-4B32-A97E-54A9568BA008}">
  <sheetPr>
    <tabColor rgb="FFFF5050"/>
    <pageSetUpPr fitToPage="1"/>
  </sheetPr>
  <dimension ref="A1:P34"/>
  <sheetViews>
    <sheetView view="pageBreakPreview" topLeftCell="A21" zoomScaleNormal="100" zoomScaleSheetLayoutView="100" workbookViewId="0">
      <selection activeCell="W12" sqref="W12"/>
    </sheetView>
  </sheetViews>
  <sheetFormatPr defaultColWidth="9" defaultRowHeight="13"/>
  <cols>
    <col min="1" max="2" width="4.36328125" style="231" customWidth="1"/>
    <col min="3" max="3" width="16.6328125" style="231" customWidth="1"/>
    <col min="4" max="4" width="5" style="231" customWidth="1"/>
    <col min="5" max="5" width="7.36328125" style="231" customWidth="1"/>
    <col min="6" max="6" width="11.6328125" style="231" customWidth="1"/>
    <col min="7" max="7" width="2.7265625" style="231" customWidth="1"/>
    <col min="8" max="8" width="6.36328125" style="231" customWidth="1"/>
    <col min="9" max="9" width="6.08984375" style="231" customWidth="1"/>
    <col min="10" max="16" width="4.36328125" style="231" customWidth="1"/>
    <col min="17" max="16384" width="9" style="231"/>
  </cols>
  <sheetData>
    <row r="1" spans="1:16" s="68" customFormat="1" ht="17.25" customHeight="1">
      <c r="B1" s="566"/>
      <c r="C1" s="566"/>
      <c r="D1" s="566"/>
      <c r="E1" s="566"/>
      <c r="F1" s="566"/>
      <c r="G1" s="566"/>
      <c r="H1" s="566"/>
      <c r="I1" s="566"/>
      <c r="J1" s="566"/>
      <c r="K1" s="566"/>
      <c r="L1" s="566"/>
      <c r="M1" s="566"/>
      <c r="N1" s="279"/>
      <c r="O1" s="279"/>
      <c r="P1" s="69"/>
    </row>
    <row r="3" spans="1:16" ht="21" customHeight="1">
      <c r="B3" s="280" t="s">
        <v>267</v>
      </c>
      <c r="C3" s="280"/>
      <c r="D3" s="280"/>
      <c r="E3" s="280"/>
      <c r="F3" s="280"/>
      <c r="G3" s="280"/>
      <c r="H3" s="280"/>
      <c r="I3" s="280"/>
      <c r="J3" s="280"/>
      <c r="K3" s="280"/>
      <c r="L3" s="280"/>
      <c r="M3" s="280"/>
      <c r="N3" s="280"/>
      <c r="O3" s="280"/>
    </row>
    <row r="4" spans="1:16" ht="36.75" customHeight="1">
      <c r="B4" s="281"/>
      <c r="C4" s="281"/>
      <c r="D4" s="281"/>
      <c r="E4" s="281"/>
      <c r="F4" s="281"/>
      <c r="G4" s="281"/>
      <c r="H4" s="281"/>
      <c r="I4" s="281"/>
      <c r="J4" s="281"/>
      <c r="K4" s="281"/>
      <c r="L4" s="281"/>
      <c r="M4" s="281"/>
      <c r="N4" s="282"/>
      <c r="O4" s="282"/>
    </row>
    <row r="5" spans="1:16" ht="31.5" customHeight="1">
      <c r="A5" s="567" t="s">
        <v>268</v>
      </c>
      <c r="B5" s="567"/>
      <c r="C5" s="567"/>
      <c r="D5" s="567"/>
      <c r="E5" s="567"/>
      <c r="F5" s="567"/>
      <c r="G5" s="567"/>
      <c r="H5" s="567"/>
      <c r="I5" s="567"/>
      <c r="J5" s="567"/>
      <c r="K5" s="567"/>
      <c r="L5" s="567"/>
      <c r="M5" s="567"/>
      <c r="N5" s="567"/>
      <c r="O5" s="567"/>
    </row>
    <row r="6" spans="1:16" ht="28.5" customHeight="1">
      <c r="B6" s="281"/>
      <c r="C6" s="281"/>
      <c r="D6" s="281"/>
      <c r="E6" s="281"/>
      <c r="F6" s="281"/>
      <c r="G6" s="281"/>
      <c r="H6" s="281"/>
      <c r="I6" s="281"/>
      <c r="J6" s="281"/>
      <c r="K6" s="281"/>
      <c r="L6" s="281"/>
      <c r="M6" s="281"/>
      <c r="N6" s="282"/>
      <c r="O6" s="282"/>
    </row>
    <row r="7" spans="1:16" ht="25.5" customHeight="1">
      <c r="B7" s="280"/>
      <c r="C7" s="280"/>
      <c r="D7" s="280"/>
      <c r="E7" s="280"/>
      <c r="F7" s="280"/>
      <c r="G7" s="280"/>
      <c r="H7" s="280"/>
      <c r="I7" s="568">
        <v>46112</v>
      </c>
      <c r="J7" s="562"/>
      <c r="K7" s="562"/>
      <c r="L7" s="562"/>
      <c r="M7" s="562"/>
      <c r="N7" s="562"/>
      <c r="O7" s="284"/>
    </row>
    <row r="8" spans="1:16" ht="19.5" customHeight="1">
      <c r="B8" s="280"/>
      <c r="C8" s="280"/>
      <c r="D8" s="280"/>
      <c r="E8" s="280"/>
      <c r="F8" s="285"/>
      <c r="G8" s="285"/>
      <c r="H8" s="286"/>
      <c r="I8" s="286"/>
      <c r="J8" s="286"/>
      <c r="K8" s="286"/>
      <c r="L8" s="286"/>
      <c r="M8" s="286"/>
      <c r="N8" s="286"/>
      <c r="O8" s="286"/>
    </row>
    <row r="9" spans="1:16">
      <c r="B9" s="280"/>
      <c r="C9" s="280"/>
      <c r="D9" s="280"/>
      <c r="E9" s="280" t="s">
        <v>152</v>
      </c>
      <c r="F9" s="287" t="s">
        <v>152</v>
      </c>
      <c r="G9" s="287"/>
      <c r="H9" s="287"/>
      <c r="I9" s="287"/>
      <c r="J9" s="287"/>
      <c r="K9" s="288"/>
      <c r="L9" s="288"/>
      <c r="M9" s="288"/>
      <c r="N9" s="288"/>
      <c r="O9" s="288"/>
    </row>
    <row r="10" spans="1:16" ht="27.75" customHeight="1">
      <c r="B10" s="286" t="s">
        <v>153</v>
      </c>
      <c r="C10" s="289" t="s">
        <v>154</v>
      </c>
      <c r="D10" s="290"/>
      <c r="E10" s="280"/>
      <c r="F10" s="280"/>
      <c r="G10" s="280"/>
      <c r="H10" s="280"/>
      <c r="I10" s="280"/>
      <c r="J10" s="280"/>
      <c r="K10" s="280"/>
      <c r="L10" s="280"/>
      <c r="M10" s="280"/>
      <c r="N10" s="280"/>
      <c r="O10" s="280"/>
    </row>
    <row r="11" spans="1:16" ht="28.5" customHeight="1">
      <c r="B11" s="280"/>
      <c r="C11" s="280"/>
      <c r="D11" s="280"/>
      <c r="E11" s="280"/>
      <c r="F11" s="280"/>
      <c r="G11" s="280"/>
      <c r="H11" s="280"/>
      <c r="I11" s="280"/>
      <c r="J11" s="280"/>
      <c r="K11" s="280"/>
      <c r="L11" s="280"/>
      <c r="M11" s="280"/>
      <c r="N11" s="280"/>
      <c r="O11" s="280"/>
    </row>
    <row r="12" spans="1:16" ht="30" customHeight="1">
      <c r="B12" s="280"/>
      <c r="C12" s="280"/>
      <c r="D12" s="280"/>
      <c r="E12" s="291"/>
      <c r="F12" s="562" t="s">
        <v>155</v>
      </c>
      <c r="G12" s="562"/>
      <c r="H12" s="381">
        <f>'交付申請基本情報（R8.1.15〆）'!D7</f>
        <v>0</v>
      </c>
      <c r="I12" s="381"/>
      <c r="J12" s="381"/>
      <c r="K12" s="381"/>
      <c r="L12" s="381"/>
      <c r="M12" s="381"/>
      <c r="N12" s="381"/>
      <c r="O12" s="381"/>
    </row>
    <row r="13" spans="1:16" ht="30" customHeight="1">
      <c r="B13" s="280"/>
      <c r="C13" s="280"/>
      <c r="D13" s="280"/>
      <c r="E13" s="291"/>
      <c r="F13" s="562" t="s">
        <v>156</v>
      </c>
      <c r="G13" s="562"/>
      <c r="H13" s="381">
        <f>'交付申請基本情報（R8.1.15〆）'!D5</f>
        <v>0</v>
      </c>
      <c r="I13" s="381"/>
      <c r="J13" s="381"/>
      <c r="K13" s="381"/>
      <c r="L13" s="381"/>
      <c r="M13" s="381"/>
      <c r="N13" s="381"/>
      <c r="O13" s="381"/>
    </row>
    <row r="14" spans="1:16" ht="30" customHeight="1">
      <c r="B14" s="280"/>
      <c r="C14" s="280" t="s">
        <v>157</v>
      </c>
      <c r="D14" s="280"/>
      <c r="E14" s="291"/>
      <c r="F14" s="562" t="s">
        <v>158</v>
      </c>
      <c r="G14" s="562"/>
      <c r="H14" s="381">
        <f>'交付申請基本情報（R8.1.15〆）'!$D$9</f>
        <v>0</v>
      </c>
      <c r="I14" s="381"/>
      <c r="J14" s="381"/>
      <c r="K14" s="381"/>
      <c r="L14" s="381"/>
      <c r="M14" s="381"/>
      <c r="N14" s="381"/>
      <c r="O14" s="381"/>
    </row>
    <row r="15" spans="1:16" ht="30" customHeight="1">
      <c r="B15" s="280"/>
      <c r="C15" s="280"/>
      <c r="D15" s="280"/>
      <c r="E15" s="291"/>
      <c r="F15" s="562" t="s">
        <v>159</v>
      </c>
      <c r="G15" s="562"/>
      <c r="H15" s="381">
        <f>'交付申請基本情報（R8.1.15〆）'!$D$8</f>
        <v>0</v>
      </c>
      <c r="I15" s="381"/>
      <c r="J15" s="381"/>
      <c r="K15" s="381"/>
      <c r="L15" s="381"/>
      <c r="M15" s="381"/>
      <c r="N15" s="381"/>
      <c r="O15" s="381"/>
    </row>
    <row r="16" spans="1:16" ht="30" customHeight="1">
      <c r="B16" s="280"/>
      <c r="C16" s="280"/>
      <c r="D16" s="280"/>
      <c r="E16" s="291"/>
      <c r="F16" s="565" t="s">
        <v>160</v>
      </c>
      <c r="G16" s="565"/>
      <c r="H16" s="381">
        <f>'交付申請基本情報（R8.1.15〆）'!D10</f>
        <v>0</v>
      </c>
      <c r="I16" s="381"/>
      <c r="J16" s="381"/>
      <c r="K16" s="381"/>
      <c r="L16" s="381"/>
      <c r="M16" s="381"/>
      <c r="N16" s="381"/>
      <c r="O16" s="381"/>
    </row>
    <row r="17" spans="2:15" ht="30" customHeight="1">
      <c r="B17" s="280"/>
      <c r="C17" s="280"/>
      <c r="D17" s="280"/>
      <c r="E17" s="291"/>
      <c r="F17" s="562" t="s">
        <v>161</v>
      </c>
      <c r="G17" s="562"/>
      <c r="H17" s="381">
        <f>'交付申請基本情報（R8.1.15〆）'!$H$17</f>
        <v>0</v>
      </c>
      <c r="I17" s="381"/>
      <c r="J17" s="381"/>
      <c r="K17" s="381"/>
      <c r="L17" s="381"/>
      <c r="M17" s="381"/>
      <c r="N17" s="381"/>
      <c r="O17" s="381"/>
    </row>
    <row r="18" spans="2:15" ht="30.75" customHeight="1">
      <c r="B18" s="280"/>
      <c r="C18" s="280"/>
      <c r="D18" s="280"/>
      <c r="E18" s="280"/>
      <c r="F18" s="280"/>
      <c r="G18" s="280"/>
      <c r="H18" s="280"/>
      <c r="I18" s="280"/>
      <c r="J18" s="280"/>
      <c r="K18" s="280"/>
      <c r="L18" s="280"/>
      <c r="M18" s="280"/>
      <c r="N18" s="280"/>
      <c r="O18" s="280"/>
    </row>
    <row r="19" spans="2:15" ht="30" customHeight="1">
      <c r="B19" s="563" t="str">
        <f>TEXT('実績報告基本情報(R8.4.2〆）'!D5,"ggge年m月d日")&amp;"付け高第"&amp;'実績報告基本情報(R8.4.2〆）'!D6&amp;"号により交付決定のあった令和７年度24時間対応在宅介護サービス参入促進事業（単価差補助）を下記のとおり実施したので、補助金交付要綱第１１条の規定に基づき、その実績を報告します。"</f>
        <v>明治33年1月0日付け高第号により交付決定のあった令和７年度24時間対応在宅介護サービス参入促進事業（単価差補助）を下記のとおり実施したので、補助金交付要綱第１１条の規定に基づき、その実績を報告します。</v>
      </c>
      <c r="C19" s="563"/>
      <c r="D19" s="563"/>
      <c r="E19" s="563"/>
      <c r="F19" s="563"/>
      <c r="G19" s="563"/>
      <c r="H19" s="563"/>
      <c r="I19" s="563"/>
      <c r="J19" s="563"/>
      <c r="K19" s="563"/>
      <c r="L19" s="563"/>
      <c r="M19" s="563"/>
      <c r="N19" s="563"/>
      <c r="O19" s="228"/>
    </row>
    <row r="20" spans="2:15" ht="30" customHeight="1">
      <c r="B20" s="563"/>
      <c r="C20" s="563"/>
      <c r="D20" s="563"/>
      <c r="E20" s="563"/>
      <c r="F20" s="563"/>
      <c r="G20" s="563"/>
      <c r="H20" s="563"/>
      <c r="I20" s="563"/>
      <c r="J20" s="563"/>
      <c r="K20" s="563"/>
      <c r="L20" s="563"/>
      <c r="M20" s="563"/>
      <c r="N20" s="563"/>
      <c r="O20" s="228"/>
    </row>
    <row r="21" spans="2:15" ht="30" customHeight="1">
      <c r="B21" s="563"/>
      <c r="C21" s="563"/>
      <c r="D21" s="563"/>
      <c r="E21" s="563"/>
      <c r="F21" s="563"/>
      <c r="G21" s="563"/>
      <c r="H21" s="563"/>
      <c r="I21" s="563"/>
      <c r="J21" s="563"/>
      <c r="K21" s="563"/>
      <c r="L21" s="563"/>
      <c r="M21" s="563"/>
      <c r="N21" s="563"/>
      <c r="O21" s="228"/>
    </row>
    <row r="22" spans="2:15" ht="30" customHeight="1">
      <c r="B22" s="292"/>
      <c r="C22" s="293"/>
      <c r="D22" s="293"/>
      <c r="E22" s="293"/>
      <c r="F22" s="293"/>
      <c r="G22" s="293"/>
      <c r="H22" s="293"/>
      <c r="I22" s="293"/>
      <c r="J22" s="293"/>
      <c r="K22" s="293"/>
      <c r="L22" s="293"/>
      <c r="M22" s="293"/>
      <c r="N22" s="293"/>
      <c r="O22" s="292"/>
    </row>
    <row r="23" spans="2:15" ht="30" customHeight="1">
      <c r="B23" s="564" t="s">
        <v>162</v>
      </c>
      <c r="C23" s="564"/>
      <c r="D23" s="564"/>
      <c r="E23" s="564"/>
      <c r="F23" s="564"/>
      <c r="G23" s="564"/>
      <c r="H23" s="564"/>
      <c r="I23" s="564"/>
      <c r="J23" s="564"/>
      <c r="K23" s="564"/>
      <c r="L23" s="564"/>
      <c r="M23" s="564"/>
      <c r="N23" s="564"/>
      <c r="O23" s="292"/>
    </row>
    <row r="24" spans="2:15" ht="30" customHeight="1">
      <c r="B24" s="291"/>
      <c r="C24" s="291"/>
      <c r="D24" s="280"/>
      <c r="E24" s="294"/>
      <c r="F24" s="280"/>
      <c r="G24" s="280"/>
      <c r="H24" s="280"/>
      <c r="I24" s="280"/>
      <c r="J24" s="280"/>
      <c r="K24" s="280"/>
      <c r="L24" s="280"/>
      <c r="M24" s="280"/>
      <c r="N24" s="280"/>
      <c r="O24" s="280"/>
    </row>
    <row r="25" spans="2:15" ht="35.15" customHeight="1">
      <c r="B25" s="289" t="s">
        <v>163</v>
      </c>
      <c r="C25" s="232" t="s">
        <v>164</v>
      </c>
      <c r="D25" s="289"/>
      <c r="E25" s="289"/>
      <c r="F25" s="289"/>
      <c r="G25" s="289"/>
      <c r="H25" s="289"/>
      <c r="I25" s="289"/>
      <c r="J25" s="289"/>
      <c r="K25" s="289"/>
      <c r="L25" s="289"/>
      <c r="M25" s="289"/>
      <c r="N25" s="289"/>
      <c r="O25" s="289"/>
    </row>
    <row r="26" spans="2:15" ht="35.15" customHeight="1">
      <c r="B26" s="289"/>
      <c r="C26" s="232"/>
      <c r="D26" s="289"/>
      <c r="E26" s="289"/>
      <c r="F26" s="295" t="s">
        <v>269</v>
      </c>
      <c r="G26" s="561" t="s">
        <v>172</v>
      </c>
      <c r="H26" s="561"/>
      <c r="I26" s="561"/>
      <c r="J26" s="561"/>
      <c r="K26" s="296" t="s">
        <v>270</v>
      </c>
      <c r="L26" s="296"/>
      <c r="M26" s="289"/>
      <c r="N26" s="289"/>
      <c r="O26" s="289"/>
    </row>
    <row r="27" spans="2:15" ht="35.15" customHeight="1">
      <c r="B27" s="289" t="s">
        <v>163</v>
      </c>
      <c r="C27" s="297" t="s">
        <v>271</v>
      </c>
      <c r="D27" s="297"/>
      <c r="E27" s="298"/>
      <c r="F27" s="295"/>
      <c r="G27" s="561" t="s">
        <v>172</v>
      </c>
      <c r="H27" s="561"/>
      <c r="I27" s="561"/>
      <c r="J27" s="561"/>
      <c r="K27" s="289"/>
      <c r="L27" s="289"/>
      <c r="N27" s="298"/>
      <c r="O27" s="298"/>
    </row>
    <row r="28" spans="2:15" ht="35.15" customHeight="1">
      <c r="B28" s="289"/>
      <c r="C28" s="297"/>
      <c r="D28" s="297"/>
      <c r="E28" s="298"/>
      <c r="F28" s="295" t="s">
        <v>269</v>
      </c>
      <c r="G28" s="561" t="s">
        <v>173</v>
      </c>
      <c r="H28" s="561"/>
      <c r="I28" s="561"/>
      <c r="J28" s="561"/>
      <c r="K28" s="289" t="s">
        <v>270</v>
      </c>
      <c r="L28" s="299"/>
      <c r="N28" s="298"/>
      <c r="O28" s="298"/>
    </row>
    <row r="29" spans="2:15" ht="35.15" customHeight="1">
      <c r="B29" s="289" t="s">
        <v>166</v>
      </c>
      <c r="C29" s="297" t="s">
        <v>272</v>
      </c>
      <c r="D29" s="297"/>
      <c r="E29" s="298"/>
      <c r="F29" s="300"/>
      <c r="G29" s="561" t="s">
        <v>342</v>
      </c>
      <c r="H29" s="561"/>
      <c r="I29" s="561"/>
      <c r="J29" s="561"/>
      <c r="K29" s="289"/>
      <c r="L29" s="289"/>
      <c r="N29" s="298"/>
      <c r="O29" s="298"/>
    </row>
    <row r="30" spans="2:15" ht="35.15" customHeight="1">
      <c r="B30" s="289" t="s">
        <v>168</v>
      </c>
      <c r="C30" s="297" t="s">
        <v>169</v>
      </c>
      <c r="D30" s="289"/>
      <c r="E30" s="289"/>
      <c r="F30" s="289"/>
      <c r="G30" s="289"/>
      <c r="H30" s="289"/>
      <c r="I30" s="289"/>
      <c r="J30" s="289"/>
      <c r="K30" s="289"/>
      <c r="L30" s="289"/>
      <c r="M30" s="289"/>
      <c r="N30" s="289"/>
      <c r="O30" s="289"/>
    </row>
    <row r="31" spans="2:15" ht="30" customHeight="1">
      <c r="B31" s="301" t="s">
        <v>170</v>
      </c>
      <c r="C31" s="301"/>
      <c r="D31" s="301"/>
      <c r="E31" s="301"/>
      <c r="F31" s="301"/>
      <c r="G31" s="301"/>
      <c r="H31" s="301"/>
      <c r="I31" s="301"/>
      <c r="J31" s="301"/>
      <c r="K31" s="301"/>
      <c r="L31" s="301"/>
      <c r="M31" s="301"/>
      <c r="N31" s="302"/>
      <c r="O31" s="302"/>
    </row>
    <row r="32" spans="2:15" ht="30" customHeight="1">
      <c r="C32" s="231" t="s">
        <v>273</v>
      </c>
    </row>
    <row r="33" ht="30" customHeight="1"/>
    <row r="34" ht="30" customHeight="1"/>
  </sheetData>
  <sheetProtection algorithmName="SHA-512" hashValue="rMp6bVzb3+LCsj99DrD+abDRaOZoR0pNrpuWUcCDm4vAj4N35JwPcm15Dv5crVgKyIMr1Fq66vFKBJY80RM07w==" saltValue="+NO/dSe42T5fm7icUnAvOQ==" spinCount="100000" sheet="1" objects="1" scenarios="1"/>
  <mergeCells count="21">
    <mergeCell ref="F13:G13"/>
    <mergeCell ref="H13:O13"/>
    <mergeCell ref="B1:M1"/>
    <mergeCell ref="A5:O5"/>
    <mergeCell ref="I7:N7"/>
    <mergeCell ref="F12:G12"/>
    <mergeCell ref="H12:O12"/>
    <mergeCell ref="F14:G14"/>
    <mergeCell ref="H14:O14"/>
    <mergeCell ref="F15:G15"/>
    <mergeCell ref="H15:O15"/>
    <mergeCell ref="F16:G16"/>
    <mergeCell ref="H16:O16"/>
    <mergeCell ref="G28:J28"/>
    <mergeCell ref="G29:J29"/>
    <mergeCell ref="F17:G17"/>
    <mergeCell ref="H17:O17"/>
    <mergeCell ref="B19:N21"/>
    <mergeCell ref="B23:N23"/>
    <mergeCell ref="G26:J26"/>
    <mergeCell ref="G27:J27"/>
  </mergeCells>
  <phoneticPr fontId="1"/>
  <pageMargins left="0.9055118110236221" right="0.70866141732283472" top="0.74803149606299213" bottom="0.74803149606299213" header="0.31496062992125984" footer="0.31496062992125984"/>
  <pageSetup paperSize="9" scale="85"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E2FA8-287B-4786-BB68-2926FB619286}">
  <sheetPr>
    <tabColor rgb="FFFF5050"/>
    <pageSetUpPr fitToPage="1"/>
  </sheetPr>
  <dimension ref="A1:T30"/>
  <sheetViews>
    <sheetView view="pageBreakPreview" topLeftCell="A3" zoomScale="115" zoomScaleNormal="100" zoomScaleSheetLayoutView="115" workbookViewId="0">
      <selection activeCell="N21" sqref="N21"/>
    </sheetView>
  </sheetViews>
  <sheetFormatPr defaultColWidth="9" defaultRowHeight="13"/>
  <cols>
    <col min="1" max="1" width="4" style="74" customWidth="1"/>
    <col min="2" max="4" width="8.36328125" style="74" customWidth="1"/>
    <col min="5" max="5" width="3" style="74" customWidth="1"/>
    <col min="6" max="6" width="4" style="74" customWidth="1"/>
    <col min="7" max="7" width="5.6328125" style="74" customWidth="1"/>
    <col min="8" max="8" width="7.08984375" style="74" customWidth="1"/>
    <col min="9" max="9" width="3.26953125" style="74" customWidth="1"/>
    <col min="10" max="12" width="9.7265625" style="74" customWidth="1"/>
    <col min="13" max="13" width="3.26953125" style="74" customWidth="1"/>
    <col min="14" max="16384" width="9" style="74"/>
  </cols>
  <sheetData>
    <row r="1" spans="1:19" s="68" customFormat="1" ht="16.5" customHeight="1">
      <c r="A1" s="70"/>
      <c r="M1" s="69"/>
    </row>
    <row r="2" spans="1:19" ht="14">
      <c r="A2" s="71" t="s">
        <v>174</v>
      </c>
      <c r="B2" s="72"/>
      <c r="C2" s="72"/>
      <c r="D2" s="72"/>
      <c r="E2" s="72"/>
      <c r="F2" s="72"/>
      <c r="G2" s="72"/>
      <c r="H2" s="72"/>
      <c r="I2" s="72"/>
      <c r="J2" s="72"/>
      <c r="K2" s="72"/>
      <c r="L2" s="73"/>
      <c r="M2" s="73"/>
    </row>
    <row r="3" spans="1:19" ht="14">
      <c r="A3" s="73"/>
      <c r="B3" s="73"/>
      <c r="C3" s="73"/>
      <c r="D3" s="73"/>
      <c r="E3" s="73"/>
      <c r="F3" s="73"/>
      <c r="G3" s="73"/>
      <c r="H3" s="73"/>
      <c r="I3" s="73"/>
      <c r="J3" s="73"/>
      <c r="K3" s="73"/>
      <c r="L3" s="73"/>
      <c r="M3" s="73"/>
    </row>
    <row r="4" spans="1:19" ht="14">
      <c r="A4" s="73"/>
      <c r="B4" s="73"/>
      <c r="C4" s="73"/>
      <c r="D4" s="73"/>
      <c r="E4" s="73"/>
      <c r="F4" s="73"/>
      <c r="G4" s="73"/>
      <c r="H4" s="73"/>
      <c r="I4" s="73"/>
      <c r="J4" s="73"/>
      <c r="K4" s="73"/>
      <c r="L4" s="73"/>
      <c r="M4" s="73"/>
    </row>
    <row r="5" spans="1:19" ht="16.5">
      <c r="A5" s="407" t="s">
        <v>274</v>
      </c>
      <c r="B5" s="407"/>
      <c r="C5" s="407"/>
      <c r="D5" s="407"/>
      <c r="E5" s="407"/>
      <c r="F5" s="407"/>
      <c r="G5" s="407"/>
      <c r="H5" s="407"/>
      <c r="I5" s="407"/>
      <c r="J5" s="407"/>
      <c r="K5" s="407"/>
      <c r="L5" s="407"/>
      <c r="M5" s="407"/>
      <c r="N5" s="75"/>
    </row>
    <row r="6" spans="1:19" ht="14">
      <c r="A6" s="73"/>
      <c r="B6" s="73"/>
      <c r="C6" s="73"/>
      <c r="D6" s="73"/>
      <c r="E6" s="73"/>
      <c r="F6" s="73"/>
      <c r="G6" s="73"/>
      <c r="H6" s="73"/>
      <c r="I6" s="73"/>
      <c r="J6" s="73"/>
      <c r="K6" s="73"/>
      <c r="L6" s="73"/>
      <c r="M6" s="73"/>
    </row>
    <row r="7" spans="1:19" ht="14">
      <c r="A7" s="73"/>
      <c r="B7" s="73"/>
      <c r="C7" s="73"/>
      <c r="D7" s="73"/>
      <c r="E7" s="73"/>
      <c r="F7" s="73"/>
      <c r="G7" s="73"/>
      <c r="H7" s="73"/>
      <c r="I7" s="73"/>
      <c r="J7" s="73"/>
      <c r="K7" s="73"/>
      <c r="L7" s="73"/>
      <c r="M7" s="73"/>
    </row>
    <row r="8" spans="1:19" ht="33" customHeight="1">
      <c r="A8" s="73">
        <v>1</v>
      </c>
      <c r="B8" s="73" t="s">
        <v>176</v>
      </c>
      <c r="C8" s="73"/>
      <c r="D8" s="73"/>
      <c r="E8" s="73"/>
      <c r="F8" s="73"/>
      <c r="G8" s="73"/>
      <c r="H8" s="73"/>
      <c r="I8" s="73"/>
      <c r="J8" s="73"/>
      <c r="K8" s="73"/>
      <c r="L8" s="76" t="s">
        <v>177</v>
      </c>
      <c r="M8" s="73"/>
    </row>
    <row r="9" spans="1:19" ht="35.15" customHeight="1">
      <c r="A9" s="73"/>
      <c r="B9" s="393" t="s">
        <v>178</v>
      </c>
      <c r="C9" s="393"/>
      <c r="D9" s="393"/>
      <c r="E9" s="397" t="s">
        <v>275</v>
      </c>
      <c r="F9" s="398"/>
      <c r="G9" s="398"/>
      <c r="H9" s="398"/>
      <c r="I9" s="399"/>
      <c r="J9" s="393" t="s">
        <v>180</v>
      </c>
      <c r="K9" s="393"/>
      <c r="L9" s="393"/>
      <c r="M9" s="73"/>
      <c r="N9" s="408"/>
      <c r="O9" s="408"/>
      <c r="P9" s="408"/>
      <c r="Q9" s="408"/>
    </row>
    <row r="10" spans="1:19" ht="25" customHeight="1">
      <c r="A10" s="73"/>
      <c r="B10" s="580" t="s">
        <v>181</v>
      </c>
      <c r="C10" s="581"/>
      <c r="D10" s="582"/>
      <c r="E10" s="94" t="s">
        <v>269</v>
      </c>
      <c r="F10" s="607"/>
      <c r="G10" s="608"/>
      <c r="H10" s="609"/>
      <c r="I10" s="95" t="s">
        <v>270</v>
      </c>
      <c r="J10" s="580"/>
      <c r="K10" s="581"/>
      <c r="L10" s="582"/>
      <c r="M10" s="73"/>
      <c r="N10" s="77"/>
      <c r="O10" s="77"/>
      <c r="P10" s="77"/>
      <c r="Q10" s="77"/>
    </row>
    <row r="11" spans="1:19" ht="25" customHeight="1">
      <c r="A11" s="73"/>
      <c r="B11" s="583"/>
      <c r="C11" s="584"/>
      <c r="D11" s="585"/>
      <c r="E11" s="97"/>
      <c r="F11" s="594">
        <f>MIN('13.様式２（実績報告）'!I41,F10)</f>
        <v>0</v>
      </c>
      <c r="G11" s="595"/>
      <c r="H11" s="596"/>
      <c r="I11" s="99"/>
      <c r="J11" s="583"/>
      <c r="K11" s="584"/>
      <c r="L11" s="585"/>
      <c r="M11" s="73"/>
      <c r="N11" s="78"/>
      <c r="O11" s="79"/>
      <c r="P11" s="79"/>
      <c r="Q11" s="79"/>
      <c r="R11" s="79"/>
      <c r="S11" s="79"/>
    </row>
    <row r="12" spans="1:19" ht="25" customHeight="1">
      <c r="A12" s="73"/>
      <c r="B12" s="580" t="s">
        <v>182</v>
      </c>
      <c r="C12" s="581"/>
      <c r="D12" s="582"/>
      <c r="E12" s="94" t="s">
        <v>269</v>
      </c>
      <c r="F12" s="598">
        <f>F16-F10</f>
        <v>0</v>
      </c>
      <c r="G12" s="599"/>
      <c r="H12" s="600"/>
      <c r="I12" s="100" t="s">
        <v>270</v>
      </c>
      <c r="J12" s="601"/>
      <c r="K12" s="602"/>
      <c r="L12" s="603"/>
      <c r="M12" s="73"/>
      <c r="N12" s="78"/>
      <c r="O12" s="79"/>
      <c r="P12" s="79"/>
      <c r="Q12" s="79"/>
      <c r="R12" s="79"/>
      <c r="S12" s="79"/>
    </row>
    <row r="13" spans="1:19" ht="25" customHeight="1">
      <c r="A13" s="73"/>
      <c r="B13" s="583"/>
      <c r="C13" s="584"/>
      <c r="D13" s="585"/>
      <c r="E13" s="97"/>
      <c r="F13" s="594">
        <f>F17-F11</f>
        <v>0</v>
      </c>
      <c r="G13" s="595"/>
      <c r="H13" s="596"/>
      <c r="I13" s="101"/>
      <c r="J13" s="604"/>
      <c r="K13" s="605"/>
      <c r="L13" s="606"/>
      <c r="M13" s="73"/>
      <c r="N13" s="78"/>
      <c r="O13" s="79"/>
      <c r="P13" s="79"/>
      <c r="Q13" s="79"/>
      <c r="R13" s="79"/>
      <c r="S13" s="79"/>
    </row>
    <row r="14" spans="1:19" ht="25" customHeight="1">
      <c r="A14" s="73"/>
      <c r="B14" s="580"/>
      <c r="C14" s="581"/>
      <c r="D14" s="582"/>
      <c r="E14" s="94" t="s">
        <v>269</v>
      </c>
      <c r="F14" s="591"/>
      <c r="G14" s="592"/>
      <c r="H14" s="593"/>
      <c r="I14" s="100" t="s">
        <v>270</v>
      </c>
      <c r="J14" s="580"/>
      <c r="K14" s="581"/>
      <c r="L14" s="582"/>
      <c r="M14" s="73"/>
    </row>
    <row r="15" spans="1:19" ht="25" customHeight="1">
      <c r="A15" s="73"/>
      <c r="B15" s="583"/>
      <c r="C15" s="584"/>
      <c r="D15" s="585"/>
      <c r="E15" s="102"/>
      <c r="F15" s="594"/>
      <c r="G15" s="595"/>
      <c r="H15" s="596"/>
      <c r="I15" s="101"/>
      <c r="J15" s="583"/>
      <c r="K15" s="584"/>
      <c r="L15" s="585"/>
      <c r="M15" s="73"/>
    </row>
    <row r="16" spans="1:19" ht="25" customHeight="1">
      <c r="A16" s="73"/>
      <c r="B16" s="580" t="s">
        <v>183</v>
      </c>
      <c r="C16" s="581"/>
      <c r="D16" s="582"/>
      <c r="E16" s="94" t="s">
        <v>269</v>
      </c>
      <c r="F16" s="597">
        <f>'3.収支予算書'!$E$14</f>
        <v>0</v>
      </c>
      <c r="G16" s="597"/>
      <c r="H16" s="597"/>
      <c r="I16" s="100" t="s">
        <v>270</v>
      </c>
      <c r="J16" s="580"/>
      <c r="K16" s="581"/>
      <c r="L16" s="582"/>
      <c r="M16" s="73"/>
    </row>
    <row r="17" spans="1:20" ht="25" customHeight="1">
      <c r="A17" s="73"/>
      <c r="B17" s="583"/>
      <c r="C17" s="584"/>
      <c r="D17" s="585"/>
      <c r="E17" s="96"/>
      <c r="F17" s="594">
        <f>F28</f>
        <v>0</v>
      </c>
      <c r="G17" s="595"/>
      <c r="H17" s="596"/>
      <c r="I17" s="98"/>
      <c r="J17" s="583"/>
      <c r="K17" s="584"/>
      <c r="L17" s="585"/>
      <c r="M17" s="73"/>
      <c r="N17" s="80"/>
    </row>
    <row r="18" spans="1:20" ht="33" customHeight="1">
      <c r="A18" s="73"/>
      <c r="B18" s="73"/>
      <c r="C18" s="73"/>
      <c r="D18" s="73"/>
      <c r="E18" s="73"/>
      <c r="F18" s="73"/>
      <c r="G18" s="73"/>
      <c r="H18" s="73"/>
      <c r="I18" s="73"/>
      <c r="J18" s="73"/>
      <c r="K18" s="73"/>
      <c r="L18" s="73"/>
      <c r="M18" s="73"/>
    </row>
    <row r="19" spans="1:20" ht="33" customHeight="1">
      <c r="A19" s="73">
        <v>2</v>
      </c>
      <c r="B19" s="73" t="s">
        <v>184</v>
      </c>
      <c r="C19" s="73"/>
      <c r="D19" s="73"/>
      <c r="E19" s="73"/>
      <c r="F19" s="73"/>
      <c r="G19" s="73"/>
      <c r="H19" s="73"/>
      <c r="I19" s="73"/>
      <c r="J19" s="73"/>
      <c r="K19" s="73"/>
      <c r="L19" s="76" t="s">
        <v>177</v>
      </c>
      <c r="M19" s="73"/>
    </row>
    <row r="20" spans="1:20" ht="35.15" customHeight="1">
      <c r="A20" s="73"/>
      <c r="B20" s="393" t="s">
        <v>178</v>
      </c>
      <c r="C20" s="393"/>
      <c r="D20" s="393"/>
      <c r="E20" s="397" t="s">
        <v>275</v>
      </c>
      <c r="F20" s="398"/>
      <c r="G20" s="398"/>
      <c r="H20" s="398"/>
      <c r="I20" s="399"/>
      <c r="J20" s="393" t="s">
        <v>180</v>
      </c>
      <c r="K20" s="393"/>
      <c r="L20" s="393"/>
      <c r="M20" s="73"/>
    </row>
    <row r="21" spans="1:20" ht="25" customHeight="1">
      <c r="A21" s="73"/>
      <c r="B21" s="571" t="s">
        <v>185</v>
      </c>
      <c r="C21" s="572"/>
      <c r="D21" s="573"/>
      <c r="E21" s="94" t="s">
        <v>269</v>
      </c>
      <c r="F21" s="590">
        <f>'3.収支予算書'!$E$18</f>
        <v>0</v>
      </c>
      <c r="G21" s="590"/>
      <c r="H21" s="590"/>
      <c r="I21" s="95" t="s">
        <v>270</v>
      </c>
      <c r="J21" s="580"/>
      <c r="K21" s="581"/>
      <c r="L21" s="582"/>
      <c r="M21" s="73"/>
    </row>
    <row r="22" spans="1:20" ht="25" customHeight="1">
      <c r="A22" s="73"/>
      <c r="B22" s="574"/>
      <c r="C22" s="575"/>
      <c r="D22" s="576"/>
      <c r="E22" s="103"/>
      <c r="F22" s="586">
        <f>'13.様式２（実績報告）'!G41</f>
        <v>0</v>
      </c>
      <c r="G22" s="587"/>
      <c r="H22" s="588"/>
      <c r="I22" s="104"/>
      <c r="J22" s="583"/>
      <c r="K22" s="584"/>
      <c r="L22" s="585"/>
      <c r="M22" s="73"/>
      <c r="N22" s="389"/>
      <c r="O22" s="389"/>
      <c r="P22" s="389"/>
      <c r="Q22" s="389"/>
      <c r="R22" s="389"/>
      <c r="S22" s="82"/>
      <c r="T22" s="82"/>
    </row>
    <row r="23" spans="1:20" ht="25" customHeight="1">
      <c r="A23" s="73"/>
      <c r="B23" s="571"/>
      <c r="C23" s="572"/>
      <c r="D23" s="573"/>
      <c r="E23" s="105" t="s">
        <v>269</v>
      </c>
      <c r="F23" s="589"/>
      <c r="G23" s="589"/>
      <c r="H23" s="589"/>
      <c r="I23" s="106" t="s">
        <v>270</v>
      </c>
      <c r="J23" s="580"/>
      <c r="K23" s="581"/>
      <c r="L23" s="582"/>
      <c r="M23" s="73"/>
      <c r="N23" s="81"/>
      <c r="O23" s="81"/>
      <c r="P23" s="81"/>
      <c r="Q23" s="81"/>
      <c r="R23" s="81"/>
      <c r="S23" s="82"/>
      <c r="T23" s="82"/>
    </row>
    <row r="24" spans="1:20" ht="25" customHeight="1">
      <c r="A24" s="73"/>
      <c r="B24" s="574"/>
      <c r="C24" s="575"/>
      <c r="D24" s="576"/>
      <c r="E24" s="103"/>
      <c r="F24" s="586"/>
      <c r="G24" s="587"/>
      <c r="H24" s="588"/>
      <c r="I24" s="107"/>
      <c r="J24" s="583"/>
      <c r="K24" s="584"/>
      <c r="L24" s="585"/>
      <c r="M24" s="73"/>
      <c r="N24" s="390"/>
      <c r="O24" s="390"/>
      <c r="P24" s="390"/>
      <c r="Q24" s="390"/>
      <c r="R24" s="390"/>
      <c r="S24" s="390"/>
      <c r="T24" s="82"/>
    </row>
    <row r="25" spans="1:20" ht="25" customHeight="1">
      <c r="A25" s="73"/>
      <c r="B25" s="571"/>
      <c r="C25" s="572"/>
      <c r="D25" s="573"/>
      <c r="E25" s="105" t="s">
        <v>269</v>
      </c>
      <c r="F25" s="577"/>
      <c r="G25" s="578"/>
      <c r="H25" s="579"/>
      <c r="I25" s="106" t="s">
        <v>270</v>
      </c>
      <c r="J25" s="580"/>
      <c r="K25" s="581"/>
      <c r="L25" s="582"/>
      <c r="M25" s="73"/>
      <c r="N25" s="78"/>
      <c r="O25" s="79"/>
      <c r="P25" s="79"/>
      <c r="Q25" s="79"/>
      <c r="R25" s="79"/>
      <c r="S25" s="82"/>
      <c r="T25" s="82"/>
    </row>
    <row r="26" spans="1:20" ht="25" customHeight="1">
      <c r="A26" s="73"/>
      <c r="B26" s="574"/>
      <c r="C26" s="575"/>
      <c r="D26" s="576"/>
      <c r="E26" s="102"/>
      <c r="F26" s="586"/>
      <c r="G26" s="587"/>
      <c r="H26" s="588"/>
      <c r="I26" s="104"/>
      <c r="J26" s="583"/>
      <c r="K26" s="584"/>
      <c r="L26" s="585"/>
      <c r="M26" s="73"/>
      <c r="N26" s="78"/>
      <c r="O26" s="79"/>
      <c r="P26" s="79"/>
      <c r="Q26" s="79"/>
      <c r="R26" s="79"/>
      <c r="S26" s="82"/>
      <c r="T26" s="82"/>
    </row>
    <row r="27" spans="1:20" ht="25" customHeight="1">
      <c r="A27" s="73"/>
      <c r="B27" s="580" t="s">
        <v>183</v>
      </c>
      <c r="C27" s="581"/>
      <c r="D27" s="582"/>
      <c r="E27" s="94" t="s">
        <v>269</v>
      </c>
      <c r="F27" s="589">
        <f>'3.収支予算書'!$E$22</f>
        <v>0</v>
      </c>
      <c r="G27" s="589"/>
      <c r="H27" s="589"/>
      <c r="I27" s="106" t="s">
        <v>270</v>
      </c>
      <c r="J27" s="580"/>
      <c r="K27" s="581"/>
      <c r="L27" s="582"/>
      <c r="M27" s="73"/>
      <c r="N27" s="78"/>
      <c r="O27" s="79"/>
      <c r="P27" s="79"/>
      <c r="Q27" s="79"/>
      <c r="R27" s="79"/>
      <c r="S27" s="82"/>
      <c r="T27" s="82"/>
    </row>
    <row r="28" spans="1:20" ht="25" customHeight="1">
      <c r="A28" s="73"/>
      <c r="B28" s="583"/>
      <c r="C28" s="584"/>
      <c r="D28" s="585"/>
      <c r="E28" s="96"/>
      <c r="F28" s="586">
        <f>F22</f>
        <v>0</v>
      </c>
      <c r="G28" s="587"/>
      <c r="H28" s="588"/>
      <c r="I28" s="108"/>
      <c r="J28" s="583"/>
      <c r="K28" s="584"/>
      <c r="L28" s="585"/>
      <c r="M28" s="73"/>
      <c r="N28" s="389"/>
      <c r="O28" s="390"/>
      <c r="P28" s="390"/>
      <c r="Q28" s="390"/>
      <c r="R28" s="390"/>
      <c r="S28" s="390"/>
      <c r="T28" s="390"/>
    </row>
    <row r="29" spans="1:20" ht="25" customHeight="1">
      <c r="A29" s="73"/>
      <c r="B29" s="109" t="s">
        <v>276</v>
      </c>
      <c r="C29" s="569" t="s">
        <v>277</v>
      </c>
      <c r="D29" s="569"/>
      <c r="E29" s="569"/>
      <c r="F29" s="569"/>
      <c r="G29" s="569"/>
      <c r="H29" s="569"/>
      <c r="I29" s="569"/>
      <c r="J29" s="569"/>
      <c r="K29" s="569"/>
      <c r="L29" s="569"/>
      <c r="M29" s="73"/>
    </row>
    <row r="30" spans="1:20" ht="25" customHeight="1">
      <c r="C30" s="570" t="s">
        <v>278</v>
      </c>
      <c r="D30" s="570"/>
      <c r="E30" s="570"/>
      <c r="F30" s="570"/>
      <c r="G30" s="570"/>
      <c r="H30" s="570"/>
      <c r="I30" s="570"/>
      <c r="J30" s="570"/>
      <c r="K30" s="570"/>
      <c r="L30" s="570"/>
    </row>
  </sheetData>
  <sheetProtection algorithmName="SHA-512" hashValue="7k99CjwAx2keu1TOkJuGMO7WZ1tMZQQK7vnsGZZLMbPiognH/CEP/nxrP95gCL79evPaab0qMSh29w6ZdJwnFQ==" saltValue="SXO7Vkpr20FYX46dbaJWwA==" spinCount="100000" sheet="1" objects="1" scenarios="1"/>
  <mergeCells count="45">
    <mergeCell ref="A5:M5"/>
    <mergeCell ref="B9:D9"/>
    <mergeCell ref="E9:I9"/>
    <mergeCell ref="J9:L9"/>
    <mergeCell ref="N9:Q9"/>
    <mergeCell ref="B12:D13"/>
    <mergeCell ref="F12:H12"/>
    <mergeCell ref="J12:L13"/>
    <mergeCell ref="F13:H13"/>
    <mergeCell ref="B10:D11"/>
    <mergeCell ref="F10:H10"/>
    <mergeCell ref="J10:L11"/>
    <mergeCell ref="F11:H11"/>
    <mergeCell ref="B14:D15"/>
    <mergeCell ref="F14:H14"/>
    <mergeCell ref="J14:L15"/>
    <mergeCell ref="F15:H15"/>
    <mergeCell ref="B16:D17"/>
    <mergeCell ref="F16:H16"/>
    <mergeCell ref="J16:L17"/>
    <mergeCell ref="F17:H17"/>
    <mergeCell ref="B20:D20"/>
    <mergeCell ref="E20:I20"/>
    <mergeCell ref="J20:L20"/>
    <mergeCell ref="B23:D24"/>
    <mergeCell ref="F23:H23"/>
    <mergeCell ref="J23:L24"/>
    <mergeCell ref="F24:H24"/>
    <mergeCell ref="N24:S24"/>
    <mergeCell ref="B21:D22"/>
    <mergeCell ref="F21:H21"/>
    <mergeCell ref="J21:L22"/>
    <mergeCell ref="F22:H22"/>
    <mergeCell ref="N22:R22"/>
    <mergeCell ref="N28:T28"/>
    <mergeCell ref="C29:L29"/>
    <mergeCell ref="C30:L30"/>
    <mergeCell ref="B25:D26"/>
    <mergeCell ref="F25:H25"/>
    <mergeCell ref="J25:L26"/>
    <mergeCell ref="F26:H26"/>
    <mergeCell ref="B27:D28"/>
    <mergeCell ref="F27:H27"/>
    <mergeCell ref="J27:L28"/>
    <mergeCell ref="F28:H28"/>
  </mergeCells>
  <phoneticPr fontI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F43D-CB18-4273-9BA9-88F075482832}">
  <sheetPr>
    <tabColor rgb="FFFF5050"/>
    <pageSetUpPr fitToPage="1"/>
  </sheetPr>
  <dimension ref="A1:AF68"/>
  <sheetViews>
    <sheetView view="pageBreakPreview" zoomScale="75" zoomScaleNormal="55" zoomScaleSheetLayoutView="75" workbookViewId="0">
      <selection activeCell="T53" sqref="T53:AF53"/>
    </sheetView>
  </sheetViews>
  <sheetFormatPr defaultColWidth="9" defaultRowHeight="16.5"/>
  <cols>
    <col min="1" max="16" width="3.7265625" style="304" customWidth="1"/>
    <col min="17" max="17" width="5.08984375" style="304" customWidth="1"/>
    <col min="18" max="18" width="3.7265625" style="304" customWidth="1"/>
    <col min="19" max="19" width="5.453125" style="304" customWidth="1"/>
    <col min="20" max="36" width="3.7265625" style="304" customWidth="1"/>
    <col min="37" max="16384" width="9" style="304"/>
  </cols>
  <sheetData>
    <row r="1" spans="1:32" ht="22.5" customHeight="1">
      <c r="A1" s="303"/>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row>
    <row r="2" spans="1:32" ht="22.5" customHeight="1">
      <c r="A2" s="626" t="s">
        <v>279</v>
      </c>
      <c r="B2" s="626"/>
      <c r="C2" s="626"/>
      <c r="D2" s="626"/>
      <c r="E2" s="626"/>
      <c r="F2" s="626"/>
      <c r="G2" s="626"/>
      <c r="H2" s="626"/>
      <c r="I2" s="626"/>
      <c r="J2" s="626"/>
      <c r="K2" s="305"/>
      <c r="L2" s="305"/>
      <c r="M2" s="305"/>
      <c r="N2" s="305"/>
      <c r="O2" s="303"/>
      <c r="P2" s="303"/>
      <c r="Q2" s="303"/>
      <c r="R2" s="303"/>
      <c r="S2" s="303"/>
      <c r="T2" s="303"/>
      <c r="U2" s="303"/>
      <c r="V2" s="303"/>
      <c r="W2" s="303"/>
      <c r="X2" s="303"/>
      <c r="Y2" s="303"/>
      <c r="Z2" s="303"/>
      <c r="AA2" s="303"/>
      <c r="AB2" s="303"/>
      <c r="AC2" s="303"/>
      <c r="AD2" s="303"/>
      <c r="AE2" s="303"/>
      <c r="AF2" s="303"/>
    </row>
    <row r="3" spans="1:32" ht="22.5" customHeight="1">
      <c r="A3" s="305"/>
      <c r="B3" s="305"/>
      <c r="C3" s="305"/>
      <c r="D3" s="305"/>
      <c r="E3" s="305"/>
      <c r="F3" s="305"/>
      <c r="G3" s="305"/>
      <c r="H3" s="305"/>
      <c r="I3" s="305"/>
      <c r="J3" s="305"/>
      <c r="K3" s="305"/>
      <c r="L3" s="305"/>
      <c r="M3" s="305"/>
      <c r="N3" s="305"/>
      <c r="O3" s="303"/>
      <c r="P3" s="303"/>
      <c r="Q3" s="303"/>
      <c r="R3" s="303"/>
      <c r="S3" s="303"/>
      <c r="T3" s="303"/>
      <c r="U3" s="303"/>
      <c r="V3" s="303"/>
      <c r="W3" s="303"/>
      <c r="X3" s="303"/>
      <c r="Y3" s="303"/>
      <c r="Z3" s="303"/>
      <c r="AA3" s="303"/>
      <c r="AB3" s="303"/>
      <c r="AC3" s="303"/>
      <c r="AD3" s="303"/>
      <c r="AE3" s="303"/>
      <c r="AF3" s="303"/>
    </row>
    <row r="4" spans="1:32" ht="22.5" customHeight="1">
      <c r="A4" s="305"/>
      <c r="B4" s="305"/>
      <c r="C4" s="305"/>
      <c r="D4" s="305"/>
      <c r="E4" s="305"/>
      <c r="F4" s="305"/>
      <c r="G4" s="305"/>
      <c r="H4" s="305"/>
      <c r="I4" s="305"/>
      <c r="J4" s="305"/>
      <c r="K4" s="305"/>
      <c r="L4" s="305"/>
      <c r="M4" s="305"/>
      <c r="N4" s="305"/>
      <c r="O4" s="303"/>
      <c r="P4" s="303"/>
      <c r="Q4" s="303"/>
      <c r="R4" s="303"/>
      <c r="S4" s="303"/>
      <c r="T4" s="303"/>
      <c r="U4" s="303"/>
      <c r="V4" s="303"/>
      <c r="W4" s="303"/>
      <c r="X4" s="303"/>
      <c r="Y4" s="303"/>
      <c r="Z4" s="303"/>
      <c r="AA4" s="303"/>
      <c r="AB4" s="303"/>
      <c r="AC4" s="303"/>
      <c r="AD4" s="303"/>
      <c r="AE4" s="303"/>
      <c r="AF4" s="303"/>
    </row>
    <row r="5" spans="1:32" ht="22.5" customHeight="1">
      <c r="A5" s="627" t="s">
        <v>280</v>
      </c>
      <c r="B5" s="627"/>
      <c r="C5" s="627"/>
      <c r="D5" s="627"/>
      <c r="E5" s="627"/>
      <c r="F5" s="627"/>
      <c r="G5" s="627"/>
      <c r="H5" s="627"/>
      <c r="I5" s="627"/>
      <c r="J5" s="627"/>
      <c r="K5" s="627"/>
      <c r="L5" s="627"/>
      <c r="M5" s="627"/>
      <c r="N5" s="627"/>
      <c r="O5" s="627"/>
      <c r="P5" s="627"/>
      <c r="Q5" s="627"/>
      <c r="R5" s="627"/>
      <c r="S5" s="627"/>
      <c r="T5" s="627"/>
      <c r="U5" s="627"/>
      <c r="V5" s="627"/>
      <c r="W5" s="627"/>
      <c r="X5" s="627"/>
      <c r="Y5" s="627"/>
      <c r="Z5" s="627"/>
      <c r="AA5" s="627"/>
      <c r="AB5" s="627"/>
      <c r="AC5" s="627"/>
      <c r="AD5" s="627"/>
      <c r="AE5" s="627"/>
      <c r="AF5" s="627"/>
    </row>
    <row r="6" spans="1:32" ht="22.5" customHeight="1">
      <c r="A6" s="306"/>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row>
    <row r="7" spans="1:32" ht="22.5" customHeight="1">
      <c r="A7" s="306"/>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row>
    <row r="8" spans="1:32" ht="22.5" customHeight="1">
      <c r="A8" s="305"/>
      <c r="B8" s="305"/>
      <c r="C8" s="305"/>
      <c r="D8" s="305"/>
      <c r="E8" s="305"/>
      <c r="F8" s="305"/>
      <c r="G8" s="305"/>
      <c r="H8" s="305"/>
      <c r="I8" s="305"/>
      <c r="J8" s="305"/>
      <c r="K8" s="305"/>
      <c r="L8" s="305"/>
      <c r="M8" s="305"/>
      <c r="N8" s="305"/>
      <c r="O8" s="303"/>
      <c r="P8" s="303"/>
      <c r="Q8" s="303"/>
      <c r="R8" s="303"/>
      <c r="S8" s="303"/>
      <c r="T8" s="303"/>
      <c r="U8" s="303"/>
      <c r="V8" s="303"/>
      <c r="W8" s="303"/>
      <c r="X8" s="303"/>
      <c r="Y8" s="303"/>
      <c r="Z8" s="303"/>
      <c r="AA8" s="303"/>
      <c r="AB8" s="303"/>
      <c r="AC8" s="303"/>
      <c r="AD8" s="303"/>
      <c r="AE8" s="303"/>
      <c r="AF8" s="303"/>
    </row>
    <row r="9" spans="1:32" ht="22.5" customHeight="1">
      <c r="A9" s="305"/>
      <c r="B9" s="305"/>
      <c r="C9" s="305"/>
      <c r="D9" s="305"/>
      <c r="E9" s="305"/>
      <c r="F9" s="305"/>
      <c r="G9" s="305"/>
      <c r="H9" s="303"/>
      <c r="I9" s="305"/>
      <c r="J9" s="305"/>
      <c r="K9" s="305"/>
      <c r="L9" s="305" t="s">
        <v>281</v>
      </c>
      <c r="M9" s="305"/>
      <c r="N9" s="628">
        <f>$J$21</f>
        <v>0</v>
      </c>
      <c r="O9" s="628"/>
      <c r="P9" s="628"/>
      <c r="Q9" s="628"/>
      <c r="R9" s="628"/>
      <c r="S9" s="628"/>
      <c r="T9" s="628"/>
      <c r="U9" s="303" t="s">
        <v>282</v>
      </c>
      <c r="V9" s="303"/>
      <c r="W9" s="303"/>
      <c r="X9" s="303"/>
      <c r="Y9" s="303"/>
      <c r="Z9" s="303"/>
      <c r="AA9" s="303"/>
      <c r="AB9" s="303"/>
      <c r="AC9" s="303"/>
      <c r="AD9" s="303"/>
      <c r="AE9" s="303"/>
      <c r="AF9" s="303"/>
    </row>
    <row r="10" spans="1:32" ht="22.5" customHeight="1">
      <c r="A10" s="305"/>
      <c r="B10" s="305"/>
      <c r="C10" s="305"/>
      <c r="D10" s="305"/>
      <c r="E10" s="305"/>
      <c r="F10" s="305"/>
      <c r="G10" s="305"/>
      <c r="H10" s="303"/>
      <c r="I10" s="305"/>
      <c r="J10" s="305"/>
      <c r="K10" s="305"/>
      <c r="L10" s="305"/>
      <c r="M10" s="305"/>
      <c r="N10" s="307"/>
      <c r="O10" s="307"/>
      <c r="P10" s="307"/>
      <c r="Q10" s="307"/>
      <c r="R10" s="307"/>
      <c r="S10" s="308"/>
      <c r="T10" s="303"/>
      <c r="U10" s="303"/>
      <c r="V10" s="303"/>
      <c r="W10" s="303"/>
      <c r="X10" s="303"/>
      <c r="Y10" s="303"/>
      <c r="Z10" s="303"/>
      <c r="AA10" s="303"/>
      <c r="AB10" s="303"/>
      <c r="AC10" s="303"/>
      <c r="AD10" s="303"/>
      <c r="AE10" s="303"/>
      <c r="AF10" s="303"/>
    </row>
    <row r="11" spans="1:32" ht="22.5" customHeight="1">
      <c r="A11" s="305"/>
      <c r="B11" s="305"/>
      <c r="C11" s="305"/>
      <c r="D11" s="305"/>
      <c r="E11" s="305"/>
      <c r="F11" s="305"/>
      <c r="G11" s="305"/>
      <c r="H11" s="303"/>
      <c r="I11" s="303"/>
      <c r="J11" s="303"/>
      <c r="K11" s="303"/>
      <c r="L11" s="303"/>
      <c r="M11" s="303"/>
      <c r="N11" s="303"/>
      <c r="O11" s="303"/>
      <c r="P11" s="303"/>
      <c r="Q11" s="303"/>
      <c r="R11" s="305"/>
      <c r="S11" s="303"/>
      <c r="T11" s="303"/>
      <c r="U11" s="303"/>
      <c r="V11" s="303"/>
      <c r="W11" s="309"/>
      <c r="X11" s="310"/>
      <c r="Y11" s="310"/>
      <c r="Z11" s="303"/>
      <c r="AA11" s="303"/>
      <c r="AB11" s="303"/>
      <c r="AC11" s="303"/>
      <c r="AD11" s="303"/>
      <c r="AE11" s="303"/>
      <c r="AF11" s="303"/>
    </row>
    <row r="12" spans="1:32" ht="22.5" customHeight="1">
      <c r="A12" s="629" t="s">
        <v>334</v>
      </c>
      <c r="B12" s="629"/>
      <c r="C12" s="629"/>
      <c r="D12" s="629"/>
      <c r="E12" s="629"/>
      <c r="F12" s="629"/>
      <c r="G12" s="629"/>
      <c r="H12" s="629"/>
      <c r="I12" s="629"/>
      <c r="J12" s="629"/>
      <c r="K12" s="629"/>
      <c r="L12" s="629"/>
      <c r="M12" s="629"/>
      <c r="N12" s="629"/>
      <c r="O12" s="629"/>
      <c r="P12" s="629"/>
      <c r="Q12" s="629"/>
      <c r="R12" s="629"/>
      <c r="S12" s="629"/>
      <c r="T12" s="629"/>
      <c r="U12" s="629"/>
      <c r="V12" s="629"/>
      <c r="W12" s="629"/>
      <c r="X12" s="629"/>
      <c r="Y12" s="629"/>
      <c r="Z12" s="629"/>
      <c r="AA12" s="629"/>
      <c r="AB12" s="629"/>
      <c r="AC12" s="629"/>
      <c r="AD12" s="629"/>
      <c r="AE12" s="629"/>
      <c r="AF12" s="629"/>
    </row>
    <row r="13" spans="1:32" ht="22.5" customHeight="1">
      <c r="A13" s="311"/>
      <c r="B13" s="311"/>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row>
    <row r="14" spans="1:32" ht="22.5" customHeight="1">
      <c r="A14" s="305"/>
      <c r="B14" s="305"/>
      <c r="C14" s="305"/>
      <c r="D14" s="305"/>
      <c r="E14" s="305"/>
      <c r="F14" s="305"/>
      <c r="G14" s="305"/>
      <c r="H14" s="312"/>
      <c r="I14" s="313"/>
      <c r="J14" s="313"/>
      <c r="K14" s="313"/>
      <c r="L14" s="313"/>
      <c r="M14" s="313"/>
      <c r="N14" s="305"/>
      <c r="O14" s="303"/>
      <c r="P14" s="303"/>
      <c r="Q14" s="303"/>
      <c r="R14" s="303"/>
      <c r="S14" s="303"/>
      <c r="T14" s="303"/>
      <c r="U14" s="303"/>
      <c r="V14" s="303"/>
      <c r="W14" s="303"/>
      <c r="X14" s="303"/>
      <c r="Y14" s="303"/>
      <c r="Z14" s="303"/>
      <c r="AA14" s="303"/>
      <c r="AB14" s="303"/>
      <c r="AC14" s="303"/>
      <c r="AD14" s="303"/>
      <c r="AE14" s="303"/>
      <c r="AF14" s="303"/>
    </row>
    <row r="15" spans="1:32" ht="22.5" customHeight="1">
      <c r="A15" s="303"/>
      <c r="B15" s="303"/>
      <c r="C15" s="615" t="s">
        <v>283</v>
      </c>
      <c r="D15" s="615"/>
      <c r="E15" s="615"/>
      <c r="F15" s="615"/>
      <c r="G15" s="615"/>
      <c r="H15" s="615"/>
      <c r="I15" s="303"/>
      <c r="J15" s="625">
        <f>'10.収支決算書'!$F$10</f>
        <v>0</v>
      </c>
      <c r="K15" s="625"/>
      <c r="L15" s="625"/>
      <c r="M15" s="625"/>
      <c r="N15" s="625"/>
      <c r="O15" s="625"/>
      <c r="P15" s="625"/>
      <c r="Q15" s="625"/>
      <c r="R15" s="625"/>
      <c r="S15" s="303" t="s">
        <v>284</v>
      </c>
      <c r="T15" s="303"/>
      <c r="U15" s="303"/>
      <c r="V15" s="303"/>
      <c r="W15" s="303"/>
      <c r="X15" s="303"/>
      <c r="Y15" s="283"/>
      <c r="Z15" s="303"/>
      <c r="AA15" s="303"/>
      <c r="AB15" s="303"/>
      <c r="AC15" s="303"/>
      <c r="AD15" s="303"/>
      <c r="AE15" s="303"/>
      <c r="AF15" s="303"/>
    </row>
    <row r="16" spans="1:32" ht="7.5" customHeight="1">
      <c r="A16" s="303"/>
      <c r="B16" s="303"/>
      <c r="C16" s="314"/>
      <c r="D16" s="314"/>
      <c r="E16" s="314"/>
      <c r="F16" s="314"/>
      <c r="G16" s="314"/>
      <c r="H16" s="314"/>
      <c r="I16" s="303"/>
      <c r="J16" s="303"/>
      <c r="K16" s="303"/>
      <c r="L16" s="303"/>
      <c r="M16" s="303"/>
      <c r="N16" s="303"/>
      <c r="O16" s="303"/>
      <c r="P16" s="303"/>
      <c r="Q16" s="303"/>
      <c r="R16" s="303"/>
      <c r="S16" s="283"/>
      <c r="T16" s="283"/>
      <c r="U16" s="283"/>
      <c r="V16" s="283"/>
      <c r="W16" s="283"/>
      <c r="X16" s="283"/>
      <c r="Y16" s="283"/>
      <c r="Z16" s="303"/>
      <c r="AA16" s="303"/>
      <c r="AB16" s="303"/>
      <c r="AC16" s="303"/>
      <c r="AD16" s="303"/>
      <c r="AE16" s="303"/>
      <c r="AF16" s="303"/>
    </row>
    <row r="17" spans="1:32" ht="22.5" customHeight="1">
      <c r="A17" s="305"/>
      <c r="B17" s="303"/>
      <c r="C17" s="615" t="s">
        <v>285</v>
      </c>
      <c r="D17" s="615"/>
      <c r="E17" s="615"/>
      <c r="F17" s="615"/>
      <c r="G17" s="615"/>
      <c r="H17" s="615"/>
      <c r="I17" s="303"/>
      <c r="J17" s="625">
        <f>'10.収支決算書'!$F$11</f>
        <v>0</v>
      </c>
      <c r="K17" s="625"/>
      <c r="L17" s="625"/>
      <c r="M17" s="625"/>
      <c r="N17" s="625"/>
      <c r="O17" s="625"/>
      <c r="P17" s="625"/>
      <c r="Q17" s="625"/>
      <c r="R17" s="625"/>
      <c r="S17" s="303" t="s">
        <v>284</v>
      </c>
      <c r="T17" s="303"/>
      <c r="U17" s="303"/>
      <c r="V17" s="303"/>
      <c r="W17" s="303"/>
      <c r="X17" s="303"/>
      <c r="Y17" s="283"/>
      <c r="Z17" s="303"/>
      <c r="AA17" s="303"/>
      <c r="AB17" s="303"/>
      <c r="AC17" s="303"/>
      <c r="AD17" s="303"/>
      <c r="AE17" s="303"/>
      <c r="AF17" s="303"/>
    </row>
    <row r="18" spans="1:32" ht="7.5" customHeight="1">
      <c r="A18" s="305"/>
      <c r="B18" s="303"/>
      <c r="C18" s="314"/>
      <c r="D18" s="314"/>
      <c r="E18" s="314"/>
      <c r="F18" s="314"/>
      <c r="G18" s="314"/>
      <c r="H18" s="314"/>
      <c r="I18" s="303"/>
      <c r="J18" s="303"/>
      <c r="K18" s="303"/>
      <c r="L18" s="303"/>
      <c r="M18" s="303"/>
      <c r="N18" s="303"/>
      <c r="O18" s="303"/>
      <c r="P18" s="303"/>
      <c r="Q18" s="303"/>
      <c r="R18" s="303"/>
      <c r="S18" s="283"/>
      <c r="T18" s="283"/>
      <c r="U18" s="283"/>
      <c r="V18" s="283"/>
      <c r="W18" s="283"/>
      <c r="X18" s="283"/>
      <c r="Y18" s="283"/>
      <c r="Z18" s="303"/>
      <c r="AA18" s="303"/>
      <c r="AB18" s="303"/>
      <c r="AC18" s="303"/>
      <c r="AD18" s="303"/>
      <c r="AE18" s="303"/>
      <c r="AF18" s="303"/>
    </row>
    <row r="19" spans="1:32" ht="22.5" customHeight="1">
      <c r="A19" s="305"/>
      <c r="B19" s="303"/>
      <c r="C19" s="615" t="s">
        <v>286</v>
      </c>
      <c r="D19" s="615"/>
      <c r="E19" s="615"/>
      <c r="F19" s="615"/>
      <c r="G19" s="615"/>
      <c r="H19" s="615"/>
      <c r="I19" s="303"/>
      <c r="J19" s="625">
        <v>0</v>
      </c>
      <c r="K19" s="625"/>
      <c r="L19" s="625"/>
      <c r="M19" s="625"/>
      <c r="N19" s="625"/>
      <c r="O19" s="625"/>
      <c r="P19" s="625"/>
      <c r="Q19" s="625"/>
      <c r="R19" s="625"/>
      <c r="S19" s="315" t="s">
        <v>287</v>
      </c>
      <c r="T19" s="315"/>
      <c r="U19" s="315"/>
      <c r="V19" s="315"/>
      <c r="W19" s="315"/>
      <c r="X19" s="315"/>
      <c r="Y19" s="315"/>
      <c r="Z19" s="315"/>
      <c r="AA19" s="315"/>
      <c r="AB19" s="303"/>
      <c r="AC19" s="303"/>
      <c r="AD19" s="303"/>
      <c r="AE19" s="303"/>
      <c r="AF19" s="303"/>
    </row>
    <row r="20" spans="1:32" ht="7.5" customHeight="1">
      <c r="A20" s="305"/>
      <c r="B20" s="303"/>
      <c r="C20" s="314"/>
      <c r="D20" s="314"/>
      <c r="E20" s="314"/>
      <c r="F20" s="314"/>
      <c r="G20" s="314"/>
      <c r="H20" s="314"/>
      <c r="I20" s="303"/>
      <c r="J20" s="303"/>
      <c r="K20" s="303"/>
      <c r="L20" s="303"/>
      <c r="M20" s="303"/>
      <c r="N20" s="303"/>
      <c r="O20" s="303"/>
      <c r="P20" s="303"/>
      <c r="Q20" s="303"/>
      <c r="R20" s="303"/>
      <c r="S20" s="315"/>
      <c r="T20" s="315"/>
      <c r="U20" s="315"/>
      <c r="V20" s="315"/>
      <c r="W20" s="315"/>
      <c r="X20" s="315"/>
      <c r="Y20" s="315"/>
      <c r="Z20" s="315"/>
      <c r="AA20" s="315"/>
      <c r="AB20" s="303"/>
      <c r="AC20" s="303"/>
      <c r="AD20" s="303"/>
      <c r="AE20" s="303"/>
      <c r="AF20" s="303"/>
    </row>
    <row r="21" spans="1:32" ht="22.5" customHeight="1">
      <c r="A21" s="305"/>
      <c r="B21" s="303"/>
      <c r="C21" s="615" t="s">
        <v>288</v>
      </c>
      <c r="D21" s="615"/>
      <c r="E21" s="615"/>
      <c r="F21" s="615"/>
      <c r="G21" s="615"/>
      <c r="H21" s="615"/>
      <c r="I21" s="303"/>
      <c r="J21" s="625">
        <f>J17-J19</f>
        <v>0</v>
      </c>
      <c r="K21" s="625"/>
      <c r="L21" s="625"/>
      <c r="M21" s="625"/>
      <c r="N21" s="625"/>
      <c r="O21" s="625"/>
      <c r="P21" s="625"/>
      <c r="Q21" s="625"/>
      <c r="R21" s="625"/>
      <c r="S21" s="315" t="s">
        <v>287</v>
      </c>
      <c r="T21" s="315"/>
      <c r="U21" s="315"/>
      <c r="V21" s="315"/>
      <c r="W21" s="315"/>
      <c r="X21" s="315"/>
      <c r="Y21" s="315"/>
      <c r="Z21" s="315"/>
      <c r="AA21" s="315"/>
      <c r="AB21" s="303"/>
      <c r="AC21" s="303"/>
      <c r="AD21" s="303"/>
      <c r="AE21" s="303"/>
      <c r="AF21" s="303"/>
    </row>
    <row r="22" spans="1:32" ht="22.5" customHeight="1">
      <c r="A22" s="305"/>
      <c r="B22" s="623" t="s">
        <v>289</v>
      </c>
      <c r="C22" s="616"/>
      <c r="D22" s="616"/>
      <c r="E22" s="616"/>
      <c r="F22" s="616"/>
      <c r="G22" s="616"/>
      <c r="H22" s="616"/>
      <c r="I22" s="616"/>
      <c r="J22" s="616"/>
      <c r="K22" s="616"/>
      <c r="L22" s="616"/>
      <c r="M22" s="616"/>
      <c r="N22" s="616"/>
      <c r="O22" s="616"/>
      <c r="P22" s="616"/>
      <c r="Q22" s="616"/>
      <c r="R22" s="616"/>
      <c r="S22" s="616"/>
      <c r="T22" s="616"/>
      <c r="U22" s="616"/>
      <c r="V22" s="616"/>
      <c r="W22" s="616"/>
      <c r="X22" s="616"/>
      <c r="Y22" s="616"/>
      <c r="Z22" s="616"/>
      <c r="AA22" s="616"/>
      <c r="AB22" s="616"/>
      <c r="AC22" s="616"/>
      <c r="AD22" s="616"/>
      <c r="AE22" s="303"/>
      <c r="AF22" s="303"/>
    </row>
    <row r="23" spans="1:32" ht="22.5" customHeight="1">
      <c r="A23" s="310" t="s">
        <v>152</v>
      </c>
      <c r="B23" s="616"/>
      <c r="C23" s="616"/>
      <c r="D23" s="616"/>
      <c r="E23" s="616"/>
      <c r="F23" s="616"/>
      <c r="G23" s="616"/>
      <c r="H23" s="616"/>
      <c r="I23" s="616"/>
      <c r="J23" s="616"/>
      <c r="K23" s="616"/>
      <c r="L23" s="616"/>
      <c r="M23" s="616"/>
      <c r="N23" s="616"/>
      <c r="O23" s="616"/>
      <c r="P23" s="616"/>
      <c r="Q23" s="616"/>
      <c r="R23" s="616"/>
      <c r="S23" s="616"/>
      <c r="T23" s="616"/>
      <c r="U23" s="616"/>
      <c r="V23" s="616"/>
      <c r="W23" s="616"/>
      <c r="X23" s="616"/>
      <c r="Y23" s="616"/>
      <c r="Z23" s="616"/>
      <c r="AA23" s="616"/>
      <c r="AB23" s="616"/>
      <c r="AC23" s="616"/>
      <c r="AD23" s="616"/>
      <c r="AE23" s="303"/>
      <c r="AF23" s="303"/>
    </row>
    <row r="24" spans="1:32" ht="22.5" customHeight="1">
      <c r="A24" s="303"/>
      <c r="B24" s="618" t="s">
        <v>290</v>
      </c>
      <c r="C24" s="618"/>
      <c r="D24" s="618"/>
      <c r="E24" s="615" t="s">
        <v>291</v>
      </c>
      <c r="F24" s="615"/>
      <c r="G24" s="615"/>
      <c r="H24" s="615"/>
      <c r="I24" s="615"/>
      <c r="J24" s="615"/>
      <c r="K24" s="615"/>
      <c r="L24" s="615"/>
      <c r="M24" s="314"/>
      <c r="N24" s="316"/>
      <c r="O24" s="616" t="s">
        <v>292</v>
      </c>
      <c r="P24" s="616"/>
      <c r="Q24" s="616"/>
      <c r="R24" s="567">
        <f>'実績報告基本情報(R8.4.2〆）'!$D$6</f>
        <v>0</v>
      </c>
      <c r="S24" s="567"/>
      <c r="T24" s="567"/>
      <c r="U24" s="309" t="s">
        <v>293</v>
      </c>
      <c r="V24" s="303"/>
      <c r="W24" s="617"/>
      <c r="X24" s="617"/>
      <c r="Y24" s="617"/>
      <c r="Z24" s="617"/>
      <c r="AA24" s="617"/>
      <c r="AB24" s="617"/>
      <c r="AC24" s="617"/>
      <c r="AD24" s="617"/>
      <c r="AE24" s="617"/>
      <c r="AF24" s="617"/>
    </row>
    <row r="25" spans="1:32" s="320" customFormat="1" ht="21.75" customHeight="1">
      <c r="A25" s="318"/>
      <c r="B25" s="318"/>
      <c r="C25" s="318"/>
      <c r="D25" s="305"/>
      <c r="E25" s="615"/>
      <c r="F25" s="615"/>
      <c r="G25" s="615"/>
      <c r="H25" s="615"/>
      <c r="I25" s="615"/>
      <c r="J25" s="615"/>
      <c r="K25" s="615"/>
      <c r="L25" s="615"/>
      <c r="M25" s="314"/>
      <c r="N25" s="319"/>
      <c r="O25" s="624" t="str">
        <f>TEXT('実績報告基本情報(R8.4.2〆）'!$D$5,"ggge年m月d日")</f>
        <v>明治33年1月0日</v>
      </c>
      <c r="P25" s="624"/>
      <c r="Q25" s="624"/>
      <c r="R25" s="624"/>
      <c r="S25" s="624"/>
      <c r="T25" s="624"/>
      <c r="U25" s="624"/>
      <c r="V25" s="303"/>
      <c r="W25" s="617"/>
      <c r="X25" s="617"/>
      <c r="Y25" s="617"/>
      <c r="Z25" s="617"/>
      <c r="AA25" s="617"/>
      <c r="AB25" s="617"/>
      <c r="AC25" s="617"/>
      <c r="AD25" s="617"/>
      <c r="AE25" s="617"/>
      <c r="AF25" s="617"/>
    </row>
    <row r="26" spans="1:32" s="320" customFormat="1" ht="7.5" customHeight="1">
      <c r="A26" s="318"/>
      <c r="B26" s="318"/>
      <c r="C26" s="318"/>
      <c r="D26" s="305"/>
      <c r="E26" s="314"/>
      <c r="F26" s="314"/>
      <c r="G26" s="314"/>
      <c r="H26" s="314"/>
      <c r="I26" s="314"/>
      <c r="J26" s="314"/>
      <c r="K26" s="314"/>
      <c r="L26" s="314"/>
      <c r="M26" s="314"/>
      <c r="N26" s="319"/>
      <c r="O26" s="321"/>
      <c r="P26" s="321"/>
      <c r="Q26" s="321"/>
      <c r="R26" s="309"/>
      <c r="S26" s="309"/>
      <c r="T26" s="309"/>
      <c r="U26" s="283"/>
      <c r="V26" s="303"/>
      <c r="W26" s="317"/>
      <c r="X26" s="317"/>
      <c r="Y26" s="317"/>
      <c r="Z26" s="317"/>
      <c r="AA26" s="317"/>
      <c r="AB26" s="317"/>
      <c r="AC26" s="317"/>
      <c r="AD26" s="317"/>
      <c r="AE26" s="317"/>
      <c r="AF26" s="317"/>
    </row>
    <row r="27" spans="1:32" s="320" customFormat="1" ht="21.75" customHeight="1">
      <c r="A27" s="318"/>
      <c r="B27" s="318"/>
      <c r="C27" s="318"/>
      <c r="D27" s="315"/>
      <c r="E27" s="615" t="s">
        <v>294</v>
      </c>
      <c r="F27" s="615"/>
      <c r="G27" s="615"/>
      <c r="H27" s="615"/>
      <c r="I27" s="615"/>
      <c r="J27" s="615"/>
      <c r="K27" s="615"/>
      <c r="L27" s="615"/>
      <c r="M27" s="314"/>
      <c r="N27" s="319"/>
      <c r="O27" s="616" t="s">
        <v>292</v>
      </c>
      <c r="P27" s="616"/>
      <c r="Q27" s="616"/>
      <c r="R27" s="567"/>
      <c r="S27" s="567"/>
      <c r="T27" s="567"/>
      <c r="U27" s="309" t="s">
        <v>293</v>
      </c>
      <c r="V27" s="303"/>
      <c r="W27" s="617"/>
      <c r="X27" s="617"/>
      <c r="Y27" s="617"/>
      <c r="Z27" s="617"/>
      <c r="AA27" s="617"/>
      <c r="AB27" s="617"/>
      <c r="AC27" s="617"/>
      <c r="AD27" s="617"/>
      <c r="AE27" s="617"/>
      <c r="AF27" s="617"/>
    </row>
    <row r="28" spans="1:32" s="320" customFormat="1" ht="21.75" customHeight="1">
      <c r="A28" s="318"/>
      <c r="B28" s="318"/>
      <c r="C28" s="318"/>
      <c r="D28" s="303"/>
      <c r="E28" s="615"/>
      <c r="F28" s="615"/>
      <c r="G28" s="615"/>
      <c r="H28" s="615"/>
      <c r="I28" s="615"/>
      <c r="J28" s="615"/>
      <c r="K28" s="615"/>
      <c r="L28" s="615"/>
      <c r="M28" s="314"/>
      <c r="N28" s="319"/>
      <c r="O28" s="616" t="s">
        <v>295</v>
      </c>
      <c r="P28" s="616"/>
      <c r="Q28" s="616"/>
      <c r="R28" s="309"/>
      <c r="S28" s="309" t="s">
        <v>296</v>
      </c>
      <c r="T28" s="309"/>
      <c r="U28" s="283" t="s">
        <v>297</v>
      </c>
      <c r="V28" s="315"/>
      <c r="W28" s="617"/>
      <c r="X28" s="617"/>
      <c r="Y28" s="617"/>
      <c r="Z28" s="617"/>
      <c r="AA28" s="617"/>
      <c r="AB28" s="617"/>
      <c r="AC28" s="617"/>
      <c r="AD28" s="617"/>
      <c r="AE28" s="617"/>
      <c r="AF28" s="617"/>
    </row>
    <row r="29" spans="1:32" s="320" customFormat="1" ht="7.5" customHeight="1">
      <c r="A29" s="318"/>
      <c r="B29" s="318"/>
      <c r="C29" s="318"/>
      <c r="D29" s="303"/>
      <c r="E29" s="314"/>
      <c r="F29" s="314"/>
      <c r="G29" s="314"/>
      <c r="H29" s="314"/>
      <c r="I29" s="314"/>
      <c r="J29" s="314"/>
      <c r="K29" s="314"/>
      <c r="L29" s="314"/>
      <c r="M29" s="314"/>
      <c r="N29" s="319"/>
      <c r="O29" s="321"/>
      <c r="P29" s="321"/>
      <c r="Q29" s="321"/>
      <c r="R29" s="309"/>
      <c r="S29" s="309"/>
      <c r="T29" s="309"/>
      <c r="U29" s="283"/>
      <c r="V29" s="315"/>
      <c r="W29" s="317"/>
      <c r="X29" s="317"/>
      <c r="Y29" s="317"/>
      <c r="Z29" s="317"/>
      <c r="AA29" s="317"/>
      <c r="AB29" s="317"/>
      <c r="AC29" s="317"/>
      <c r="AD29" s="317"/>
      <c r="AE29" s="317"/>
      <c r="AF29" s="317"/>
    </row>
    <row r="30" spans="1:32" s="320" customFormat="1" ht="21.75" customHeight="1">
      <c r="A30" s="318"/>
      <c r="B30" s="318"/>
      <c r="C30" s="318"/>
      <c r="D30" s="303"/>
      <c r="E30" s="615" t="s">
        <v>298</v>
      </c>
      <c r="F30" s="615"/>
      <c r="G30" s="615"/>
      <c r="H30" s="615"/>
      <c r="I30" s="615"/>
      <c r="J30" s="615"/>
      <c r="K30" s="615"/>
      <c r="L30" s="615"/>
      <c r="M30" s="314"/>
      <c r="N30" s="319"/>
      <c r="O30" s="616" t="s">
        <v>292</v>
      </c>
      <c r="P30" s="616"/>
      <c r="Q30" s="616"/>
      <c r="R30" s="567"/>
      <c r="S30" s="567"/>
      <c r="T30" s="567"/>
      <c r="U30" s="309" t="s">
        <v>293</v>
      </c>
      <c r="V30" s="315"/>
      <c r="W30" s="617"/>
      <c r="X30" s="617"/>
      <c r="Y30" s="617"/>
      <c r="Z30" s="617"/>
      <c r="AA30" s="617"/>
      <c r="AB30" s="617"/>
      <c r="AC30" s="617"/>
      <c r="AD30" s="617"/>
      <c r="AE30" s="617"/>
      <c r="AF30" s="617"/>
    </row>
    <row r="31" spans="1:32" ht="22.5" customHeight="1">
      <c r="A31" s="303"/>
      <c r="B31" s="303"/>
      <c r="C31" s="303"/>
      <c r="D31" s="303"/>
      <c r="E31" s="615"/>
      <c r="F31" s="615"/>
      <c r="G31" s="615"/>
      <c r="H31" s="615"/>
      <c r="I31" s="615"/>
      <c r="J31" s="615"/>
      <c r="K31" s="615"/>
      <c r="L31" s="615"/>
      <c r="M31" s="314"/>
      <c r="N31" s="305"/>
      <c r="O31" s="616" t="s">
        <v>299</v>
      </c>
      <c r="P31" s="616"/>
      <c r="Q31" s="616"/>
      <c r="R31" s="309"/>
      <c r="S31" s="309" t="s">
        <v>296</v>
      </c>
      <c r="T31" s="309"/>
      <c r="U31" s="283" t="s">
        <v>297</v>
      </c>
      <c r="V31" s="315"/>
      <c r="W31" s="617"/>
      <c r="X31" s="617"/>
      <c r="Y31" s="617"/>
      <c r="Z31" s="617"/>
      <c r="AA31" s="617"/>
      <c r="AB31" s="617"/>
      <c r="AC31" s="617"/>
      <c r="AD31" s="617"/>
      <c r="AE31" s="617"/>
      <c r="AF31" s="617"/>
    </row>
    <row r="32" spans="1:32" ht="22.5" customHeight="1">
      <c r="A32" s="303"/>
      <c r="B32" s="618" t="s">
        <v>300</v>
      </c>
      <c r="C32" s="618"/>
      <c r="D32" s="618"/>
      <c r="E32" s="618"/>
      <c r="F32" s="618"/>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618"/>
      <c r="AE32" s="317"/>
      <c r="AF32" s="317"/>
    </row>
    <row r="33" spans="1:32" ht="22.5" customHeight="1">
      <c r="A33" s="303"/>
      <c r="B33" s="303"/>
      <c r="C33" s="303"/>
      <c r="D33" s="303"/>
      <c r="E33" s="303"/>
      <c r="F33" s="303"/>
      <c r="G33" s="303"/>
      <c r="H33" s="303"/>
      <c r="I33" s="303"/>
      <c r="J33" s="303"/>
      <c r="K33" s="303"/>
      <c r="L33" s="305"/>
      <c r="M33" s="305"/>
      <c r="N33" s="305"/>
      <c r="O33" s="303"/>
      <c r="P33" s="303"/>
      <c r="Q33" s="303"/>
      <c r="R33" s="303"/>
      <c r="S33" s="309"/>
      <c r="T33" s="309"/>
      <c r="U33" s="305"/>
      <c r="V33" s="315"/>
      <c r="W33" s="303"/>
      <c r="X33" s="303"/>
      <c r="Y33" s="303"/>
      <c r="Z33" s="303"/>
      <c r="AA33" s="303"/>
      <c r="AB33" s="303"/>
      <c r="AC33" s="303"/>
      <c r="AD33" s="303"/>
      <c r="AE33" s="303"/>
      <c r="AF33" s="303"/>
    </row>
    <row r="34" spans="1:32" s="323" customFormat="1" ht="22.5" customHeight="1">
      <c r="A34" s="619" t="s">
        <v>335</v>
      </c>
      <c r="B34" s="619"/>
      <c r="C34" s="619"/>
      <c r="D34" s="619"/>
      <c r="E34" s="619"/>
      <c r="F34" s="619"/>
      <c r="G34" s="619"/>
      <c r="H34" s="619"/>
      <c r="I34" s="619"/>
      <c r="J34" s="619"/>
      <c r="K34" s="619"/>
      <c r="L34" s="619"/>
      <c r="M34" s="619"/>
      <c r="N34" s="619"/>
      <c r="O34" s="619"/>
      <c r="P34" s="619"/>
      <c r="Q34" s="619"/>
      <c r="R34" s="619"/>
      <c r="S34" s="619"/>
      <c r="T34" s="619"/>
      <c r="U34" s="619"/>
      <c r="V34" s="619"/>
      <c r="W34" s="619"/>
      <c r="X34" s="619"/>
      <c r="Y34" s="619"/>
      <c r="Z34" s="619"/>
      <c r="AA34" s="619"/>
      <c r="AB34" s="619"/>
      <c r="AC34" s="619"/>
      <c r="AD34" s="619"/>
      <c r="AE34" s="619"/>
      <c r="AF34" s="619"/>
    </row>
    <row r="35" spans="1:32" s="323" customFormat="1" ht="22.5" customHeight="1">
      <c r="A35" s="619"/>
      <c r="B35" s="619"/>
      <c r="C35" s="619"/>
      <c r="D35" s="619"/>
      <c r="E35" s="619"/>
      <c r="F35" s="619"/>
      <c r="G35" s="619"/>
      <c r="H35" s="619"/>
      <c r="I35" s="619"/>
      <c r="J35" s="619"/>
      <c r="K35" s="619"/>
      <c r="L35" s="619"/>
      <c r="M35" s="619"/>
      <c r="N35" s="619"/>
      <c r="O35" s="619"/>
      <c r="P35" s="619"/>
      <c r="Q35" s="619"/>
      <c r="R35" s="619"/>
      <c r="S35" s="619"/>
      <c r="T35" s="619"/>
      <c r="U35" s="619"/>
      <c r="V35" s="619"/>
      <c r="W35" s="619"/>
      <c r="X35" s="619"/>
      <c r="Y35" s="619"/>
      <c r="Z35" s="619"/>
      <c r="AA35" s="619"/>
      <c r="AB35" s="619"/>
      <c r="AC35" s="619"/>
      <c r="AD35" s="619"/>
      <c r="AE35" s="619"/>
      <c r="AF35" s="619"/>
    </row>
    <row r="36" spans="1:32" s="323" customFormat="1" ht="22.5" customHeight="1">
      <c r="A36" s="322"/>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row>
    <row r="37" spans="1:32" s="323" customFormat="1" ht="22.5" customHeight="1">
      <c r="A37" s="324"/>
      <c r="B37" s="324"/>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row>
    <row r="38" spans="1:32" s="323" customFormat="1" ht="22.5" customHeight="1">
      <c r="A38" s="324"/>
      <c r="B38" s="324"/>
      <c r="C38" s="324"/>
      <c r="D38" s="324"/>
      <c r="E38" s="324"/>
      <c r="F38" s="324"/>
      <c r="G38" s="324"/>
      <c r="H38" s="324"/>
      <c r="I38" s="324"/>
      <c r="J38" s="324"/>
      <c r="K38" s="324"/>
      <c r="L38" s="324"/>
      <c r="M38" s="324"/>
      <c r="N38" s="324"/>
      <c r="O38" s="324"/>
      <c r="P38" s="324"/>
      <c r="Q38" s="324"/>
      <c r="R38" s="324"/>
      <c r="S38" s="324"/>
      <c r="T38" s="324"/>
      <c r="U38" s="324"/>
      <c r="V38" s="620" t="s">
        <v>336</v>
      </c>
      <c r="W38" s="620"/>
      <c r="X38" s="620"/>
      <c r="Y38" s="620"/>
      <c r="Z38" s="620"/>
      <c r="AA38" s="620"/>
      <c r="AB38" s="620"/>
      <c r="AC38" s="620"/>
      <c r="AD38" s="324"/>
      <c r="AE38" s="324"/>
      <c r="AF38" s="324"/>
    </row>
    <row r="39" spans="1:32" ht="22.5" customHeight="1">
      <c r="A39" s="305"/>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row>
    <row r="40" spans="1:32" ht="33" customHeight="1">
      <c r="A40" s="303"/>
      <c r="B40" s="621" t="s">
        <v>301</v>
      </c>
      <c r="C40" s="621"/>
      <c r="D40" s="621"/>
      <c r="E40" s="621"/>
      <c r="F40" s="621"/>
      <c r="G40" s="621"/>
      <c r="H40" s="621"/>
      <c r="I40" s="325" t="s">
        <v>302</v>
      </c>
      <c r="J40" s="325"/>
      <c r="K40" s="325"/>
      <c r="L40" s="325"/>
      <c r="M40" s="325"/>
      <c r="O40" s="326"/>
      <c r="P40" s="326"/>
      <c r="Q40" s="327"/>
      <c r="R40" s="327"/>
      <c r="S40" s="303"/>
      <c r="T40" s="303"/>
      <c r="U40" s="303"/>
      <c r="V40" s="303"/>
      <c r="W40" s="303"/>
      <c r="X40" s="303"/>
      <c r="Y40" s="303"/>
      <c r="Z40" s="303"/>
      <c r="AA40" s="303"/>
      <c r="AB40" s="303"/>
      <c r="AC40" s="303"/>
      <c r="AD40" s="303"/>
      <c r="AE40" s="303"/>
      <c r="AF40" s="303"/>
    </row>
    <row r="41" spans="1:32" ht="33" customHeight="1">
      <c r="A41" s="303"/>
      <c r="B41" s="328"/>
      <c r="C41" s="328"/>
      <c r="D41" s="328"/>
      <c r="E41" s="328"/>
      <c r="F41" s="328"/>
      <c r="G41" s="328"/>
      <c r="H41" s="328"/>
      <c r="I41" s="328"/>
      <c r="J41" s="328"/>
      <c r="K41" s="328"/>
      <c r="L41" s="328"/>
      <c r="M41" s="328"/>
      <c r="N41" s="327"/>
      <c r="O41" s="326"/>
      <c r="P41" s="326"/>
      <c r="Q41" s="327"/>
      <c r="R41" s="327"/>
      <c r="S41" s="303"/>
      <c r="T41" s="303"/>
      <c r="U41" s="303"/>
      <c r="V41" s="303"/>
      <c r="W41" s="303"/>
      <c r="X41" s="303"/>
      <c r="Y41" s="303"/>
      <c r="Z41" s="303"/>
      <c r="AA41" s="303"/>
      <c r="AB41" s="303"/>
      <c r="AC41" s="303"/>
      <c r="AD41" s="303"/>
      <c r="AE41" s="303"/>
      <c r="AF41" s="303"/>
    </row>
    <row r="42" spans="1:32" ht="22.5" customHeight="1">
      <c r="A42" s="303"/>
      <c r="B42" s="303"/>
      <c r="C42" s="303"/>
      <c r="D42" s="622"/>
      <c r="E42" s="622"/>
      <c r="F42" s="622"/>
      <c r="G42" s="622"/>
      <c r="H42" s="622"/>
      <c r="I42" s="622"/>
      <c r="J42" s="305" t="s">
        <v>303</v>
      </c>
      <c r="K42" s="303"/>
      <c r="L42" s="303"/>
      <c r="M42" s="303"/>
      <c r="N42" s="303"/>
      <c r="O42" s="303"/>
      <c r="P42" s="303"/>
      <c r="Q42" s="303"/>
      <c r="R42" s="303"/>
      <c r="S42" s="303"/>
      <c r="T42" s="303"/>
      <c r="U42" s="303"/>
      <c r="V42" s="303"/>
      <c r="W42" s="303"/>
      <c r="X42" s="303"/>
      <c r="Y42" s="303"/>
      <c r="Z42" s="303"/>
      <c r="AA42" s="303"/>
      <c r="AB42" s="303"/>
      <c r="AC42" s="303"/>
      <c r="AD42" s="303"/>
      <c r="AE42" s="303"/>
      <c r="AF42" s="303"/>
    </row>
    <row r="43" spans="1:32" ht="22.5" customHeight="1">
      <c r="A43" s="305"/>
      <c r="B43" s="305"/>
      <c r="C43" s="305"/>
      <c r="D43" s="305"/>
      <c r="E43" s="305"/>
      <c r="F43" s="303"/>
      <c r="G43" s="326"/>
      <c r="H43" s="326"/>
      <c r="I43" s="303"/>
      <c r="J43" s="613" t="s">
        <v>304</v>
      </c>
      <c r="K43" s="613"/>
      <c r="L43" s="613"/>
      <c r="M43" s="303"/>
      <c r="N43" s="612" t="s">
        <v>305</v>
      </c>
      <c r="O43" s="612"/>
      <c r="P43" s="612"/>
      <c r="Q43" s="612"/>
      <c r="R43" s="612"/>
      <c r="S43" s="329"/>
      <c r="T43" s="611">
        <f>'交付申請基本情報（R8.1.15〆）'!$D$7</f>
        <v>0</v>
      </c>
      <c r="U43" s="611"/>
      <c r="V43" s="611"/>
      <c r="W43" s="611"/>
      <c r="X43" s="611"/>
      <c r="Y43" s="611"/>
      <c r="Z43" s="611"/>
      <c r="AA43" s="611"/>
      <c r="AB43" s="611"/>
      <c r="AC43" s="611"/>
      <c r="AD43" s="611"/>
      <c r="AE43" s="611"/>
      <c r="AF43" s="611"/>
    </row>
    <row r="44" spans="1:32" ht="22.5" customHeight="1">
      <c r="A44" s="305"/>
      <c r="B44" s="305"/>
      <c r="C44" s="305"/>
      <c r="D44" s="305"/>
      <c r="E44" s="305"/>
      <c r="F44" s="303"/>
      <c r="G44" s="326"/>
      <c r="H44" s="326"/>
      <c r="I44" s="303"/>
      <c r="J44" s="303"/>
      <c r="K44" s="303"/>
      <c r="L44" s="303"/>
      <c r="M44" s="303"/>
      <c r="N44" s="612" t="s">
        <v>306</v>
      </c>
      <c r="O44" s="612"/>
      <c r="P44" s="612"/>
      <c r="Q44" s="612"/>
      <c r="R44" s="612"/>
      <c r="S44" s="329"/>
      <c r="T44" s="611">
        <f>'交付申請基本情報（R8.1.15〆）'!$D$5</f>
        <v>0</v>
      </c>
      <c r="U44" s="611"/>
      <c r="V44" s="611"/>
      <c r="W44" s="611"/>
      <c r="X44" s="611"/>
      <c r="Y44" s="611"/>
      <c r="Z44" s="611"/>
      <c r="AA44" s="611"/>
      <c r="AB44" s="611"/>
      <c r="AC44" s="611"/>
      <c r="AD44" s="611"/>
      <c r="AE44" s="611"/>
      <c r="AF44" s="611"/>
    </row>
    <row r="45" spans="1:32" ht="22.5" customHeight="1">
      <c r="A45" s="305"/>
      <c r="B45" s="305"/>
      <c r="C45" s="305"/>
      <c r="D45" s="305"/>
      <c r="E45" s="305"/>
      <c r="F45" s="303"/>
      <c r="G45" s="326"/>
      <c r="H45" s="326"/>
      <c r="I45" s="303"/>
      <c r="J45" s="303"/>
      <c r="K45" s="303"/>
      <c r="L45" s="303"/>
      <c r="M45" s="303"/>
      <c r="N45" s="612" t="s">
        <v>307</v>
      </c>
      <c r="O45" s="612"/>
      <c r="P45" s="612"/>
      <c r="Q45" s="612"/>
      <c r="R45" s="612"/>
      <c r="S45" s="329"/>
      <c r="T45" s="611">
        <f>'交付申請基本情報（R8.1.15〆）'!$D$9</f>
        <v>0</v>
      </c>
      <c r="U45" s="611"/>
      <c r="V45" s="611"/>
      <c r="W45" s="611"/>
      <c r="X45" s="611"/>
      <c r="Y45" s="611"/>
      <c r="Z45" s="611"/>
      <c r="AA45" s="611"/>
      <c r="AB45" s="611"/>
      <c r="AC45" s="611"/>
      <c r="AD45" s="611"/>
      <c r="AE45" s="611"/>
      <c r="AF45" s="611"/>
    </row>
    <row r="46" spans="1:32" ht="22.5" customHeight="1">
      <c r="A46" s="305"/>
      <c r="B46" s="305"/>
      <c r="C46" s="305"/>
      <c r="D46" s="305"/>
      <c r="E46" s="305"/>
      <c r="F46" s="303"/>
      <c r="G46" s="326"/>
      <c r="H46" s="326"/>
      <c r="I46" s="303"/>
      <c r="J46" s="303"/>
      <c r="K46" s="303"/>
      <c r="L46" s="303"/>
      <c r="M46" s="303"/>
      <c r="N46" s="330"/>
      <c r="O46" s="330"/>
      <c r="P46" s="330"/>
      <c r="Q46" s="330"/>
      <c r="R46" s="303"/>
      <c r="S46" s="329"/>
      <c r="T46" s="316"/>
      <c r="U46" s="316"/>
      <c r="V46" s="316"/>
      <c r="W46" s="316"/>
      <c r="X46" s="316"/>
      <c r="Y46" s="316"/>
      <c r="Z46" s="316"/>
      <c r="AA46" s="316"/>
      <c r="AB46" s="316"/>
      <c r="AC46" s="316"/>
      <c r="AD46" s="316"/>
      <c r="AE46" s="316"/>
      <c r="AF46" s="316"/>
    </row>
    <row r="47" spans="1:32" ht="22.5" customHeight="1">
      <c r="A47" s="305"/>
      <c r="B47" s="305"/>
      <c r="C47" s="305"/>
      <c r="D47" s="305"/>
      <c r="E47" s="305"/>
      <c r="F47" s="303"/>
      <c r="G47" s="326"/>
      <c r="H47" s="326"/>
      <c r="I47" s="303"/>
      <c r="J47" s="614" t="s">
        <v>308</v>
      </c>
      <c r="K47" s="614"/>
      <c r="L47" s="614"/>
      <c r="M47" s="303"/>
      <c r="N47" s="610" t="s">
        <v>309</v>
      </c>
      <c r="O47" s="610"/>
      <c r="P47" s="610"/>
      <c r="Q47" s="610"/>
      <c r="R47" s="610"/>
      <c r="S47" s="329"/>
      <c r="T47" s="776">
        <f>'交付申請基本情報（R8.1.15〆）'!$D$16</f>
        <v>0</v>
      </c>
      <c r="U47" s="776"/>
      <c r="V47" s="776"/>
      <c r="W47" s="776"/>
      <c r="X47" s="776"/>
      <c r="Y47" s="776"/>
      <c r="Z47" s="776"/>
      <c r="AA47" s="776"/>
      <c r="AB47" s="776"/>
      <c r="AC47" s="776"/>
      <c r="AD47" s="776"/>
      <c r="AE47" s="776"/>
      <c r="AF47" s="776"/>
    </row>
    <row r="48" spans="1:32" ht="22.5" customHeight="1">
      <c r="A48" s="305"/>
      <c r="B48" s="305"/>
      <c r="C48" s="305"/>
      <c r="D48" s="305"/>
      <c r="E48" s="305"/>
      <c r="F48" s="303"/>
      <c r="G48" s="326"/>
      <c r="H48" s="326"/>
      <c r="I48" s="303"/>
      <c r="J48" s="303"/>
      <c r="K48" s="303"/>
      <c r="L48" s="303"/>
      <c r="M48" s="303"/>
      <c r="N48" s="610" t="s">
        <v>310</v>
      </c>
      <c r="O48" s="610"/>
      <c r="P48" s="610"/>
      <c r="Q48" s="610"/>
      <c r="R48" s="610"/>
      <c r="S48" s="329"/>
      <c r="T48" s="777">
        <f>'交付申請基本情報（R8.1.15〆）'!$D$17</f>
        <v>0</v>
      </c>
      <c r="U48" s="776"/>
      <c r="V48" s="776"/>
      <c r="W48" s="776"/>
      <c r="X48" s="776"/>
      <c r="Y48" s="776"/>
      <c r="Z48" s="776"/>
      <c r="AA48" s="776"/>
      <c r="AB48" s="776"/>
      <c r="AC48" s="776"/>
      <c r="AD48" s="776"/>
      <c r="AE48" s="776"/>
      <c r="AF48" s="776"/>
    </row>
    <row r="49" spans="1:32" ht="22.5" customHeight="1">
      <c r="A49" s="305"/>
      <c r="B49" s="305"/>
      <c r="C49" s="305"/>
      <c r="D49" s="305"/>
      <c r="E49" s="305"/>
      <c r="F49" s="303"/>
      <c r="G49" s="326"/>
      <c r="H49" s="326"/>
      <c r="I49" s="303"/>
      <c r="J49" s="303"/>
      <c r="K49" s="303"/>
      <c r="L49" s="303"/>
      <c r="M49" s="303"/>
      <c r="N49" s="610" t="s">
        <v>160</v>
      </c>
      <c r="O49" s="610"/>
      <c r="P49" s="610"/>
      <c r="Q49" s="610"/>
      <c r="R49" s="610"/>
      <c r="S49" s="329"/>
      <c r="T49" s="776">
        <f>'交付申請基本情報（R8.1.15〆）'!$D$18</f>
        <v>0</v>
      </c>
      <c r="U49" s="776"/>
      <c r="V49" s="776"/>
      <c r="W49" s="776"/>
      <c r="X49" s="776"/>
      <c r="Y49" s="776"/>
      <c r="Z49" s="776"/>
      <c r="AA49" s="776"/>
      <c r="AB49" s="776"/>
      <c r="AC49" s="776"/>
      <c r="AD49" s="776"/>
      <c r="AE49" s="776"/>
      <c r="AF49" s="776"/>
    </row>
    <row r="50" spans="1:32" ht="22.5" customHeight="1">
      <c r="A50" s="305"/>
      <c r="B50" s="305"/>
      <c r="C50" s="305"/>
      <c r="D50" s="305"/>
      <c r="E50" s="305"/>
      <c r="F50" s="303"/>
      <c r="G50" s="326"/>
      <c r="H50" s="326"/>
      <c r="I50" s="303"/>
      <c r="J50" s="303"/>
      <c r="K50" s="303"/>
      <c r="L50" s="303"/>
      <c r="M50" s="303"/>
      <c r="N50" s="330"/>
      <c r="O50" s="330"/>
      <c r="P50" s="330"/>
      <c r="Q50" s="330"/>
      <c r="R50" s="303"/>
      <c r="S50" s="303"/>
      <c r="T50" s="316"/>
      <c r="U50" s="316"/>
      <c r="V50" s="316"/>
      <c r="W50" s="316"/>
      <c r="X50" s="316"/>
      <c r="Y50" s="316"/>
      <c r="Z50" s="316"/>
      <c r="AA50" s="316"/>
      <c r="AB50" s="316"/>
      <c r="AC50" s="316"/>
      <c r="AD50" s="316"/>
      <c r="AE50" s="316"/>
      <c r="AF50" s="316"/>
    </row>
    <row r="51" spans="1:32" ht="22.5" customHeight="1">
      <c r="A51" s="303"/>
      <c r="B51" s="303"/>
      <c r="C51" s="567"/>
      <c r="D51" s="567"/>
      <c r="E51" s="567"/>
      <c r="F51" s="567"/>
      <c r="G51" s="303"/>
      <c r="H51" s="303"/>
      <c r="I51" s="303"/>
      <c r="J51" s="613" t="s">
        <v>311</v>
      </c>
      <c r="K51" s="613"/>
      <c r="L51" s="613"/>
      <c r="M51" s="303"/>
      <c r="N51" s="610" t="s">
        <v>309</v>
      </c>
      <c r="O51" s="610"/>
      <c r="P51" s="610"/>
      <c r="Q51" s="610"/>
      <c r="R51" s="610"/>
      <c r="S51" s="329"/>
      <c r="T51" s="776">
        <f t="shared" ref="T51:T53" si="0">T47</f>
        <v>0</v>
      </c>
      <c r="U51" s="776"/>
      <c r="V51" s="776"/>
      <c r="W51" s="776"/>
      <c r="X51" s="776"/>
      <c r="Y51" s="776"/>
      <c r="Z51" s="776"/>
      <c r="AA51" s="776"/>
      <c r="AB51" s="776"/>
      <c r="AC51" s="776"/>
      <c r="AD51" s="776"/>
      <c r="AE51" s="776"/>
      <c r="AF51" s="776"/>
    </row>
    <row r="52" spans="1:32" ht="22.5" customHeight="1">
      <c r="A52" s="303"/>
      <c r="B52" s="303"/>
      <c r="C52" s="303"/>
      <c r="D52" s="303"/>
      <c r="E52" s="303"/>
      <c r="F52" s="303"/>
      <c r="G52" s="303"/>
      <c r="H52" s="303"/>
      <c r="I52" s="303"/>
      <c r="J52" s="303"/>
      <c r="K52" s="303"/>
      <c r="L52" s="303"/>
      <c r="M52" s="303"/>
      <c r="N52" s="610" t="s">
        <v>310</v>
      </c>
      <c r="O52" s="610"/>
      <c r="P52" s="610"/>
      <c r="Q52" s="610"/>
      <c r="R52" s="610"/>
      <c r="S52" s="329"/>
      <c r="T52" s="777">
        <f>T48</f>
        <v>0</v>
      </c>
      <c r="U52" s="776"/>
      <c r="V52" s="776"/>
      <c r="W52" s="776"/>
      <c r="X52" s="776"/>
      <c r="Y52" s="776"/>
      <c r="Z52" s="776"/>
      <c r="AA52" s="776"/>
      <c r="AB52" s="776"/>
      <c r="AC52" s="776"/>
      <c r="AD52" s="776"/>
      <c r="AE52" s="776"/>
      <c r="AF52" s="776"/>
    </row>
    <row r="53" spans="1:32" ht="22.5" customHeight="1">
      <c r="A53" s="303"/>
      <c r="B53" s="303"/>
      <c r="C53" s="303"/>
      <c r="D53" s="303"/>
      <c r="E53" s="303"/>
      <c r="F53" s="303"/>
      <c r="G53" s="303"/>
      <c r="H53" s="303"/>
      <c r="I53" s="303"/>
      <c r="J53" s="303"/>
      <c r="K53" s="303"/>
      <c r="L53" s="303"/>
      <c r="M53" s="303"/>
      <c r="N53" s="610" t="s">
        <v>160</v>
      </c>
      <c r="O53" s="610"/>
      <c r="P53" s="610"/>
      <c r="Q53" s="610"/>
      <c r="R53" s="610"/>
      <c r="S53" s="329"/>
      <c r="T53" s="776">
        <f t="shared" si="0"/>
        <v>0</v>
      </c>
      <c r="U53" s="776"/>
      <c r="V53" s="776"/>
      <c r="W53" s="776"/>
      <c r="X53" s="776"/>
      <c r="Y53" s="776"/>
      <c r="Z53" s="776"/>
      <c r="AA53" s="776"/>
      <c r="AB53" s="776"/>
      <c r="AC53" s="776"/>
      <c r="AD53" s="776"/>
      <c r="AE53" s="776"/>
      <c r="AF53" s="776"/>
    </row>
    <row r="54" spans="1:32" ht="22.5" customHeight="1">
      <c r="A54" s="303"/>
      <c r="B54" s="303" t="s">
        <v>312</v>
      </c>
      <c r="C54" s="303"/>
      <c r="D54" s="303"/>
      <c r="E54" s="303"/>
      <c r="F54" s="303"/>
      <c r="G54" s="303"/>
      <c r="H54" s="303"/>
      <c r="I54" s="303"/>
      <c r="J54" s="303"/>
      <c r="K54" s="303"/>
      <c r="L54" s="303"/>
      <c r="M54" s="303"/>
      <c r="N54" s="303"/>
      <c r="O54" s="331"/>
      <c r="P54" s="331"/>
      <c r="Q54" s="331"/>
      <c r="R54" s="331"/>
      <c r="S54" s="315"/>
      <c r="T54" s="315"/>
      <c r="U54" s="315"/>
      <c r="V54" s="315"/>
      <c r="W54" s="315"/>
      <c r="X54" s="315"/>
      <c r="Y54" s="315"/>
      <c r="Z54" s="315"/>
      <c r="AA54" s="315"/>
      <c r="AB54" s="315"/>
      <c r="AC54" s="315"/>
      <c r="AD54" s="315"/>
      <c r="AE54" s="315"/>
      <c r="AF54" s="315"/>
    </row>
    <row r="55" spans="1:32" ht="22.5" customHeight="1"/>
    <row r="56" spans="1:32" ht="22.5" customHeight="1"/>
    <row r="57" spans="1:32" ht="22.5" customHeight="1"/>
    <row r="58" spans="1:32" ht="22.5" customHeight="1"/>
    <row r="59" spans="1:32" ht="22.5" customHeight="1"/>
    <row r="60" spans="1:32" ht="22.5" customHeight="1"/>
    <row r="61" spans="1:32" ht="22.5" customHeight="1"/>
    <row r="62" spans="1:32" ht="22.5" customHeight="1"/>
    <row r="63" spans="1:32" ht="22.5" customHeight="1"/>
    <row r="64" spans="1:32" ht="22.5" customHeight="1"/>
    <row r="65" ht="22.5" customHeight="1"/>
    <row r="66" ht="22.5" customHeight="1"/>
    <row r="67" ht="22.5" customHeight="1"/>
    <row r="68" ht="22.5" customHeight="1"/>
  </sheetData>
  <sheetProtection algorithmName="SHA-512" hashValue="mCloMRQvLOUZXyFE8ZFTNgHSoFCMiShUIzhCsE8rNvQZ9//7FlwD1wJ7VF7pHsFUogfxb0IPBehG+DidXKab9A==" saltValue="ak1AovOg+QCMoke1018ojQ==" spinCount="100000" sheet="1" objects="1" scenarios="1"/>
  <mergeCells count="56">
    <mergeCell ref="A2:J2"/>
    <mergeCell ref="A5:AF5"/>
    <mergeCell ref="N9:T9"/>
    <mergeCell ref="A12:AF12"/>
    <mergeCell ref="C15:H15"/>
    <mergeCell ref="J15:R15"/>
    <mergeCell ref="C17:H17"/>
    <mergeCell ref="J17:R17"/>
    <mergeCell ref="C19:H19"/>
    <mergeCell ref="J19:R19"/>
    <mergeCell ref="C21:H21"/>
    <mergeCell ref="J21:R21"/>
    <mergeCell ref="B22:AD23"/>
    <mergeCell ref="B24:D24"/>
    <mergeCell ref="E24:L25"/>
    <mergeCell ref="O24:Q24"/>
    <mergeCell ref="R24:T24"/>
    <mergeCell ref="W24:AF25"/>
    <mergeCell ref="O25:U25"/>
    <mergeCell ref="T43:AF43"/>
    <mergeCell ref="E27:L28"/>
    <mergeCell ref="O27:Q27"/>
    <mergeCell ref="R27:T27"/>
    <mergeCell ref="W27:AF28"/>
    <mergeCell ref="O28:Q28"/>
    <mergeCell ref="E30:L31"/>
    <mergeCell ref="O30:Q30"/>
    <mergeCell ref="R30:T30"/>
    <mergeCell ref="W30:AF31"/>
    <mergeCell ref="O31:Q31"/>
    <mergeCell ref="B32:AD32"/>
    <mergeCell ref="A34:AF35"/>
    <mergeCell ref="V38:AC38"/>
    <mergeCell ref="B40:H40"/>
    <mergeCell ref="D42:I42"/>
    <mergeCell ref="C51:F51"/>
    <mergeCell ref="J51:L51"/>
    <mergeCell ref="N51:R51"/>
    <mergeCell ref="J47:L47"/>
    <mergeCell ref="J43:L43"/>
    <mergeCell ref="N43:R43"/>
    <mergeCell ref="N44:R44"/>
    <mergeCell ref="T44:AF44"/>
    <mergeCell ref="N45:R45"/>
    <mergeCell ref="T45:AF45"/>
    <mergeCell ref="N47:R47"/>
    <mergeCell ref="T47:AF47"/>
    <mergeCell ref="N52:R52"/>
    <mergeCell ref="T52:AF52"/>
    <mergeCell ref="N53:R53"/>
    <mergeCell ref="T53:AF53"/>
    <mergeCell ref="N48:R48"/>
    <mergeCell ref="T48:AF48"/>
    <mergeCell ref="N49:R49"/>
    <mergeCell ref="T49:AF49"/>
    <mergeCell ref="T51:AF51"/>
  </mergeCells>
  <phoneticPr fontId="1"/>
  <dataValidations count="1">
    <dataValidation imeMode="fullAlpha" allowBlank="1" showInputMessage="1" showErrorMessage="1" sqref="S11 R27 R30 R24" xr:uid="{C66F5F07-D308-47B7-93A6-9A1D861B2209}"/>
  </dataValidations>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A29BF-DD19-4B0A-93CE-C7075C9F4691}">
  <sheetPr>
    <tabColor rgb="FFFF5050"/>
    <pageSetUpPr fitToPage="1"/>
  </sheetPr>
  <dimension ref="A1:L20"/>
  <sheetViews>
    <sheetView view="pageBreakPreview" topLeftCell="A5" zoomScaleNormal="100" zoomScaleSheetLayoutView="100" workbookViewId="0">
      <selection activeCell="H17" sqref="H17:J17"/>
    </sheetView>
  </sheetViews>
  <sheetFormatPr defaultColWidth="9" defaultRowHeight="13"/>
  <cols>
    <col min="1" max="1" width="2.90625" style="88" customWidth="1"/>
    <col min="2" max="5" width="9" style="88"/>
    <col min="6" max="6" width="10.6328125" style="88" customWidth="1"/>
    <col min="7" max="7" width="5" style="88" customWidth="1"/>
    <col min="8" max="10" width="9" style="88"/>
    <col min="11" max="11" width="8.453125" style="88" customWidth="1"/>
    <col min="12" max="16384" width="9" style="88"/>
  </cols>
  <sheetData>
    <row r="1" spans="1:12" s="111" customFormat="1" ht="16.5">
      <c r="A1" s="110"/>
      <c r="B1" s="110"/>
      <c r="C1" s="110"/>
      <c r="D1" s="110"/>
      <c r="E1" s="110"/>
      <c r="F1" s="110"/>
      <c r="G1" s="110"/>
      <c r="H1" s="110"/>
      <c r="I1" s="110"/>
    </row>
    <row r="2" spans="1:12" ht="46.5" customHeight="1">
      <c r="A2" s="112"/>
    </row>
    <row r="3" spans="1:12" ht="30" customHeight="1">
      <c r="A3" s="631" t="s">
        <v>313</v>
      </c>
      <c r="B3" s="631"/>
      <c r="C3" s="631"/>
      <c r="D3" s="631"/>
      <c r="E3" s="631"/>
      <c r="F3" s="631"/>
      <c r="G3" s="631"/>
      <c r="H3" s="631"/>
      <c r="I3" s="631"/>
      <c r="J3" s="631"/>
      <c r="K3" s="631"/>
    </row>
    <row r="4" spans="1:12" ht="72" customHeight="1">
      <c r="A4" s="113"/>
    </row>
    <row r="5" spans="1:12" ht="39" customHeight="1">
      <c r="B5" s="632" t="s">
        <v>333</v>
      </c>
      <c r="C5" s="632"/>
      <c r="D5" s="632"/>
      <c r="E5" s="632"/>
      <c r="F5" s="632"/>
      <c r="G5" s="632"/>
      <c r="H5" s="632"/>
      <c r="I5" s="632"/>
      <c r="J5" s="632"/>
      <c r="K5" s="632"/>
    </row>
    <row r="6" spans="1:12" ht="32.25" customHeight="1">
      <c r="A6" s="114"/>
    </row>
    <row r="7" spans="1:12" ht="30" customHeight="1">
      <c r="A7" s="633" t="s">
        <v>190</v>
      </c>
      <c r="B7" s="633"/>
      <c r="C7" s="633"/>
      <c r="D7" s="633"/>
      <c r="E7" s="633"/>
      <c r="F7" s="633"/>
      <c r="G7" s="633"/>
      <c r="H7" s="633"/>
      <c r="I7" s="633"/>
      <c r="J7" s="633"/>
      <c r="K7" s="633"/>
    </row>
    <row r="8" spans="1:12" ht="51.75" customHeight="1">
      <c r="A8" s="115"/>
      <c r="B8" s="116"/>
      <c r="C8" s="116"/>
      <c r="D8" s="116"/>
      <c r="E8" s="116"/>
      <c r="F8" s="116"/>
      <c r="G8" s="116"/>
      <c r="H8" s="116"/>
      <c r="I8" s="116"/>
      <c r="J8" s="116"/>
      <c r="K8" s="116"/>
    </row>
    <row r="9" spans="1:12" ht="36" customHeight="1">
      <c r="A9" s="115"/>
      <c r="B9" s="418" t="s">
        <v>314</v>
      </c>
      <c r="C9" s="418"/>
      <c r="D9" s="416" t="str">
        <f>IF('交付申請基本情報（R8.1.15〆）'!$D$25=0,"",'交付申請基本情報（R8.1.15〆）'!$D$25)</f>
        <v/>
      </c>
      <c r="E9" s="416"/>
      <c r="F9" s="416"/>
      <c r="G9" s="416"/>
      <c r="H9" s="416"/>
      <c r="I9" s="416"/>
      <c r="J9" s="416"/>
      <c r="K9" s="416"/>
    </row>
    <row r="10" spans="1:12" ht="56.25" customHeight="1">
      <c r="A10" s="117"/>
    </row>
    <row r="11" spans="1:12" ht="30" customHeight="1">
      <c r="A11" s="114"/>
      <c r="B11" s="634" t="s">
        <v>315</v>
      </c>
      <c r="C11" s="635"/>
      <c r="D11" s="635"/>
      <c r="E11" s="92"/>
      <c r="F11" s="92"/>
      <c r="G11" s="92"/>
      <c r="H11" s="92"/>
      <c r="I11" s="92"/>
      <c r="J11" s="92"/>
      <c r="K11" s="92"/>
    </row>
    <row r="12" spans="1:12" ht="35.25" customHeight="1">
      <c r="A12" s="114"/>
      <c r="B12" s="92"/>
      <c r="C12" s="92"/>
      <c r="D12" s="92"/>
      <c r="E12" s="92"/>
      <c r="F12" s="92"/>
      <c r="G12" s="92"/>
      <c r="H12" s="92"/>
      <c r="I12" s="92"/>
      <c r="J12" s="92"/>
      <c r="K12" s="92"/>
    </row>
    <row r="13" spans="1:12" ht="25.5" customHeight="1">
      <c r="A13" s="114" t="s">
        <v>316</v>
      </c>
      <c r="B13" s="92"/>
      <c r="C13" s="92"/>
      <c r="D13" s="92"/>
      <c r="E13" s="92"/>
      <c r="F13" s="92"/>
      <c r="G13" s="92"/>
      <c r="H13" s="92"/>
      <c r="I13" s="92"/>
      <c r="J13" s="92"/>
      <c r="K13" s="92"/>
    </row>
    <row r="14" spans="1:12" ht="36.75" customHeight="1">
      <c r="A14" s="119"/>
      <c r="B14" s="92"/>
      <c r="C14" s="92"/>
      <c r="D14" s="92"/>
      <c r="E14" s="92"/>
      <c r="F14" s="92"/>
      <c r="G14" s="92"/>
      <c r="H14" s="92"/>
      <c r="I14" s="92"/>
      <c r="J14" s="92"/>
      <c r="K14" s="92"/>
    </row>
    <row r="15" spans="1:12" ht="27" customHeight="1">
      <c r="A15" s="120"/>
      <c r="B15" s="92"/>
      <c r="C15" s="92"/>
      <c r="D15" s="92"/>
      <c r="E15" s="118"/>
      <c r="F15" s="118" t="s">
        <v>317</v>
      </c>
      <c r="G15" s="92"/>
      <c r="H15" s="630">
        <f>'交付申請基本情報（R8.1.15〆）'!D7</f>
        <v>0</v>
      </c>
      <c r="I15" s="630"/>
      <c r="J15" s="630"/>
      <c r="K15" s="630"/>
      <c r="L15" s="117"/>
    </row>
    <row r="16" spans="1:12" ht="27" customHeight="1">
      <c r="A16" s="120"/>
      <c r="B16" s="92"/>
      <c r="C16" s="92"/>
      <c r="D16" s="92"/>
      <c r="E16" s="118"/>
      <c r="F16" s="118" t="s">
        <v>318</v>
      </c>
      <c r="G16" s="92"/>
      <c r="H16" s="630">
        <f>'交付申請基本情報（R8.1.15〆）'!D5</f>
        <v>0</v>
      </c>
      <c r="I16" s="630"/>
      <c r="J16" s="630"/>
      <c r="K16" s="630"/>
      <c r="L16" s="121"/>
    </row>
    <row r="17" spans="2:12" ht="27" customHeight="1">
      <c r="B17" s="92"/>
      <c r="C17" s="92"/>
      <c r="D17" s="92"/>
      <c r="E17" s="92"/>
      <c r="F17" s="118" t="s">
        <v>319</v>
      </c>
      <c r="G17" s="92"/>
      <c r="H17" s="630">
        <f>'交付申請基本情報（R8.1.15〆）'!$D$9</f>
        <v>0</v>
      </c>
      <c r="I17" s="630"/>
      <c r="J17" s="630"/>
      <c r="K17" s="122" t="s">
        <v>320</v>
      </c>
      <c r="L17" s="123"/>
    </row>
    <row r="18" spans="2:12" ht="10.5" customHeight="1"/>
    <row r="19" spans="2:12" ht="30" customHeight="1"/>
    <row r="20" spans="2:12" ht="30" customHeight="1"/>
  </sheetData>
  <sheetProtection algorithmName="SHA-512" hashValue="0eWwFE6gVMka8pSy5HWwL3r/oQMHcaitWmny09GHxiKpNnMGpNI1/V/xGf1lovKT18fOSPESf+52i7AeRqXF5A==" saltValue="8f1GpT+p27iyQTi9bzrxuQ==" spinCount="100000" sheet="1" objects="1" scenarios="1"/>
  <mergeCells count="9">
    <mergeCell ref="H15:K15"/>
    <mergeCell ref="H16:K16"/>
    <mergeCell ref="H17:J17"/>
    <mergeCell ref="A3:K3"/>
    <mergeCell ref="B5:K5"/>
    <mergeCell ref="A7:K7"/>
    <mergeCell ref="B9:C9"/>
    <mergeCell ref="D9:K9"/>
    <mergeCell ref="B11:D11"/>
  </mergeCells>
  <phoneticPr fontI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EC3F5-8602-4125-B3E0-26A9C3B0828E}">
  <sheetPr>
    <tabColor rgb="FFFF0000"/>
  </sheetPr>
  <dimension ref="A1:L43"/>
  <sheetViews>
    <sheetView view="pageBreakPreview" zoomScale="90" zoomScaleNormal="90" zoomScaleSheetLayoutView="90" workbookViewId="0">
      <selection activeCell="F41" sqref="F41"/>
    </sheetView>
  </sheetViews>
  <sheetFormatPr defaultColWidth="9" defaultRowHeight="13"/>
  <cols>
    <col min="1" max="1" width="3.6328125" style="1" customWidth="1"/>
    <col min="2" max="2" width="3.08984375" style="1" customWidth="1"/>
    <col min="3" max="3" width="13.90625" style="1" customWidth="1"/>
    <col min="4" max="5" width="12.6328125" style="1" customWidth="1"/>
    <col min="6" max="6" width="15.6328125" style="1" customWidth="1"/>
    <col min="7" max="8" width="15.453125" style="1" customWidth="1"/>
    <col min="9" max="9" width="15.08984375" style="1" customWidth="1"/>
    <col min="10" max="10" width="9.26953125" style="1" customWidth="1"/>
    <col min="11" max="13" width="12.7265625" style="1" customWidth="1"/>
    <col min="14" max="16384" width="9" style="1"/>
  </cols>
  <sheetData>
    <row r="1" spans="1:12">
      <c r="A1" s="445"/>
      <c r="B1" s="445"/>
      <c r="C1" s="445"/>
      <c r="D1" s="445"/>
      <c r="E1" s="445"/>
      <c r="F1" s="445"/>
      <c r="I1" s="2" t="s">
        <v>344</v>
      </c>
    </row>
    <row r="2" spans="1:12" ht="21">
      <c r="B2" s="446" t="s">
        <v>345</v>
      </c>
      <c r="C2" s="446"/>
      <c r="D2" s="446"/>
      <c r="E2" s="446"/>
      <c r="F2" s="446"/>
      <c r="G2" s="446"/>
      <c r="H2" s="446"/>
      <c r="I2" s="446"/>
      <c r="J2" s="3"/>
      <c r="K2" s="3"/>
      <c r="L2" s="3"/>
    </row>
    <row r="3" spans="1:12" ht="13.5" customHeight="1">
      <c r="B3" s="4"/>
      <c r="C3" s="4"/>
      <c r="D3" s="4"/>
      <c r="E3" s="4"/>
      <c r="F3" s="4"/>
      <c r="G3" s="4"/>
      <c r="H3" s="4"/>
      <c r="I3" s="4"/>
      <c r="J3" s="4"/>
      <c r="K3" s="4"/>
      <c r="L3" s="4"/>
    </row>
    <row r="4" spans="1:12" s="5" customFormat="1" ht="14">
      <c r="B4" s="5" t="s">
        <v>31</v>
      </c>
    </row>
    <row r="5" spans="1:12" s="6" customFormat="1" ht="6" customHeight="1"/>
    <row r="6" spans="1:12" s="7" customFormat="1" ht="19.5" customHeight="1">
      <c r="B6" s="447" t="s">
        <v>37</v>
      </c>
      <c r="C6" s="447"/>
      <c r="D6" s="447"/>
      <c r="E6" s="447"/>
      <c r="F6" s="447"/>
      <c r="G6" s="447"/>
      <c r="H6" s="447"/>
      <c r="I6" s="447"/>
      <c r="J6" s="8"/>
      <c r="K6" s="8"/>
      <c r="L6" s="8"/>
    </row>
    <row r="7" spans="1:12" s="7" customFormat="1" ht="19.5" customHeight="1">
      <c r="B7" s="448" t="s">
        <v>329</v>
      </c>
      <c r="C7" s="448"/>
      <c r="D7" s="449"/>
      <c r="E7" s="450"/>
      <c r="F7" s="9" t="s">
        <v>20</v>
      </c>
      <c r="G7" s="451"/>
      <c r="H7" s="452"/>
      <c r="I7" s="10"/>
      <c r="J7" s="11"/>
      <c r="K7" s="11"/>
      <c r="L7" s="11"/>
    </row>
    <row r="8" spans="1:12" s="7" customFormat="1" ht="19.5" customHeight="1">
      <c r="B8" s="459" t="s">
        <v>18</v>
      </c>
      <c r="C8" s="459"/>
      <c r="D8" s="449"/>
      <c r="E8" s="469"/>
      <c r="F8" s="469"/>
      <c r="G8" s="469"/>
      <c r="H8" s="450"/>
      <c r="I8" s="10"/>
      <c r="J8" s="11"/>
      <c r="K8" s="11"/>
      <c r="L8" s="11"/>
    </row>
    <row r="9" spans="1:12" s="7" customFormat="1" ht="19.5" customHeight="1">
      <c r="B9" s="448" t="s">
        <v>66</v>
      </c>
      <c r="C9" s="448"/>
      <c r="D9" s="448"/>
      <c r="E9" s="448"/>
      <c r="F9" s="448"/>
      <c r="G9" s="473"/>
      <c r="H9" s="474"/>
      <c r="I9" s="10"/>
      <c r="J9" s="11"/>
      <c r="K9" s="11"/>
      <c r="L9" s="11"/>
    </row>
    <row r="10" spans="1:12" s="7" customFormat="1" ht="19.5" customHeight="1">
      <c r="B10" s="453" t="s">
        <v>19</v>
      </c>
      <c r="C10" s="453"/>
      <c r="D10" s="454"/>
      <c r="E10" s="454"/>
      <c r="F10" s="12" t="s">
        <v>47</v>
      </c>
      <c r="G10" s="451"/>
      <c r="H10" s="452"/>
      <c r="I10" s="10"/>
      <c r="J10" s="11"/>
      <c r="K10" s="11"/>
      <c r="L10" s="11"/>
    </row>
    <row r="11" spans="1:12" s="7" customFormat="1" ht="19.5" customHeight="1">
      <c r="B11" s="470" t="s">
        <v>45</v>
      </c>
      <c r="C11" s="471"/>
      <c r="D11" s="472"/>
      <c r="E11" s="472"/>
      <c r="F11" s="9" t="s">
        <v>46</v>
      </c>
      <c r="G11" s="451"/>
      <c r="H11" s="452"/>
      <c r="I11" s="10"/>
      <c r="J11" s="13"/>
      <c r="K11" s="13"/>
      <c r="L11" s="13"/>
    </row>
    <row r="12" spans="1:12" s="7" customFormat="1" ht="19.5" customHeight="1">
      <c r="B12" s="455" t="s">
        <v>22</v>
      </c>
      <c r="C12" s="455"/>
      <c r="D12" s="486"/>
      <c r="E12" s="487"/>
      <c r="F12" s="14" t="s">
        <v>21</v>
      </c>
      <c r="G12" s="451"/>
      <c r="H12" s="452"/>
      <c r="I12" s="10"/>
      <c r="J12" s="13"/>
      <c r="K12" s="13"/>
      <c r="L12" s="13"/>
    </row>
    <row r="13" spans="1:12" s="11" customFormat="1" ht="13.5" customHeight="1">
      <c r="B13" s="15"/>
      <c r="C13" s="15"/>
      <c r="D13" s="15"/>
      <c r="E13" s="15"/>
      <c r="F13" s="15"/>
      <c r="G13" s="15"/>
      <c r="H13" s="15"/>
      <c r="I13" s="15"/>
      <c r="J13" s="13"/>
      <c r="K13" s="13"/>
      <c r="L13" s="13"/>
    </row>
    <row r="14" spans="1:12" s="7" customFormat="1" ht="19.5" customHeight="1">
      <c r="B14" s="456" t="s">
        <v>23</v>
      </c>
      <c r="C14" s="456"/>
      <c r="D14" s="456"/>
      <c r="E14" s="456"/>
      <c r="F14" s="456"/>
      <c r="G14" s="456"/>
      <c r="H14" s="456"/>
      <c r="I14" s="456"/>
      <c r="J14" s="8"/>
      <c r="K14" s="8"/>
      <c r="L14" s="8"/>
    </row>
    <row r="15" spans="1:12" s="7" customFormat="1" ht="19.5" customHeight="1">
      <c r="B15" s="448" t="s">
        <v>329</v>
      </c>
      <c r="C15" s="448"/>
      <c r="D15" s="449"/>
      <c r="E15" s="450"/>
      <c r="F15" s="9" t="s">
        <v>20</v>
      </c>
      <c r="G15" s="451"/>
      <c r="H15" s="452"/>
      <c r="I15" s="10"/>
      <c r="J15" s="11"/>
      <c r="K15" s="11"/>
      <c r="L15" s="11"/>
    </row>
    <row r="16" spans="1:12" s="7" customFormat="1" ht="19.5" customHeight="1">
      <c r="B16" s="448" t="s">
        <v>18</v>
      </c>
      <c r="C16" s="448"/>
      <c r="D16" s="449"/>
      <c r="E16" s="469"/>
      <c r="F16" s="469"/>
      <c r="G16" s="469"/>
      <c r="H16" s="450"/>
      <c r="I16" s="10"/>
      <c r="J16" s="11"/>
      <c r="K16" s="11"/>
      <c r="L16" s="11"/>
    </row>
    <row r="17" spans="2:12" s="7" customFormat="1" ht="19.5" customHeight="1">
      <c r="B17" s="448" t="s">
        <v>66</v>
      </c>
      <c r="C17" s="448"/>
      <c r="D17" s="448"/>
      <c r="E17" s="448"/>
      <c r="F17" s="448"/>
      <c r="G17" s="457"/>
      <c r="H17" s="458"/>
      <c r="I17" s="10"/>
      <c r="J17" s="11"/>
      <c r="K17" s="11"/>
      <c r="L17" s="11"/>
    </row>
    <row r="18" spans="2:12" s="7" customFormat="1" ht="19.5" customHeight="1">
      <c r="B18" s="448" t="s">
        <v>19</v>
      </c>
      <c r="C18" s="448"/>
      <c r="D18" s="454"/>
      <c r="E18" s="454"/>
      <c r="F18" s="9" t="s">
        <v>47</v>
      </c>
      <c r="G18" s="451"/>
      <c r="H18" s="452"/>
      <c r="I18" s="10"/>
      <c r="J18" s="13"/>
      <c r="K18" s="13"/>
      <c r="L18" s="13"/>
    </row>
    <row r="19" spans="2:12" s="7" customFormat="1" ht="19.5" customHeight="1">
      <c r="B19" s="470" t="s">
        <v>45</v>
      </c>
      <c r="C19" s="471"/>
      <c r="D19" s="472"/>
      <c r="E19" s="472"/>
      <c r="F19" s="9" t="s">
        <v>46</v>
      </c>
      <c r="G19" s="451"/>
      <c r="H19" s="452"/>
      <c r="I19" s="10"/>
      <c r="J19" s="13"/>
      <c r="K19" s="13"/>
      <c r="L19" s="13"/>
    </row>
    <row r="20" spans="2:12" s="7" customFormat="1" ht="30" customHeight="1">
      <c r="B20" s="448" t="s">
        <v>41</v>
      </c>
      <c r="C20" s="448"/>
      <c r="D20" s="486"/>
      <c r="E20" s="487"/>
      <c r="F20" s="16" t="s">
        <v>42</v>
      </c>
      <c r="G20" s="451"/>
      <c r="H20" s="452"/>
      <c r="I20" s="10"/>
      <c r="J20" s="13"/>
      <c r="K20" s="13"/>
      <c r="L20" s="13"/>
    </row>
    <row r="21" spans="2:12" s="11" customFormat="1" ht="8.25" customHeight="1">
      <c r="B21" s="15"/>
      <c r="C21" s="15"/>
      <c r="D21" s="15"/>
      <c r="E21" s="15"/>
      <c r="F21" s="15"/>
      <c r="G21" s="15"/>
      <c r="H21" s="15"/>
      <c r="I21" s="15"/>
      <c r="J21" s="13"/>
      <c r="K21" s="13"/>
      <c r="L21" s="13"/>
    </row>
    <row r="22" spans="2:12" s="11" customFormat="1" ht="19.5" customHeight="1">
      <c r="C22" s="17"/>
      <c r="D22" s="17" t="s">
        <v>38</v>
      </c>
      <c r="E22" s="15"/>
      <c r="F22" s="15"/>
      <c r="G22" s="15"/>
      <c r="H22" s="15"/>
      <c r="I22" s="15"/>
      <c r="J22" s="13"/>
      <c r="K22" s="13"/>
      <c r="L22" s="13"/>
    </row>
    <row r="23" spans="2:12" s="7" customFormat="1" ht="19.5" customHeight="1">
      <c r="B23" s="448" t="s">
        <v>329</v>
      </c>
      <c r="C23" s="448"/>
      <c r="D23" s="449"/>
      <c r="E23" s="450"/>
      <c r="F23" s="9" t="s">
        <v>20</v>
      </c>
      <c r="G23" s="451"/>
      <c r="H23" s="452"/>
      <c r="I23" s="10"/>
      <c r="J23" s="11"/>
      <c r="K23" s="11"/>
      <c r="L23" s="11"/>
    </row>
    <row r="24" spans="2:12" s="7" customFormat="1" ht="19.5" customHeight="1">
      <c r="B24" s="448" t="s">
        <v>18</v>
      </c>
      <c r="C24" s="448"/>
      <c r="D24" s="449"/>
      <c r="E24" s="469"/>
      <c r="F24" s="469"/>
      <c r="G24" s="469"/>
      <c r="H24" s="450"/>
      <c r="I24" s="10"/>
      <c r="J24" s="11"/>
      <c r="K24" s="11"/>
      <c r="L24" s="11"/>
    </row>
    <row r="25" spans="2:12" ht="18" customHeight="1"/>
    <row r="26" spans="2:12" s="5" customFormat="1" ht="14">
      <c r="B26" s="5" t="s">
        <v>343</v>
      </c>
    </row>
    <row r="27" spans="2:12" ht="9.75" customHeight="1" thickBot="1"/>
    <row r="28" spans="2:12" s="7" customFormat="1" ht="18" customHeight="1">
      <c r="B28" s="485" t="s">
        <v>32</v>
      </c>
      <c r="C28" s="464"/>
      <c r="D28" s="464"/>
      <c r="E28" s="464" t="s">
        <v>24</v>
      </c>
      <c r="F28" s="464" t="s">
        <v>29</v>
      </c>
      <c r="G28" s="465" t="s">
        <v>34</v>
      </c>
      <c r="H28" s="467" t="s">
        <v>33</v>
      </c>
      <c r="I28" s="460" t="s">
        <v>43</v>
      </c>
    </row>
    <row r="29" spans="2:12" s="7" customFormat="1" ht="18" customHeight="1" thickBot="1">
      <c r="B29" s="462" t="s">
        <v>30</v>
      </c>
      <c r="C29" s="463"/>
      <c r="D29" s="233" t="s">
        <v>2</v>
      </c>
      <c r="E29" s="463"/>
      <c r="F29" s="463"/>
      <c r="G29" s="466"/>
      <c r="H29" s="468"/>
      <c r="I29" s="461"/>
    </row>
    <row r="30" spans="2:12" s="7" customFormat="1" ht="18" customHeight="1">
      <c r="B30" s="488" t="s">
        <v>48</v>
      </c>
      <c r="C30" s="489"/>
      <c r="D30" s="234" t="s">
        <v>26</v>
      </c>
      <c r="E30" s="19">
        <v>3000</v>
      </c>
      <c r="F30" s="235">
        <f>SUM('14-1.保険者１～４（実績報告）'!$E$9+'14-1.保険者１～４（実績報告）'!$Q$9+'14-1.保険者１～４（実績報告）'!$AC$9+'14-1.保険者１～４（実績報告）'!$AO$9+'14-2.保険者５～８（実績報告）'!$E$9+'14-2.保険者５～８（実績報告）'!$Q$9+'14-2.保険者５～８（実績報告）'!$AC$9+'14-2.保険者５～８（実績報告）'!$AO$9)</f>
        <v>0</v>
      </c>
      <c r="G30" s="19">
        <f>F30*E30</f>
        <v>0</v>
      </c>
      <c r="H30" s="236">
        <f>IF($G$9&lt;&gt;"",IF($G$9="併設なし",1/2,1/4),IF($G$17="併設なし",1/2,1/4))</f>
        <v>0.25</v>
      </c>
      <c r="I30" s="20">
        <f>G30*H30</f>
        <v>0</v>
      </c>
    </row>
    <row r="31" spans="2:12" s="7" customFormat="1" ht="18" customHeight="1">
      <c r="B31" s="483"/>
      <c r="C31" s="484"/>
      <c r="D31" s="237" t="s">
        <v>27</v>
      </c>
      <c r="E31" s="21">
        <v>11000</v>
      </c>
      <c r="F31" s="238">
        <f>SUM('14-1.保険者１～４（実績報告）'!$E$10+'14-1.保険者１～４（実績報告）'!$Q$10+'14-1.保険者１～４（実績報告）'!$AC$10+'14-1.保険者１～４（実績報告）'!$AO$10+'14-2.保険者５～８（実績報告）'!$E$10+'14-2.保険者５～８（実績報告）'!$Q$10+'14-2.保険者５～８（実績報告）'!$AC$10+'14-2.保険者５～８（実績報告）'!$AO$10)</f>
        <v>0</v>
      </c>
      <c r="G31" s="21">
        <f t="shared" ref="G31:G40" si="0">F31*E31</f>
        <v>0</v>
      </c>
      <c r="H31" s="239">
        <f>IF($G$9&lt;&gt;"",IF($G$9="併設なし",1/2,1/4),IF($G$17="併設なし",1/2,1/4))</f>
        <v>0.25</v>
      </c>
      <c r="I31" s="22">
        <f t="shared" ref="I31:I40" si="1">G31*H31</f>
        <v>0</v>
      </c>
    </row>
    <row r="32" spans="2:12" s="7" customFormat="1" ht="18" customHeight="1">
      <c r="B32" s="475"/>
      <c r="C32" s="476"/>
      <c r="D32" s="240" t="s">
        <v>28</v>
      </c>
      <c r="E32" s="23">
        <v>19000</v>
      </c>
      <c r="F32" s="241">
        <f>SUM('14-1.保険者１～４（実績報告）'!$E$11+'14-1.保険者１～４（実績報告）'!$Q$11+'14-1.保険者１～４（実績報告）'!$AC$11+'14-1.保険者１～４（実績報告）'!$AO$11+'14-2.保険者５～８（実績報告）'!$E$11+'14-2.保険者５～８（実績報告）'!$Q$11+'14-2.保険者５～８（実績報告）'!$AC$11+'14-2.保険者５～８（実績報告）'!$AO$11)</f>
        <v>0</v>
      </c>
      <c r="G32" s="23">
        <f t="shared" si="0"/>
        <v>0</v>
      </c>
      <c r="H32" s="242">
        <f t="shared" ref="H32:H40" si="2">IF($G$9&lt;&gt;"",IF($G$9="併設なし",1/2,1/4),IF($G$17="併設なし",1/2,1/4))</f>
        <v>0.25</v>
      </c>
      <c r="I32" s="24">
        <f t="shared" si="1"/>
        <v>0</v>
      </c>
    </row>
    <row r="33" spans="2:9" s="7" customFormat="1" ht="18" customHeight="1">
      <c r="B33" s="483" t="s">
        <v>49</v>
      </c>
      <c r="C33" s="484"/>
      <c r="D33" s="243" t="s">
        <v>26</v>
      </c>
      <c r="E33" s="25">
        <v>3000</v>
      </c>
      <c r="F33" s="244">
        <f>SUM('14-1.保険者１～４（実績報告）'!$E$12+'14-1.保険者１～４（実績報告）'!$Q$12+'14-1.保険者１～４（実績報告）'!$AC$12+'14-1.保険者１～４（実績報告）'!$AO$12+'14-2.保険者５～８（実績報告）'!$E$12+'14-2.保険者５～８（実績報告）'!$Q$12+'14-2.保険者５～８（実績報告）'!$AC$12+'14-2.保険者５～８（実績報告）'!$AO$12)</f>
        <v>0</v>
      </c>
      <c r="G33" s="25">
        <f t="shared" si="0"/>
        <v>0</v>
      </c>
      <c r="H33" s="245">
        <f t="shared" si="2"/>
        <v>0.25</v>
      </c>
      <c r="I33" s="26">
        <f t="shared" si="1"/>
        <v>0</v>
      </c>
    </row>
    <row r="34" spans="2:9" s="7" customFormat="1" ht="18" customHeight="1">
      <c r="B34" s="483"/>
      <c r="C34" s="484"/>
      <c r="D34" s="237" t="s">
        <v>27</v>
      </c>
      <c r="E34" s="21">
        <v>11000</v>
      </c>
      <c r="F34" s="238">
        <f>SUM('14-1.保険者１～４（実績報告）'!$E$13+'14-1.保険者１～４（実績報告）'!$Q$13+'14-1.保険者１～４（実績報告）'!$AC$13+'14-1.保険者１～４（実績報告）'!$AO$13+'14-2.保険者５～８（実績報告）'!$E$13+'14-2.保険者５～８（実績報告）'!$Q$13+'14-2.保険者５～８（実績報告）'!$AC$13+'14-2.保険者５～８（実績報告）'!$AO$13)</f>
        <v>0</v>
      </c>
      <c r="G34" s="21">
        <f t="shared" si="0"/>
        <v>0</v>
      </c>
      <c r="H34" s="239">
        <f t="shared" si="2"/>
        <v>0.25</v>
      </c>
      <c r="I34" s="22">
        <f t="shared" si="1"/>
        <v>0</v>
      </c>
    </row>
    <row r="35" spans="2:9" s="7" customFormat="1" ht="18" customHeight="1">
      <c r="B35" s="483"/>
      <c r="C35" s="484"/>
      <c r="D35" s="237" t="s">
        <v>52</v>
      </c>
      <c r="E35" s="21">
        <v>19000</v>
      </c>
      <c r="F35" s="238">
        <f>SUM('14-1.保険者１～４（実績報告）'!$E$14+'14-1.保険者１～４（実績報告）'!$Q$14+'14-1.保険者１～４（実績報告）'!$AC$14+'14-1.保険者１～４（実績報告）'!$AO$14+'14-2.保険者５～８（実績報告）'!$E$14+'14-2.保険者５～８（実績報告）'!$Q$14+'14-2.保険者５～８（実績報告）'!$AC$14+'14-2.保険者５～８（実績報告）'!$AO$14)</f>
        <v>0</v>
      </c>
      <c r="G35" s="21">
        <f t="shared" si="0"/>
        <v>0</v>
      </c>
      <c r="H35" s="239">
        <f t="shared" si="2"/>
        <v>0.25</v>
      </c>
      <c r="I35" s="22">
        <f t="shared" si="1"/>
        <v>0</v>
      </c>
    </row>
    <row r="36" spans="2:9" s="7" customFormat="1" ht="18" customHeight="1">
      <c r="B36" s="475"/>
      <c r="C36" s="476"/>
      <c r="D36" s="240" t="s">
        <v>51</v>
      </c>
      <c r="E36" s="23">
        <v>27000</v>
      </c>
      <c r="F36" s="241">
        <f>SUM('14-1.保険者１～４（実績報告）'!$E$15+'14-1.保険者１～４（実績報告）'!$Q$15+'14-1.保険者１～４（実績報告）'!$AC$15+'14-1.保険者１～４（実績報告）'!$AO$15+'14-2.保険者５～８（実績報告）'!$E$15+'14-2.保険者５～８（実績報告）'!$Q$15+'14-2.保険者５～８（実績報告）'!$AC$15+'14-2.保険者５～８（実績報告）'!$AO$15)</f>
        <v>0</v>
      </c>
      <c r="G36" s="23">
        <f>F36*E36</f>
        <v>0</v>
      </c>
      <c r="H36" s="242">
        <f>IF($G$9&lt;&gt;"",IF($G$9="併設なし",1/2,1/4),IF($G$17="併設なし",1/2,1/4))</f>
        <v>0.25</v>
      </c>
      <c r="I36" s="24">
        <f>G36*H36</f>
        <v>0</v>
      </c>
    </row>
    <row r="37" spans="2:9" s="7" customFormat="1" ht="18" customHeight="1">
      <c r="B37" s="475" t="s">
        <v>25</v>
      </c>
      <c r="C37" s="476"/>
      <c r="D37" s="243" t="s">
        <v>27</v>
      </c>
      <c r="E37" s="25">
        <v>3000</v>
      </c>
      <c r="F37" s="244">
        <f>SUM('14-1.保険者１～４（実績報告）'!$E$16+'14-1.保険者１～４（実績報告）'!$Q$16+'14-1.保険者１～４（実績報告）'!$AC$16+'14-1.保険者１～４（実績報告）'!$AO$16+'14-2.保険者５～８（実績報告）'!$E$16+'14-2.保険者５～８（実績報告）'!$Q$16+'14-2.保険者５～８（実績報告）'!$AC$16+'14-2.保険者５～８（実績報告）'!$AO$16)</f>
        <v>0</v>
      </c>
      <c r="G37" s="25">
        <f t="shared" si="0"/>
        <v>0</v>
      </c>
      <c r="H37" s="245">
        <f t="shared" si="2"/>
        <v>0.25</v>
      </c>
      <c r="I37" s="26">
        <f t="shared" si="1"/>
        <v>0</v>
      </c>
    </row>
    <row r="38" spans="2:9" s="7" customFormat="1" ht="18" customHeight="1">
      <c r="B38" s="477"/>
      <c r="C38" s="478"/>
      <c r="D38" s="237" t="s">
        <v>52</v>
      </c>
      <c r="E38" s="21">
        <v>11000</v>
      </c>
      <c r="F38" s="238">
        <f>SUM('14-1.保険者１～４（実績報告）'!$E$17+'14-1.保険者１～４（実績報告）'!$Q$17+'14-1.保険者１～４（実績報告）'!$AC$17+'14-1.保険者１～４（実績報告）'!$AO$17+'14-2.保険者５～８（実績報告）'!$E$17+'14-2.保険者５～８（実績報告）'!$Q$17+'14-2.保険者５～８（実績報告）'!$AC$17+'14-2.保険者５～８（実績報告）'!$AO$17)</f>
        <v>0</v>
      </c>
      <c r="G38" s="21">
        <f t="shared" si="0"/>
        <v>0</v>
      </c>
      <c r="H38" s="239">
        <f t="shared" si="2"/>
        <v>0.25</v>
      </c>
      <c r="I38" s="22">
        <f t="shared" si="1"/>
        <v>0</v>
      </c>
    </row>
    <row r="39" spans="2:9" s="7" customFormat="1" ht="18" customHeight="1">
      <c r="B39" s="477"/>
      <c r="C39" s="478"/>
      <c r="D39" s="237" t="s">
        <v>53</v>
      </c>
      <c r="E39" s="21">
        <v>19000</v>
      </c>
      <c r="F39" s="238">
        <f>SUM('14-1.保険者１～４（実績報告）'!$E$18+'14-1.保険者１～４（実績報告）'!$Q$18+'14-1.保険者１～４（実績報告）'!$AC$18+'14-1.保険者１～４（実績報告）'!$AO$18+'14-2.保険者５～８（実績報告）'!$E$18+'14-2.保険者５～８（実績報告）'!$Q$18+'14-2.保険者５～８（実績報告）'!$AC$18+'14-2.保険者５～８（実績報告）'!$AO$18)</f>
        <v>0</v>
      </c>
      <c r="G39" s="21">
        <f t="shared" si="0"/>
        <v>0</v>
      </c>
      <c r="H39" s="239">
        <f t="shared" si="2"/>
        <v>0.25</v>
      </c>
      <c r="I39" s="22">
        <f t="shared" si="1"/>
        <v>0</v>
      </c>
    </row>
    <row r="40" spans="2:9" s="7" customFormat="1" ht="18" customHeight="1" thickBot="1">
      <c r="B40" s="479"/>
      <c r="C40" s="480"/>
      <c r="D40" s="246" t="s">
        <v>54</v>
      </c>
      <c r="E40" s="27">
        <v>28000</v>
      </c>
      <c r="F40" s="247">
        <f>SUM('14-1.保険者１～４（実績報告）'!$E$19+'14-1.保険者１～４（実績報告）'!$Q$19+'14-1.保険者１～４（実績報告）'!$AC$19+'14-1.保険者１～４（実績報告）'!$AO$19+'14-2.保険者５～８（実績報告）'!$E$19+'14-2.保険者５～８（実績報告）'!$Q$19+'14-2.保険者５～８（実績報告）'!$AC$19+'14-2.保険者５～８（実績報告）'!$AO$19)</f>
        <v>0</v>
      </c>
      <c r="G40" s="27">
        <f t="shared" si="0"/>
        <v>0</v>
      </c>
      <c r="H40" s="248">
        <f t="shared" si="2"/>
        <v>0.25</v>
      </c>
      <c r="I40" s="28">
        <f t="shared" si="1"/>
        <v>0</v>
      </c>
    </row>
    <row r="41" spans="2:9" s="7" customFormat="1" ht="18" customHeight="1" thickTop="1" thickBot="1">
      <c r="B41" s="481" t="s">
        <v>11</v>
      </c>
      <c r="C41" s="482"/>
      <c r="D41" s="482"/>
      <c r="E41" s="482"/>
      <c r="F41" s="249">
        <f>SUM(F30:F40)</f>
        <v>0</v>
      </c>
      <c r="G41" s="29">
        <f>SUM(G30:G40)</f>
        <v>0</v>
      </c>
      <c r="H41" s="250" t="s">
        <v>35</v>
      </c>
      <c r="I41" s="30">
        <f>SUM(I30:I40)</f>
        <v>0</v>
      </c>
    </row>
    <row r="42" spans="2:9" ht="9" customHeight="1">
      <c r="G42" s="18"/>
      <c r="I42" s="18"/>
    </row>
    <row r="43" spans="2:9" ht="9" customHeight="1">
      <c r="B43" s="5"/>
      <c r="G43" s="18"/>
      <c r="I43" s="18"/>
    </row>
  </sheetData>
  <sheetProtection algorithmName="SHA-512" hashValue="jgJyxqPnx2qg4gk18CmBB/ufQPzQfoJpBYKR/M0fdOjL0jRqnMr1x7RwuUcjCmah3+Uih/Wk4qdUQaaXRSbr0Q==" saltValue="7knYQUy11ICL9lFUtHy1BA==" spinCount="100000" sheet="1" objects="1" scenarios="1" formatCells="0" insertRows="0"/>
  <mergeCells count="52">
    <mergeCell ref="A1:F1"/>
    <mergeCell ref="B2:I2"/>
    <mergeCell ref="B6:I6"/>
    <mergeCell ref="B7:C7"/>
    <mergeCell ref="D7:E7"/>
    <mergeCell ref="G7:H7"/>
    <mergeCell ref="B8:C8"/>
    <mergeCell ref="D8:H8"/>
    <mergeCell ref="B9:F9"/>
    <mergeCell ref="G9:H9"/>
    <mergeCell ref="B10:C10"/>
    <mergeCell ref="D10:E10"/>
    <mergeCell ref="G10:H10"/>
    <mergeCell ref="B11:C11"/>
    <mergeCell ref="D11:E11"/>
    <mergeCell ref="G11:H11"/>
    <mergeCell ref="B12:C12"/>
    <mergeCell ref="D12:E12"/>
    <mergeCell ref="G12:H12"/>
    <mergeCell ref="B19:C19"/>
    <mergeCell ref="D19:E19"/>
    <mergeCell ref="G19:H19"/>
    <mergeCell ref="B14:I14"/>
    <mergeCell ref="B15:C15"/>
    <mergeCell ref="D15:E15"/>
    <mergeCell ref="G15:H15"/>
    <mergeCell ref="B16:C16"/>
    <mergeCell ref="D16:H16"/>
    <mergeCell ref="B17:F17"/>
    <mergeCell ref="G17:H17"/>
    <mergeCell ref="B18:C18"/>
    <mergeCell ref="D18:E18"/>
    <mergeCell ref="G18:H18"/>
    <mergeCell ref="B20:C20"/>
    <mergeCell ref="D20:E20"/>
    <mergeCell ref="G20:H20"/>
    <mergeCell ref="B23:C23"/>
    <mergeCell ref="D23:E23"/>
    <mergeCell ref="G23:H23"/>
    <mergeCell ref="B41:E41"/>
    <mergeCell ref="B24:C24"/>
    <mergeCell ref="D24:H24"/>
    <mergeCell ref="B28:D28"/>
    <mergeCell ref="E28:E29"/>
    <mergeCell ref="F28:F29"/>
    <mergeCell ref="G28:G29"/>
    <mergeCell ref="H28:H29"/>
    <mergeCell ref="I28:I29"/>
    <mergeCell ref="B29:C29"/>
    <mergeCell ref="B30:C32"/>
    <mergeCell ref="B33:C36"/>
    <mergeCell ref="B37:C40"/>
  </mergeCells>
  <phoneticPr fontId="1"/>
  <dataValidations count="1">
    <dataValidation type="list" allowBlank="1" showInputMessage="1" showErrorMessage="1" sqref="G9:H9 G17:H17" xr:uid="{DDDFA62D-3E84-4184-BEAE-D18F35087083}">
      <formula1>"併設なし,サ高住併設,有料老人ホーム併設"</formula1>
    </dataValidation>
  </dataValidations>
  <pageMargins left="0.43307086614173229" right="0.15748031496062992" top="0.59055118110236227" bottom="0.27559055118110237" header="0.31496062992125984" footer="0.15748031496062992"/>
  <pageSetup paperSize="9" scale="82"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08B9C-4888-4C81-A2B8-65CFE87E938A}">
  <sheetPr>
    <tabColor rgb="FFFF0000"/>
  </sheetPr>
  <dimension ref="A1:AU81"/>
  <sheetViews>
    <sheetView view="pageBreakPreview" zoomScale="91" zoomScaleNormal="90" zoomScaleSheetLayoutView="91" workbookViewId="0">
      <selection sqref="A1:J1"/>
    </sheetView>
  </sheetViews>
  <sheetFormatPr defaultRowHeight="13"/>
  <cols>
    <col min="1" max="1" width="2.7265625" style="31" customWidth="1"/>
    <col min="2" max="2" width="13.26953125" style="31" customWidth="1"/>
    <col min="3" max="4" width="10.453125" style="31" customWidth="1"/>
    <col min="5" max="5" width="12.6328125" style="31" customWidth="1"/>
    <col min="6" max="6" width="3" style="31" customWidth="1"/>
    <col min="7" max="7" width="3.08984375" style="31" customWidth="1"/>
    <col min="8" max="8" width="14" style="31" customWidth="1"/>
    <col min="9" max="10" width="10.6328125" style="31" customWidth="1"/>
    <col min="11" max="11" width="13" style="31" customWidth="1"/>
    <col min="12" max="12" width="4.6328125" style="31" customWidth="1"/>
    <col min="13" max="13" width="2.7265625" style="31" customWidth="1"/>
    <col min="14" max="14" width="13.26953125" style="31" customWidth="1"/>
    <col min="15" max="16" width="10.453125" style="31" customWidth="1"/>
    <col min="17" max="17" width="12.6328125" style="31" customWidth="1"/>
    <col min="18" max="19" width="3" style="31" customWidth="1"/>
    <col min="20" max="20" width="14" style="31" customWidth="1"/>
    <col min="21" max="22" width="10.6328125" style="31" customWidth="1"/>
    <col min="23" max="23" width="13" style="31" customWidth="1"/>
    <col min="24" max="24" width="4.6328125" style="31" customWidth="1"/>
    <col min="25" max="25" width="2.7265625" style="31" customWidth="1"/>
    <col min="26" max="26" width="13.26953125" style="31" customWidth="1"/>
    <col min="27" max="28" width="10.453125" style="31" customWidth="1"/>
    <col min="29" max="29" width="12.6328125" style="31" customWidth="1"/>
    <col min="30" max="31" width="3" style="31" customWidth="1"/>
    <col min="32" max="32" width="14" style="31" customWidth="1"/>
    <col min="33" max="34" width="10.6328125" style="31" customWidth="1"/>
    <col min="35" max="35" width="13" style="31" customWidth="1"/>
    <col min="36" max="36" width="4.6328125" style="31" customWidth="1"/>
    <col min="37" max="37" width="2.7265625" style="31" customWidth="1"/>
    <col min="38" max="38" width="13.26953125" style="31" customWidth="1"/>
    <col min="39" max="40" width="10.453125" style="31" customWidth="1"/>
    <col min="41" max="41" width="12.6328125" style="31" customWidth="1"/>
    <col min="42" max="43" width="3" style="31" customWidth="1"/>
    <col min="44" max="44" width="14" style="31" customWidth="1"/>
    <col min="45" max="46" width="10.6328125" style="31" customWidth="1"/>
    <col min="47" max="47" width="13" style="31" customWidth="1"/>
    <col min="48" max="16384" width="8.7265625" style="31"/>
  </cols>
  <sheetData>
    <row r="1" spans="1:47" ht="20.25" customHeight="1" thickTop="1" thickBot="1">
      <c r="A1" s="496" t="s">
        <v>337</v>
      </c>
      <c r="B1" s="496"/>
      <c r="C1" s="496"/>
      <c r="D1" s="496"/>
      <c r="E1" s="496"/>
      <c r="F1" s="496"/>
      <c r="G1" s="496"/>
      <c r="H1" s="496"/>
      <c r="I1" s="496"/>
      <c r="J1" s="496"/>
      <c r="K1" s="127" t="s">
        <v>321</v>
      </c>
      <c r="M1" s="496" t="s">
        <v>337</v>
      </c>
      <c r="N1" s="496"/>
      <c r="O1" s="496"/>
      <c r="P1" s="496"/>
      <c r="Q1" s="496"/>
      <c r="R1" s="496"/>
      <c r="S1" s="496"/>
      <c r="T1" s="496"/>
      <c r="U1" s="496"/>
      <c r="V1" s="496"/>
      <c r="W1" s="127" t="s">
        <v>322</v>
      </c>
      <c r="Y1" s="496" t="s">
        <v>337</v>
      </c>
      <c r="Z1" s="496"/>
      <c r="AA1" s="496"/>
      <c r="AB1" s="496"/>
      <c r="AC1" s="496"/>
      <c r="AD1" s="496"/>
      <c r="AE1" s="496"/>
      <c r="AF1" s="496"/>
      <c r="AG1" s="496"/>
      <c r="AH1" s="496"/>
      <c r="AI1" s="127" t="s">
        <v>323</v>
      </c>
      <c r="AK1" s="496" t="s">
        <v>337</v>
      </c>
      <c r="AL1" s="496"/>
      <c r="AM1" s="496"/>
      <c r="AN1" s="496"/>
      <c r="AO1" s="496"/>
      <c r="AP1" s="496"/>
      <c r="AQ1" s="496"/>
      <c r="AR1" s="496"/>
      <c r="AS1" s="496"/>
      <c r="AT1" s="496"/>
      <c r="AU1" s="127" t="s">
        <v>324</v>
      </c>
    </row>
    <row r="2" spans="1:47" ht="10.5" customHeight="1" thickTop="1">
      <c r="A2" s="32"/>
      <c r="B2" s="33"/>
      <c r="C2" s="33"/>
      <c r="D2" s="33"/>
      <c r="E2" s="33"/>
      <c r="F2" s="33"/>
      <c r="G2" s="33"/>
      <c r="H2" s="33"/>
      <c r="I2" s="33"/>
      <c r="J2" s="33"/>
      <c r="K2" s="33"/>
      <c r="M2" s="32"/>
      <c r="N2" s="33"/>
      <c r="O2" s="33"/>
      <c r="P2" s="33"/>
      <c r="Q2" s="33"/>
      <c r="R2" s="33"/>
      <c r="S2" s="33"/>
      <c r="T2" s="33"/>
      <c r="U2" s="33"/>
      <c r="V2" s="33"/>
      <c r="W2" s="33"/>
      <c r="Y2" s="32"/>
      <c r="Z2" s="33"/>
      <c r="AA2" s="33"/>
      <c r="AB2" s="33"/>
      <c r="AC2" s="33"/>
      <c r="AD2" s="33"/>
      <c r="AE2" s="33"/>
      <c r="AF2" s="33"/>
      <c r="AG2" s="33"/>
      <c r="AH2" s="33"/>
      <c r="AI2" s="33"/>
      <c r="AK2" s="32"/>
      <c r="AL2" s="33"/>
      <c r="AM2" s="33"/>
      <c r="AN2" s="33"/>
      <c r="AO2" s="33"/>
      <c r="AP2" s="33"/>
      <c r="AQ2" s="33"/>
      <c r="AR2" s="33"/>
      <c r="AS2" s="33"/>
      <c r="AT2" s="33"/>
      <c r="AU2" s="33"/>
    </row>
    <row r="3" spans="1:47" ht="18" customHeight="1">
      <c r="A3" s="126" t="s">
        <v>55</v>
      </c>
      <c r="B3" s="124"/>
      <c r="C3" s="125"/>
      <c r="M3" s="126" t="s">
        <v>58</v>
      </c>
      <c r="N3" s="34"/>
      <c r="O3" s="35"/>
      <c r="Y3" s="126" t="s">
        <v>60</v>
      </c>
      <c r="Z3" s="34"/>
      <c r="AA3" s="35"/>
      <c r="AK3" s="126" t="s">
        <v>61</v>
      </c>
      <c r="AL3" s="34"/>
      <c r="AM3" s="35"/>
    </row>
    <row r="5" spans="1:47">
      <c r="A5" s="36" t="s">
        <v>56</v>
      </c>
      <c r="B5" s="36"/>
      <c r="C5" s="36"/>
      <c r="D5" s="36"/>
      <c r="E5" s="36"/>
      <c r="F5" s="36"/>
      <c r="G5" s="36"/>
      <c r="H5" s="36"/>
      <c r="I5" s="36"/>
      <c r="J5" s="36"/>
      <c r="K5" s="36"/>
      <c r="M5" s="36" t="s">
        <v>56</v>
      </c>
      <c r="N5" s="36"/>
      <c r="O5" s="36"/>
      <c r="P5" s="36"/>
      <c r="Q5" s="36"/>
      <c r="R5" s="36"/>
      <c r="S5" s="36"/>
      <c r="T5" s="36"/>
      <c r="U5" s="36"/>
      <c r="V5" s="36"/>
      <c r="W5" s="36"/>
      <c r="Y5" s="36" t="s">
        <v>56</v>
      </c>
      <c r="Z5" s="36"/>
      <c r="AA5" s="36"/>
      <c r="AB5" s="36"/>
      <c r="AC5" s="36"/>
      <c r="AD5" s="36"/>
      <c r="AE5" s="36"/>
      <c r="AF5" s="36"/>
      <c r="AG5" s="36"/>
      <c r="AH5" s="36"/>
      <c r="AI5" s="36"/>
      <c r="AK5" s="36" t="s">
        <v>56</v>
      </c>
      <c r="AL5" s="36"/>
      <c r="AM5" s="36"/>
      <c r="AN5" s="36"/>
      <c r="AO5" s="36"/>
      <c r="AP5" s="36"/>
      <c r="AQ5" s="36"/>
      <c r="AR5" s="36"/>
      <c r="AS5" s="36"/>
      <c r="AT5" s="36"/>
      <c r="AU5" s="36"/>
    </row>
    <row r="6" spans="1:47" ht="6.75" customHeight="1" thickBot="1">
      <c r="A6" s="1"/>
      <c r="B6" s="1"/>
      <c r="C6" s="1"/>
      <c r="D6" s="1"/>
      <c r="E6" s="1"/>
      <c r="F6" s="1"/>
      <c r="G6" s="1"/>
      <c r="H6" s="1"/>
      <c r="I6" s="1"/>
      <c r="J6" s="1"/>
      <c r="K6" s="1"/>
      <c r="M6" s="1"/>
      <c r="N6" s="1"/>
      <c r="O6" s="1"/>
      <c r="P6" s="1"/>
      <c r="Q6" s="1"/>
      <c r="R6" s="1"/>
      <c r="S6" s="1"/>
      <c r="T6" s="1"/>
      <c r="U6" s="1"/>
      <c r="V6" s="1"/>
      <c r="W6" s="1"/>
      <c r="Y6" s="1"/>
      <c r="Z6" s="1"/>
      <c r="AA6" s="1"/>
      <c r="AB6" s="1"/>
      <c r="AC6" s="1"/>
      <c r="AD6" s="1"/>
      <c r="AE6" s="1"/>
      <c r="AF6" s="1"/>
      <c r="AG6" s="1"/>
      <c r="AH6" s="1"/>
      <c r="AI6" s="1"/>
      <c r="AK6" s="1"/>
      <c r="AL6" s="1"/>
      <c r="AM6" s="1"/>
      <c r="AN6" s="1"/>
      <c r="AO6" s="1"/>
      <c r="AP6" s="1"/>
      <c r="AQ6" s="1"/>
      <c r="AR6" s="1"/>
      <c r="AS6" s="1"/>
      <c r="AT6" s="1"/>
      <c r="AU6" s="1"/>
    </row>
    <row r="7" spans="1:47">
      <c r="A7" s="541" t="s">
        <v>32</v>
      </c>
      <c r="B7" s="542"/>
      <c r="C7" s="542"/>
      <c r="D7" s="543" t="s">
        <v>24</v>
      </c>
      <c r="E7" s="543" t="s">
        <v>29</v>
      </c>
      <c r="F7" s="543" t="s">
        <v>34</v>
      </c>
      <c r="G7" s="543"/>
      <c r="H7" s="543"/>
      <c r="I7" s="543" t="s">
        <v>33</v>
      </c>
      <c r="J7" s="545" t="s">
        <v>36</v>
      </c>
      <c r="K7" s="546"/>
      <c r="M7" s="541" t="s">
        <v>32</v>
      </c>
      <c r="N7" s="542"/>
      <c r="O7" s="542"/>
      <c r="P7" s="543" t="s">
        <v>24</v>
      </c>
      <c r="Q7" s="543" t="s">
        <v>29</v>
      </c>
      <c r="R7" s="543" t="s">
        <v>34</v>
      </c>
      <c r="S7" s="543"/>
      <c r="T7" s="543"/>
      <c r="U7" s="543" t="s">
        <v>33</v>
      </c>
      <c r="V7" s="545" t="s">
        <v>36</v>
      </c>
      <c r="W7" s="546"/>
      <c r="Y7" s="541" t="s">
        <v>32</v>
      </c>
      <c r="Z7" s="542"/>
      <c r="AA7" s="542"/>
      <c r="AB7" s="543" t="s">
        <v>24</v>
      </c>
      <c r="AC7" s="543" t="s">
        <v>29</v>
      </c>
      <c r="AD7" s="543" t="s">
        <v>34</v>
      </c>
      <c r="AE7" s="543"/>
      <c r="AF7" s="543"/>
      <c r="AG7" s="543" t="s">
        <v>33</v>
      </c>
      <c r="AH7" s="545" t="s">
        <v>36</v>
      </c>
      <c r="AI7" s="546"/>
      <c r="AK7" s="541" t="s">
        <v>32</v>
      </c>
      <c r="AL7" s="542"/>
      <c r="AM7" s="542"/>
      <c r="AN7" s="543" t="s">
        <v>24</v>
      </c>
      <c r="AO7" s="543" t="s">
        <v>29</v>
      </c>
      <c r="AP7" s="543" t="s">
        <v>34</v>
      </c>
      <c r="AQ7" s="543"/>
      <c r="AR7" s="543"/>
      <c r="AS7" s="543" t="s">
        <v>33</v>
      </c>
      <c r="AT7" s="545" t="s">
        <v>36</v>
      </c>
      <c r="AU7" s="546"/>
    </row>
    <row r="8" spans="1:47" ht="13.5" thickBot="1">
      <c r="A8" s="533" t="s">
        <v>30</v>
      </c>
      <c r="B8" s="534"/>
      <c r="C8" s="252" t="s">
        <v>2</v>
      </c>
      <c r="D8" s="544"/>
      <c r="E8" s="544"/>
      <c r="F8" s="544"/>
      <c r="G8" s="544"/>
      <c r="H8" s="544"/>
      <c r="I8" s="544"/>
      <c r="J8" s="547"/>
      <c r="K8" s="548"/>
      <c r="M8" s="533" t="s">
        <v>30</v>
      </c>
      <c r="N8" s="534"/>
      <c r="O8" s="252" t="s">
        <v>2</v>
      </c>
      <c r="P8" s="544"/>
      <c r="Q8" s="544"/>
      <c r="R8" s="544"/>
      <c r="S8" s="544"/>
      <c r="T8" s="544"/>
      <c r="U8" s="544"/>
      <c r="V8" s="547"/>
      <c r="W8" s="548"/>
      <c r="Y8" s="533" t="s">
        <v>30</v>
      </c>
      <c r="Z8" s="534"/>
      <c r="AA8" s="252" t="s">
        <v>2</v>
      </c>
      <c r="AB8" s="544"/>
      <c r="AC8" s="544"/>
      <c r="AD8" s="544"/>
      <c r="AE8" s="544"/>
      <c r="AF8" s="544"/>
      <c r="AG8" s="544"/>
      <c r="AH8" s="547"/>
      <c r="AI8" s="548"/>
      <c r="AK8" s="533" t="s">
        <v>30</v>
      </c>
      <c r="AL8" s="534"/>
      <c r="AM8" s="252" t="s">
        <v>2</v>
      </c>
      <c r="AN8" s="544"/>
      <c r="AO8" s="544"/>
      <c r="AP8" s="544"/>
      <c r="AQ8" s="544"/>
      <c r="AR8" s="544"/>
      <c r="AS8" s="544"/>
      <c r="AT8" s="547"/>
      <c r="AU8" s="548"/>
    </row>
    <row r="9" spans="1:47">
      <c r="A9" s="535" t="s">
        <v>48</v>
      </c>
      <c r="B9" s="536"/>
      <c r="C9" s="253" t="s">
        <v>26</v>
      </c>
      <c r="D9" s="52">
        <v>3000</v>
      </c>
      <c r="E9" s="52">
        <f>COUNTIFS(C25:C78,3,D25:D78,4)+COUNTIFS(I25:I78,3,J25:J78,4)</f>
        <v>0</v>
      </c>
      <c r="F9" s="537">
        <f>+D9*E9</f>
        <v>0</v>
      </c>
      <c r="G9" s="537"/>
      <c r="H9" s="537"/>
      <c r="I9" s="53">
        <f>'13.様式２（実績報告）'!H30</f>
        <v>0.25</v>
      </c>
      <c r="J9" s="538">
        <f>F9*I9</f>
        <v>0</v>
      </c>
      <c r="K9" s="539"/>
      <c r="M9" s="535" t="s">
        <v>48</v>
      </c>
      <c r="N9" s="536"/>
      <c r="O9" s="253" t="s">
        <v>26</v>
      </c>
      <c r="P9" s="52">
        <v>3000</v>
      </c>
      <c r="Q9" s="52">
        <f>COUNTIFS(O25:O78,3,P25:P78,4)+COUNTIFS(U25:U78,3,V25:V78,4)</f>
        <v>0</v>
      </c>
      <c r="R9" s="537">
        <f>+P9*Q9</f>
        <v>0</v>
      </c>
      <c r="S9" s="537"/>
      <c r="T9" s="537"/>
      <c r="U9" s="53">
        <f>'13.様式２（実績報告）'!H30</f>
        <v>0.25</v>
      </c>
      <c r="V9" s="538">
        <f>R9*U9</f>
        <v>0</v>
      </c>
      <c r="W9" s="539"/>
      <c r="Y9" s="535" t="s">
        <v>48</v>
      </c>
      <c r="Z9" s="536"/>
      <c r="AA9" s="253" t="s">
        <v>26</v>
      </c>
      <c r="AB9" s="52">
        <v>3000</v>
      </c>
      <c r="AC9" s="52">
        <f>COUNTIFS(AA25:AA78,3,AB25:AB78,4)+COUNTIFS(AG25:AG78,3,AH25:AH78,4)</f>
        <v>0</v>
      </c>
      <c r="AD9" s="537">
        <f>+AB9*AC9</f>
        <v>0</v>
      </c>
      <c r="AE9" s="537"/>
      <c r="AF9" s="537"/>
      <c r="AG9" s="53">
        <f>'13.様式２（実績報告）'!H30</f>
        <v>0.25</v>
      </c>
      <c r="AH9" s="538">
        <f>AD9*AG9</f>
        <v>0</v>
      </c>
      <c r="AI9" s="539"/>
      <c r="AK9" s="535" t="s">
        <v>48</v>
      </c>
      <c r="AL9" s="536"/>
      <c r="AM9" s="253" t="s">
        <v>26</v>
      </c>
      <c r="AN9" s="52">
        <v>3000</v>
      </c>
      <c r="AO9" s="52">
        <f>COUNTIFS(AM25:AM78,3,AN25:AN78,4)+COUNTIFS(AS25:AS78,3,AT25:AT78,4)</f>
        <v>0</v>
      </c>
      <c r="AP9" s="537">
        <f>+AN9*AO9</f>
        <v>0</v>
      </c>
      <c r="AQ9" s="537"/>
      <c r="AR9" s="537"/>
      <c r="AS9" s="53">
        <f>'13.様式２（実績報告）'!H30</f>
        <v>0.25</v>
      </c>
      <c r="AT9" s="538">
        <f>AP9*AS9</f>
        <v>0</v>
      </c>
      <c r="AU9" s="539"/>
    </row>
    <row r="10" spans="1:47">
      <c r="A10" s="504"/>
      <c r="B10" s="505"/>
      <c r="C10" s="254" t="s">
        <v>27</v>
      </c>
      <c r="D10" s="54">
        <v>11000</v>
      </c>
      <c r="E10" s="54">
        <f>COUNTIFS(C25:C78,3,D25:D78,5)+COUNTIFS(I25:I78,3,J25:J78,5)</f>
        <v>0</v>
      </c>
      <c r="F10" s="515">
        <f>+D10*E10</f>
        <v>0</v>
      </c>
      <c r="G10" s="516"/>
      <c r="H10" s="517"/>
      <c r="I10" s="55">
        <f>'13.様式２（実績報告）'!H31</f>
        <v>0.25</v>
      </c>
      <c r="J10" s="518">
        <f t="shared" ref="J10:J19" si="0">F10*I10</f>
        <v>0</v>
      </c>
      <c r="K10" s="519"/>
      <c r="M10" s="504"/>
      <c r="N10" s="505"/>
      <c r="O10" s="254" t="s">
        <v>27</v>
      </c>
      <c r="P10" s="54">
        <v>11000</v>
      </c>
      <c r="Q10" s="54">
        <f>COUNTIFS(O25:O78,3,P25:P78,5)+COUNTIFS(U25:U78,3,V25:V78,5)</f>
        <v>0</v>
      </c>
      <c r="R10" s="515">
        <f>+P10*Q10</f>
        <v>0</v>
      </c>
      <c r="S10" s="516"/>
      <c r="T10" s="517"/>
      <c r="U10" s="55">
        <f>'13.様式２（実績報告）'!H31</f>
        <v>0.25</v>
      </c>
      <c r="V10" s="518">
        <f t="shared" ref="V10:V19" si="1">R10*U10</f>
        <v>0</v>
      </c>
      <c r="W10" s="519"/>
      <c r="Y10" s="504"/>
      <c r="Z10" s="505"/>
      <c r="AA10" s="254" t="s">
        <v>27</v>
      </c>
      <c r="AB10" s="54">
        <v>11000</v>
      </c>
      <c r="AC10" s="54">
        <f>COUNTIFS(AA25:AA78,3,AB25:AB78,5)+COUNTIFS(AG25:AG78,3,AH25:AH78,5)</f>
        <v>0</v>
      </c>
      <c r="AD10" s="515">
        <f>+AB10*AC10</f>
        <v>0</v>
      </c>
      <c r="AE10" s="516"/>
      <c r="AF10" s="517"/>
      <c r="AG10" s="55">
        <f>'13.様式２（実績報告）'!H31</f>
        <v>0.25</v>
      </c>
      <c r="AH10" s="518">
        <f t="shared" ref="AH10:AH19" si="2">AD10*AG10</f>
        <v>0</v>
      </c>
      <c r="AI10" s="519"/>
      <c r="AK10" s="504"/>
      <c r="AL10" s="505"/>
      <c r="AM10" s="254" t="s">
        <v>27</v>
      </c>
      <c r="AN10" s="54">
        <v>11000</v>
      </c>
      <c r="AO10" s="54">
        <f>COUNTIFS(AM25:AM78,3,AN25:AN78,5)+COUNTIFS(AS25:AS78,3,AT25:AT78,5)</f>
        <v>0</v>
      </c>
      <c r="AP10" s="515">
        <f>+AN10*AO10</f>
        <v>0</v>
      </c>
      <c r="AQ10" s="516"/>
      <c r="AR10" s="517"/>
      <c r="AS10" s="55">
        <f>'13.様式２（実績報告）'!H31</f>
        <v>0.25</v>
      </c>
      <c r="AT10" s="518">
        <f t="shared" ref="AT10:AT19" si="3">AP10*AS10</f>
        <v>0</v>
      </c>
      <c r="AU10" s="519"/>
    </row>
    <row r="11" spans="1:47">
      <c r="A11" s="523"/>
      <c r="B11" s="524"/>
      <c r="C11" s="255" t="s">
        <v>28</v>
      </c>
      <c r="D11" s="56">
        <v>19000</v>
      </c>
      <c r="E11" s="56">
        <f>COUNTIFS(C25:C78,3,D25:D78,"&gt;5")+COUNTIFS(I25:I78,3,J25:J78,"&gt;5")</f>
        <v>0</v>
      </c>
      <c r="F11" s="530">
        <f>+D11*E11</f>
        <v>0</v>
      </c>
      <c r="G11" s="531"/>
      <c r="H11" s="532"/>
      <c r="I11" s="57">
        <f>'13.様式２（実績報告）'!H32</f>
        <v>0.25</v>
      </c>
      <c r="J11" s="521">
        <f t="shared" si="0"/>
        <v>0</v>
      </c>
      <c r="K11" s="540"/>
      <c r="M11" s="523"/>
      <c r="N11" s="524"/>
      <c r="O11" s="255" t="s">
        <v>28</v>
      </c>
      <c r="P11" s="56">
        <v>19000</v>
      </c>
      <c r="Q11" s="56">
        <f>COUNTIFS(O25:O78,3,P25:P78,"&gt;5")+COUNTIFS(U25:U78,3,V25:V78,"&gt;5")</f>
        <v>0</v>
      </c>
      <c r="R11" s="530">
        <f>+P11*Q11</f>
        <v>0</v>
      </c>
      <c r="S11" s="531"/>
      <c r="T11" s="532"/>
      <c r="U11" s="57">
        <f>'13.様式２（実績報告）'!H32</f>
        <v>0.25</v>
      </c>
      <c r="V11" s="521">
        <f t="shared" si="1"/>
        <v>0</v>
      </c>
      <c r="W11" s="540"/>
      <c r="Y11" s="523"/>
      <c r="Z11" s="524"/>
      <c r="AA11" s="255" t="s">
        <v>28</v>
      </c>
      <c r="AB11" s="56">
        <v>19000</v>
      </c>
      <c r="AC11" s="56">
        <f>COUNTIFS(AA25:AA78,3,AB25:AB78,"&gt;5")+COUNTIFS(AG25:AG78,3,AH25:AH78,"&gt;5")</f>
        <v>0</v>
      </c>
      <c r="AD11" s="530">
        <f>+AB11*AC11</f>
        <v>0</v>
      </c>
      <c r="AE11" s="531"/>
      <c r="AF11" s="532"/>
      <c r="AG11" s="57">
        <f>'13.様式２（実績報告）'!H32</f>
        <v>0.25</v>
      </c>
      <c r="AH11" s="521">
        <f t="shared" si="2"/>
        <v>0</v>
      </c>
      <c r="AI11" s="540"/>
      <c r="AK11" s="523"/>
      <c r="AL11" s="524"/>
      <c r="AM11" s="255" t="s">
        <v>28</v>
      </c>
      <c r="AN11" s="56">
        <v>19000</v>
      </c>
      <c r="AO11" s="56">
        <f>COUNTIFS(AM25:AM78,3,AN25:AN78,"&gt;5")+COUNTIFS(AS25:AS78,3,AT25:AT78,"&gt;5")</f>
        <v>0</v>
      </c>
      <c r="AP11" s="530">
        <f>+AN11*AO11</f>
        <v>0</v>
      </c>
      <c r="AQ11" s="531"/>
      <c r="AR11" s="532"/>
      <c r="AS11" s="57">
        <f>'13.様式２（実績報告）'!H32</f>
        <v>0.25</v>
      </c>
      <c r="AT11" s="521">
        <f t="shared" si="3"/>
        <v>0</v>
      </c>
      <c r="AU11" s="540"/>
    </row>
    <row r="12" spans="1:47">
      <c r="A12" s="523" t="s">
        <v>49</v>
      </c>
      <c r="B12" s="524"/>
      <c r="C12" s="256" t="s">
        <v>26</v>
      </c>
      <c r="D12" s="58">
        <v>3000</v>
      </c>
      <c r="E12" s="58">
        <f>COUNTIFS(C25:C78,4,D25:D78,4)+COUNTIFS(I25:I78,4,J25:J78,4)</f>
        <v>0</v>
      </c>
      <c r="F12" s="510">
        <f>+D12*E12</f>
        <v>0</v>
      </c>
      <c r="G12" s="511"/>
      <c r="H12" s="512"/>
      <c r="I12" s="59">
        <f>'13.様式２（実績報告）'!H33</f>
        <v>0.25</v>
      </c>
      <c r="J12" s="513">
        <f t="shared" si="0"/>
        <v>0</v>
      </c>
      <c r="K12" s="514"/>
      <c r="M12" s="523" t="s">
        <v>49</v>
      </c>
      <c r="N12" s="524"/>
      <c r="O12" s="256" t="s">
        <v>26</v>
      </c>
      <c r="P12" s="58">
        <v>3000</v>
      </c>
      <c r="Q12" s="58">
        <f>COUNTIFS(O25:O78,4,P25:P78,4)+COUNTIFS(U25:U78,4,V25:V78,4)</f>
        <v>0</v>
      </c>
      <c r="R12" s="510">
        <f>+P12*Q12</f>
        <v>0</v>
      </c>
      <c r="S12" s="511"/>
      <c r="T12" s="512"/>
      <c r="U12" s="59">
        <f>'13.様式２（実績報告）'!H33</f>
        <v>0.25</v>
      </c>
      <c r="V12" s="513">
        <f t="shared" si="1"/>
        <v>0</v>
      </c>
      <c r="W12" s="514"/>
      <c r="Y12" s="523" t="s">
        <v>49</v>
      </c>
      <c r="Z12" s="524"/>
      <c r="AA12" s="256" t="s">
        <v>26</v>
      </c>
      <c r="AB12" s="58">
        <v>3000</v>
      </c>
      <c r="AC12" s="58">
        <f>COUNTIFS(AA25:AA78,4,AB25:AB78,4)+COUNTIFS(AG25:AG78,4,AH25:AH78,4)</f>
        <v>0</v>
      </c>
      <c r="AD12" s="510">
        <f>+AB12*AC12</f>
        <v>0</v>
      </c>
      <c r="AE12" s="511"/>
      <c r="AF12" s="512"/>
      <c r="AG12" s="59">
        <f>'13.様式２（実績報告）'!H33</f>
        <v>0.25</v>
      </c>
      <c r="AH12" s="513">
        <f t="shared" si="2"/>
        <v>0</v>
      </c>
      <c r="AI12" s="514"/>
      <c r="AK12" s="523" t="s">
        <v>49</v>
      </c>
      <c r="AL12" s="524"/>
      <c r="AM12" s="256" t="s">
        <v>26</v>
      </c>
      <c r="AN12" s="58">
        <v>3000</v>
      </c>
      <c r="AO12" s="58">
        <f>COUNTIFS(AM25:AM78,4,AN25:AN78,4)+COUNTIFS(AS25:AS78,4,AT25:AT78,4)</f>
        <v>0</v>
      </c>
      <c r="AP12" s="510">
        <f>+AN12*AO12</f>
        <v>0</v>
      </c>
      <c r="AQ12" s="511"/>
      <c r="AR12" s="512"/>
      <c r="AS12" s="59">
        <f>'13.様式２（実績報告）'!H33</f>
        <v>0.25</v>
      </c>
      <c r="AT12" s="513">
        <f t="shared" si="3"/>
        <v>0</v>
      </c>
      <c r="AU12" s="514"/>
    </row>
    <row r="13" spans="1:47">
      <c r="A13" s="506"/>
      <c r="B13" s="507"/>
      <c r="C13" s="254" t="s">
        <v>27</v>
      </c>
      <c r="D13" s="60">
        <v>11000</v>
      </c>
      <c r="E13" s="60">
        <f>COUNTIFS(C25:C78,4,D25:D78,5)+COUNTIFS(I25:I78,4,J25:J78,5)</f>
        <v>0</v>
      </c>
      <c r="F13" s="515">
        <f t="shared" ref="F13:F18" si="4">+D13*E13</f>
        <v>0</v>
      </c>
      <c r="G13" s="516"/>
      <c r="H13" s="517"/>
      <c r="I13" s="55">
        <f>'13.様式２（実績報告）'!H34</f>
        <v>0.25</v>
      </c>
      <c r="J13" s="518">
        <f t="shared" si="0"/>
        <v>0</v>
      </c>
      <c r="K13" s="519"/>
      <c r="M13" s="506"/>
      <c r="N13" s="507"/>
      <c r="O13" s="254" t="s">
        <v>27</v>
      </c>
      <c r="P13" s="60">
        <v>11000</v>
      </c>
      <c r="Q13" s="60">
        <f>COUNTIFS(O25:O78,4,P25:P78,5)+COUNTIFS(U25:U78,4,V25:V78,5)</f>
        <v>0</v>
      </c>
      <c r="R13" s="515">
        <f t="shared" ref="R13:R18" si="5">+P13*Q13</f>
        <v>0</v>
      </c>
      <c r="S13" s="516"/>
      <c r="T13" s="517"/>
      <c r="U13" s="55">
        <f>'13.様式２（実績報告）'!H34</f>
        <v>0.25</v>
      </c>
      <c r="V13" s="518">
        <f t="shared" si="1"/>
        <v>0</v>
      </c>
      <c r="W13" s="519"/>
      <c r="Y13" s="506"/>
      <c r="Z13" s="507"/>
      <c r="AA13" s="254" t="s">
        <v>27</v>
      </c>
      <c r="AB13" s="60">
        <v>11000</v>
      </c>
      <c r="AC13" s="60">
        <f>COUNTIFS(AA25:AA78,4,AB25:AB78,5)+COUNTIFS(AG25:AG78,4,AH25:AH78,5)</f>
        <v>0</v>
      </c>
      <c r="AD13" s="515">
        <f t="shared" ref="AD13:AD18" si="6">+AB13*AC13</f>
        <v>0</v>
      </c>
      <c r="AE13" s="516"/>
      <c r="AF13" s="517"/>
      <c r="AG13" s="55">
        <f>'13.様式２（実績報告）'!H34</f>
        <v>0.25</v>
      </c>
      <c r="AH13" s="518">
        <f t="shared" si="2"/>
        <v>0</v>
      </c>
      <c r="AI13" s="519"/>
      <c r="AK13" s="506"/>
      <c r="AL13" s="507"/>
      <c r="AM13" s="254" t="s">
        <v>27</v>
      </c>
      <c r="AN13" s="60">
        <v>11000</v>
      </c>
      <c r="AO13" s="60">
        <f>COUNTIFS(AM25:AM78,4,AN25:AN78,5)+COUNTIFS(AS25:AS78,4,AT25:AT78,5)</f>
        <v>0</v>
      </c>
      <c r="AP13" s="515">
        <f t="shared" ref="AP13:AP18" si="7">+AN13*AO13</f>
        <v>0</v>
      </c>
      <c r="AQ13" s="516"/>
      <c r="AR13" s="517"/>
      <c r="AS13" s="55">
        <f>'13.様式２（実績報告）'!H34</f>
        <v>0.25</v>
      </c>
      <c r="AT13" s="518">
        <f t="shared" si="3"/>
        <v>0</v>
      </c>
      <c r="AU13" s="519"/>
    </row>
    <row r="14" spans="1:47">
      <c r="A14" s="506"/>
      <c r="B14" s="507"/>
      <c r="C14" s="257" t="s">
        <v>52</v>
      </c>
      <c r="D14" s="61">
        <v>19000</v>
      </c>
      <c r="E14" s="61">
        <f>COUNTIFS(C25:C78,4,D25:D78,6)+COUNTIFS(I25:I78,4,J25:J78,6)</f>
        <v>0</v>
      </c>
      <c r="F14" s="525">
        <f t="shared" si="4"/>
        <v>0</v>
      </c>
      <c r="G14" s="526"/>
      <c r="H14" s="527"/>
      <c r="I14" s="55">
        <f>'13.様式２（実績報告）'!H35</f>
        <v>0.25</v>
      </c>
      <c r="J14" s="528">
        <f t="shared" si="0"/>
        <v>0</v>
      </c>
      <c r="K14" s="529"/>
      <c r="M14" s="506"/>
      <c r="N14" s="507"/>
      <c r="O14" s="257" t="s">
        <v>52</v>
      </c>
      <c r="P14" s="61">
        <v>19000</v>
      </c>
      <c r="Q14" s="61">
        <f>COUNTIFS(O25:O78,4,P25:P78,6)+COUNTIFS(U25:U78,4,V25:V78,6)</f>
        <v>0</v>
      </c>
      <c r="R14" s="525">
        <f t="shared" si="5"/>
        <v>0</v>
      </c>
      <c r="S14" s="526"/>
      <c r="T14" s="527"/>
      <c r="U14" s="55">
        <f>'13.様式２（実績報告）'!H35</f>
        <v>0.25</v>
      </c>
      <c r="V14" s="528">
        <f t="shared" si="1"/>
        <v>0</v>
      </c>
      <c r="W14" s="529"/>
      <c r="Y14" s="506"/>
      <c r="Z14" s="507"/>
      <c r="AA14" s="257" t="s">
        <v>52</v>
      </c>
      <c r="AB14" s="61">
        <v>19000</v>
      </c>
      <c r="AC14" s="61">
        <f>COUNTIFS(AA25:AA78,4,AB25:AB78,6)+COUNTIFS(AG25:AG78,4,AH25:AH78,6)</f>
        <v>0</v>
      </c>
      <c r="AD14" s="525">
        <f t="shared" si="6"/>
        <v>0</v>
      </c>
      <c r="AE14" s="526"/>
      <c r="AF14" s="527"/>
      <c r="AG14" s="55">
        <f>'13.様式２（実績報告）'!H35</f>
        <v>0.25</v>
      </c>
      <c r="AH14" s="528">
        <f t="shared" si="2"/>
        <v>0</v>
      </c>
      <c r="AI14" s="529"/>
      <c r="AK14" s="506"/>
      <c r="AL14" s="507"/>
      <c r="AM14" s="257" t="s">
        <v>52</v>
      </c>
      <c r="AN14" s="61">
        <v>19000</v>
      </c>
      <c r="AO14" s="61">
        <f>COUNTIFS(AM25:AM78,4,AN25:AN78,6)+COUNTIFS(AS25:AS78,4,AT25:AT78,6)</f>
        <v>0</v>
      </c>
      <c r="AP14" s="525">
        <f t="shared" si="7"/>
        <v>0</v>
      </c>
      <c r="AQ14" s="526"/>
      <c r="AR14" s="527"/>
      <c r="AS14" s="55">
        <f>'13.様式２（実績報告）'!H35</f>
        <v>0.25</v>
      </c>
      <c r="AT14" s="528">
        <f t="shared" si="3"/>
        <v>0</v>
      </c>
      <c r="AU14" s="529"/>
    </row>
    <row r="15" spans="1:47">
      <c r="A15" s="523"/>
      <c r="B15" s="524"/>
      <c r="C15" s="255" t="s">
        <v>51</v>
      </c>
      <c r="D15" s="62">
        <v>27000</v>
      </c>
      <c r="E15" s="62">
        <f>COUNTIFS(C25:C78,4,D25:D78,"&gt;6")+COUNTIFS(I25:I78,4,J25:J78,"&gt;6")</f>
        <v>0</v>
      </c>
      <c r="F15" s="530">
        <f t="shared" si="4"/>
        <v>0</v>
      </c>
      <c r="G15" s="531"/>
      <c r="H15" s="532"/>
      <c r="I15" s="63">
        <f>'13.様式２（実績報告）'!H36</f>
        <v>0.25</v>
      </c>
      <c r="J15" s="521">
        <f t="shared" si="0"/>
        <v>0</v>
      </c>
      <c r="K15" s="522"/>
      <c r="M15" s="523"/>
      <c r="N15" s="524"/>
      <c r="O15" s="255" t="s">
        <v>51</v>
      </c>
      <c r="P15" s="62">
        <v>27000</v>
      </c>
      <c r="Q15" s="62">
        <f>COUNTIFS(O25:O78,4,P25:P78,"&gt;6")+COUNTIFS(U25:U78,4,V25:V78,"&gt;6")</f>
        <v>0</v>
      </c>
      <c r="R15" s="530">
        <f t="shared" si="5"/>
        <v>0</v>
      </c>
      <c r="S15" s="531"/>
      <c r="T15" s="532"/>
      <c r="U15" s="63">
        <f>'13.様式２（実績報告）'!H36</f>
        <v>0.25</v>
      </c>
      <c r="V15" s="521">
        <f t="shared" si="1"/>
        <v>0</v>
      </c>
      <c r="W15" s="522"/>
      <c r="Y15" s="523"/>
      <c r="Z15" s="524"/>
      <c r="AA15" s="255" t="s">
        <v>51</v>
      </c>
      <c r="AB15" s="62">
        <v>27000</v>
      </c>
      <c r="AC15" s="62">
        <f>COUNTIFS(AA25:AA78,4,AB25:AB78,"&gt;6")+COUNTIFS(AG25:AG78,4,AH25:AH78,"&gt;6")</f>
        <v>0</v>
      </c>
      <c r="AD15" s="530">
        <f t="shared" si="6"/>
        <v>0</v>
      </c>
      <c r="AE15" s="531"/>
      <c r="AF15" s="532"/>
      <c r="AG15" s="63">
        <f>'13.様式２（実績報告）'!H36</f>
        <v>0.25</v>
      </c>
      <c r="AH15" s="521">
        <f t="shared" si="2"/>
        <v>0</v>
      </c>
      <c r="AI15" s="522"/>
      <c r="AK15" s="523"/>
      <c r="AL15" s="524"/>
      <c r="AM15" s="255" t="s">
        <v>51</v>
      </c>
      <c r="AN15" s="62">
        <v>27000</v>
      </c>
      <c r="AO15" s="62">
        <f>COUNTIFS(AM25:AM78,4,AN25:AN78,"&gt;6")+COUNTIFS(AS25:AS78,4,AT25:AT78,"&gt;6")</f>
        <v>0</v>
      </c>
      <c r="AP15" s="530">
        <f t="shared" si="7"/>
        <v>0</v>
      </c>
      <c r="AQ15" s="531"/>
      <c r="AR15" s="532"/>
      <c r="AS15" s="63">
        <f>'13.様式２（実績報告）'!H36</f>
        <v>0.25</v>
      </c>
      <c r="AT15" s="521">
        <f t="shared" si="3"/>
        <v>0</v>
      </c>
      <c r="AU15" s="522"/>
    </row>
    <row r="16" spans="1:47">
      <c r="A16" s="504" t="s">
        <v>25</v>
      </c>
      <c r="B16" s="505"/>
      <c r="C16" s="256" t="s">
        <v>27</v>
      </c>
      <c r="D16" s="58">
        <v>3000</v>
      </c>
      <c r="E16" s="58">
        <f>COUNTIFS(C25:C78,5,D25:D78,5)+COUNTIFS(I25:I78,5,J25:J78,5)</f>
        <v>0</v>
      </c>
      <c r="F16" s="510">
        <f t="shared" si="4"/>
        <v>0</v>
      </c>
      <c r="G16" s="511"/>
      <c r="H16" s="512"/>
      <c r="I16" s="64">
        <f>'13.様式２（実績報告）'!H37</f>
        <v>0.25</v>
      </c>
      <c r="J16" s="513">
        <f t="shared" si="0"/>
        <v>0</v>
      </c>
      <c r="K16" s="514"/>
      <c r="M16" s="504" t="s">
        <v>25</v>
      </c>
      <c r="N16" s="505"/>
      <c r="O16" s="256" t="s">
        <v>27</v>
      </c>
      <c r="P16" s="58">
        <v>3000</v>
      </c>
      <c r="Q16" s="58">
        <f>COUNTIFS(O25:O78,5,P25:P78,5)+COUNTIFS(U25:U78,5,V25:V78,5)</f>
        <v>0</v>
      </c>
      <c r="R16" s="510">
        <f t="shared" si="5"/>
        <v>0</v>
      </c>
      <c r="S16" s="511"/>
      <c r="T16" s="512"/>
      <c r="U16" s="64">
        <f>'13.様式２（実績報告）'!H37</f>
        <v>0.25</v>
      </c>
      <c r="V16" s="513">
        <f t="shared" si="1"/>
        <v>0</v>
      </c>
      <c r="W16" s="514"/>
      <c r="Y16" s="504" t="s">
        <v>25</v>
      </c>
      <c r="Z16" s="505"/>
      <c r="AA16" s="256" t="s">
        <v>27</v>
      </c>
      <c r="AB16" s="58">
        <v>3000</v>
      </c>
      <c r="AC16" s="58">
        <f>COUNTIFS(AA25:AA78,5,AB25:AB78,5)+COUNTIFS(AG25:AG78,5,AH25:AH78,5)</f>
        <v>0</v>
      </c>
      <c r="AD16" s="510">
        <f t="shared" si="6"/>
        <v>0</v>
      </c>
      <c r="AE16" s="511"/>
      <c r="AF16" s="512"/>
      <c r="AG16" s="64">
        <f>'13.様式２（実績報告）'!H37</f>
        <v>0.25</v>
      </c>
      <c r="AH16" s="513">
        <f t="shared" si="2"/>
        <v>0</v>
      </c>
      <c r="AI16" s="514"/>
      <c r="AK16" s="504" t="s">
        <v>25</v>
      </c>
      <c r="AL16" s="505"/>
      <c r="AM16" s="256" t="s">
        <v>27</v>
      </c>
      <c r="AN16" s="58">
        <v>3000</v>
      </c>
      <c r="AO16" s="58">
        <f>COUNTIFS(AM25:AM78,5,AN25:AN78,5)+COUNTIFS(AS25:AS78,5,AT25:AT78,5)</f>
        <v>0</v>
      </c>
      <c r="AP16" s="510">
        <f t="shared" si="7"/>
        <v>0</v>
      </c>
      <c r="AQ16" s="511"/>
      <c r="AR16" s="512"/>
      <c r="AS16" s="64">
        <f>'13.様式２（実績報告）'!H37</f>
        <v>0.25</v>
      </c>
      <c r="AT16" s="513">
        <f t="shared" si="3"/>
        <v>0</v>
      </c>
      <c r="AU16" s="514"/>
    </row>
    <row r="17" spans="1:47">
      <c r="A17" s="506"/>
      <c r="B17" s="507"/>
      <c r="C17" s="254" t="s">
        <v>52</v>
      </c>
      <c r="D17" s="60">
        <v>11000</v>
      </c>
      <c r="E17" s="60">
        <f>COUNTIFS(C25:C78,5,D25:D78,6)+COUNTIFS(I25:I78,5,J25:J78,6)</f>
        <v>0</v>
      </c>
      <c r="F17" s="515">
        <f t="shared" si="4"/>
        <v>0</v>
      </c>
      <c r="G17" s="516"/>
      <c r="H17" s="517"/>
      <c r="I17" s="55">
        <f>'13.様式２（実績報告）'!H38</f>
        <v>0.25</v>
      </c>
      <c r="J17" s="518">
        <f t="shared" si="0"/>
        <v>0</v>
      </c>
      <c r="K17" s="519"/>
      <c r="M17" s="506"/>
      <c r="N17" s="507"/>
      <c r="O17" s="254" t="s">
        <v>52</v>
      </c>
      <c r="P17" s="60">
        <v>11000</v>
      </c>
      <c r="Q17" s="60">
        <f>COUNTIFS(O25:O78,5,P25:P78,6)+COUNTIFS(U25:U78,5,V25:V78,6)</f>
        <v>0</v>
      </c>
      <c r="R17" s="515">
        <f t="shared" si="5"/>
        <v>0</v>
      </c>
      <c r="S17" s="516"/>
      <c r="T17" s="517"/>
      <c r="U17" s="55">
        <f>'13.様式２（実績報告）'!H38</f>
        <v>0.25</v>
      </c>
      <c r="V17" s="518">
        <f t="shared" si="1"/>
        <v>0</v>
      </c>
      <c r="W17" s="519"/>
      <c r="Y17" s="506"/>
      <c r="Z17" s="507"/>
      <c r="AA17" s="254" t="s">
        <v>52</v>
      </c>
      <c r="AB17" s="60">
        <v>11000</v>
      </c>
      <c r="AC17" s="60">
        <f>COUNTIFS(AA25:AA78,5,AB25:AB78,6)+COUNTIFS(AG25:AG78,5,AH25:AH78,6)</f>
        <v>0</v>
      </c>
      <c r="AD17" s="515">
        <f t="shared" si="6"/>
        <v>0</v>
      </c>
      <c r="AE17" s="516"/>
      <c r="AF17" s="517"/>
      <c r="AG17" s="55">
        <f>'13.様式２（実績報告）'!H38</f>
        <v>0.25</v>
      </c>
      <c r="AH17" s="518">
        <f t="shared" si="2"/>
        <v>0</v>
      </c>
      <c r="AI17" s="519"/>
      <c r="AK17" s="506"/>
      <c r="AL17" s="507"/>
      <c r="AM17" s="254" t="s">
        <v>52</v>
      </c>
      <c r="AN17" s="60">
        <v>11000</v>
      </c>
      <c r="AO17" s="60">
        <f>COUNTIFS(AM25:AM78,5,AN25:AN78,6)+COUNTIFS(AS25:AS78,5,AT25:AT78,6)</f>
        <v>0</v>
      </c>
      <c r="AP17" s="515">
        <f t="shared" si="7"/>
        <v>0</v>
      </c>
      <c r="AQ17" s="516"/>
      <c r="AR17" s="517"/>
      <c r="AS17" s="55">
        <f>'13.様式２（実績報告）'!H38</f>
        <v>0.25</v>
      </c>
      <c r="AT17" s="518">
        <f t="shared" si="3"/>
        <v>0</v>
      </c>
      <c r="AU17" s="519"/>
    </row>
    <row r="18" spans="1:47">
      <c r="A18" s="506"/>
      <c r="B18" s="507"/>
      <c r="C18" s="254" t="s">
        <v>53</v>
      </c>
      <c r="D18" s="60">
        <v>19000</v>
      </c>
      <c r="E18" s="60">
        <f>COUNTIFS(C25:C78,5,D25:D78,7)+COUNTIFS(I25:I78,5,J25:J78,7)</f>
        <v>0</v>
      </c>
      <c r="F18" s="515">
        <f t="shared" si="4"/>
        <v>0</v>
      </c>
      <c r="G18" s="516"/>
      <c r="H18" s="517"/>
      <c r="I18" s="55">
        <f>'13.様式２（実績報告）'!H39</f>
        <v>0.25</v>
      </c>
      <c r="J18" s="518">
        <f t="shared" si="0"/>
        <v>0</v>
      </c>
      <c r="K18" s="519"/>
      <c r="M18" s="506"/>
      <c r="N18" s="507"/>
      <c r="O18" s="254" t="s">
        <v>53</v>
      </c>
      <c r="P18" s="60">
        <v>19000</v>
      </c>
      <c r="Q18" s="60">
        <f>COUNTIFS(O25:O78,5,P25:P78,7)+COUNTIFS(U25:U78,5,V25:V78,7)</f>
        <v>0</v>
      </c>
      <c r="R18" s="515">
        <f t="shared" si="5"/>
        <v>0</v>
      </c>
      <c r="S18" s="516"/>
      <c r="T18" s="517"/>
      <c r="U18" s="55">
        <f>'13.様式２（実績報告）'!H39</f>
        <v>0.25</v>
      </c>
      <c r="V18" s="518">
        <f t="shared" si="1"/>
        <v>0</v>
      </c>
      <c r="W18" s="519"/>
      <c r="Y18" s="506"/>
      <c r="Z18" s="507"/>
      <c r="AA18" s="254" t="s">
        <v>53</v>
      </c>
      <c r="AB18" s="60">
        <v>19000</v>
      </c>
      <c r="AC18" s="60">
        <f>COUNTIFS(AA25:AA78,5,AB25:AB78,7)+COUNTIFS(AG25:AG78,5,AH25:AH78,7)</f>
        <v>0</v>
      </c>
      <c r="AD18" s="515">
        <f t="shared" si="6"/>
        <v>0</v>
      </c>
      <c r="AE18" s="516"/>
      <c r="AF18" s="517"/>
      <c r="AG18" s="55">
        <f>'13.様式２（実績報告）'!H39</f>
        <v>0.25</v>
      </c>
      <c r="AH18" s="518">
        <f t="shared" si="2"/>
        <v>0</v>
      </c>
      <c r="AI18" s="519"/>
      <c r="AK18" s="506"/>
      <c r="AL18" s="507"/>
      <c r="AM18" s="254" t="s">
        <v>53</v>
      </c>
      <c r="AN18" s="60">
        <v>19000</v>
      </c>
      <c r="AO18" s="60">
        <f>COUNTIFS(AM25:AM78,5,AN25:AN78,7)+COUNTIFS(AS25:AS78,5,AT25:AT78,7)</f>
        <v>0</v>
      </c>
      <c r="AP18" s="515">
        <f t="shared" si="7"/>
        <v>0</v>
      </c>
      <c r="AQ18" s="516"/>
      <c r="AR18" s="517"/>
      <c r="AS18" s="55">
        <f>'13.様式２（実績報告）'!H39</f>
        <v>0.25</v>
      </c>
      <c r="AT18" s="518">
        <f t="shared" si="3"/>
        <v>0</v>
      </c>
      <c r="AU18" s="519"/>
    </row>
    <row r="19" spans="1:47" ht="13.5" thickBot="1">
      <c r="A19" s="508"/>
      <c r="B19" s="509"/>
      <c r="C19" s="258" t="s">
        <v>54</v>
      </c>
      <c r="D19" s="65">
        <v>28000</v>
      </c>
      <c r="E19" s="65">
        <f>COUNTIFS(C25:C78,5,D25:D78,"&gt;7")+COUNTIFS(I25:I78,5,J25:J78,"&gt;7")</f>
        <v>0</v>
      </c>
      <c r="F19" s="520">
        <f>+D19*E19</f>
        <v>0</v>
      </c>
      <c r="G19" s="520"/>
      <c r="H19" s="520"/>
      <c r="I19" s="66">
        <f>'13.様式２（実績報告）'!H40</f>
        <v>0.25</v>
      </c>
      <c r="J19" s="521">
        <f t="shared" si="0"/>
        <v>0</v>
      </c>
      <c r="K19" s="522"/>
      <c r="M19" s="508"/>
      <c r="N19" s="509"/>
      <c r="O19" s="258" t="s">
        <v>54</v>
      </c>
      <c r="P19" s="65">
        <v>28000</v>
      </c>
      <c r="Q19" s="65">
        <f>COUNTIFS(O25:O78,5,P25:P78,"&gt;7")+COUNTIFS(U25:U78,5,V25:V78,"&gt;7")</f>
        <v>0</v>
      </c>
      <c r="R19" s="520">
        <f>+P19*Q19</f>
        <v>0</v>
      </c>
      <c r="S19" s="520"/>
      <c r="T19" s="520"/>
      <c r="U19" s="66">
        <f>'13.様式２（実績報告）'!H40</f>
        <v>0.25</v>
      </c>
      <c r="V19" s="521">
        <f t="shared" si="1"/>
        <v>0</v>
      </c>
      <c r="W19" s="522"/>
      <c r="Y19" s="508"/>
      <c r="Z19" s="509"/>
      <c r="AA19" s="258" t="s">
        <v>54</v>
      </c>
      <c r="AB19" s="65">
        <v>28000</v>
      </c>
      <c r="AC19" s="65">
        <f>COUNTIFS(AA25:AA78,5,AB25:AB78,"&gt;7")+COUNTIFS(AG25:AG78,5,AH25:AH78,"&gt;7")</f>
        <v>0</v>
      </c>
      <c r="AD19" s="520">
        <f>+AB19*AC19</f>
        <v>0</v>
      </c>
      <c r="AE19" s="520"/>
      <c r="AF19" s="520"/>
      <c r="AG19" s="66">
        <f>'13.様式２（実績報告）'!H40</f>
        <v>0.25</v>
      </c>
      <c r="AH19" s="521">
        <f t="shared" si="2"/>
        <v>0</v>
      </c>
      <c r="AI19" s="522"/>
      <c r="AK19" s="508"/>
      <c r="AL19" s="509"/>
      <c r="AM19" s="258" t="s">
        <v>54</v>
      </c>
      <c r="AN19" s="65">
        <v>28000</v>
      </c>
      <c r="AO19" s="65">
        <f>COUNTIFS(AM25:AM78,5,AN25:AN78,"&gt;7")+COUNTIFS(AS25:AS78,5,AT25:AT78,"&gt;7")</f>
        <v>0</v>
      </c>
      <c r="AP19" s="520">
        <f>+AN19*AO19</f>
        <v>0</v>
      </c>
      <c r="AQ19" s="520"/>
      <c r="AR19" s="520"/>
      <c r="AS19" s="66">
        <f>'13.様式２（実績報告）'!H40</f>
        <v>0.25</v>
      </c>
      <c r="AT19" s="521">
        <f t="shared" si="3"/>
        <v>0</v>
      </c>
      <c r="AU19" s="522"/>
    </row>
    <row r="20" spans="1:47" ht="14" thickTop="1" thickBot="1">
      <c r="A20" s="499" t="s">
        <v>11</v>
      </c>
      <c r="B20" s="500"/>
      <c r="C20" s="500"/>
      <c r="D20" s="500"/>
      <c r="E20" s="259">
        <f>SUM(E9:E19)</f>
        <v>0</v>
      </c>
      <c r="F20" s="501">
        <f>SUM(F9:H19)</f>
        <v>0</v>
      </c>
      <c r="G20" s="501"/>
      <c r="H20" s="501"/>
      <c r="I20" s="67" t="s">
        <v>35</v>
      </c>
      <c r="J20" s="502">
        <f>SUM(J9:K19)</f>
        <v>0</v>
      </c>
      <c r="K20" s="503"/>
      <c r="M20" s="499" t="s">
        <v>11</v>
      </c>
      <c r="N20" s="500"/>
      <c r="O20" s="500"/>
      <c r="P20" s="500"/>
      <c r="Q20" s="259">
        <f>SUM(Q9:Q19)</f>
        <v>0</v>
      </c>
      <c r="R20" s="501">
        <f>SUM(R9:T19)</f>
        <v>0</v>
      </c>
      <c r="S20" s="501"/>
      <c r="T20" s="501"/>
      <c r="U20" s="67" t="s">
        <v>35</v>
      </c>
      <c r="V20" s="502">
        <f>SUM(V9:W19)</f>
        <v>0</v>
      </c>
      <c r="W20" s="503"/>
      <c r="Y20" s="499" t="s">
        <v>11</v>
      </c>
      <c r="Z20" s="500"/>
      <c r="AA20" s="500"/>
      <c r="AB20" s="500"/>
      <c r="AC20" s="259">
        <f>SUM(AC9:AC19)</f>
        <v>0</v>
      </c>
      <c r="AD20" s="501">
        <f>SUM(AD9:AF19)</f>
        <v>0</v>
      </c>
      <c r="AE20" s="501"/>
      <c r="AF20" s="501"/>
      <c r="AG20" s="67" t="s">
        <v>35</v>
      </c>
      <c r="AH20" s="502">
        <f>SUM(AH9:AI19)</f>
        <v>0</v>
      </c>
      <c r="AI20" s="503"/>
      <c r="AK20" s="499" t="s">
        <v>11</v>
      </c>
      <c r="AL20" s="500"/>
      <c r="AM20" s="500"/>
      <c r="AN20" s="500"/>
      <c r="AO20" s="259">
        <f>SUM(AO9:AO19)</f>
        <v>0</v>
      </c>
      <c r="AP20" s="501">
        <f>SUM(AP9:AR19)</f>
        <v>0</v>
      </c>
      <c r="AQ20" s="501"/>
      <c r="AR20" s="501"/>
      <c r="AS20" s="67" t="s">
        <v>35</v>
      </c>
      <c r="AT20" s="502">
        <f>SUM(AT9:AU19)</f>
        <v>0</v>
      </c>
      <c r="AU20" s="503"/>
    </row>
    <row r="21" spans="1:47">
      <c r="A21" s="37"/>
      <c r="B21" s="37"/>
      <c r="C21" s="37"/>
      <c r="D21" s="37"/>
      <c r="E21" s="37"/>
      <c r="F21" s="37"/>
      <c r="G21" s="37"/>
      <c r="H21" s="37"/>
      <c r="I21" s="37"/>
      <c r="J21" s="37"/>
      <c r="K21" s="37"/>
      <c r="M21" s="37"/>
      <c r="N21" s="37"/>
      <c r="O21" s="37"/>
      <c r="P21" s="37"/>
      <c r="Q21" s="37"/>
      <c r="R21" s="37"/>
      <c r="S21" s="37"/>
      <c r="T21" s="37"/>
      <c r="U21" s="37"/>
      <c r="V21" s="37"/>
      <c r="W21" s="37"/>
      <c r="Y21" s="37"/>
      <c r="Z21" s="37"/>
      <c r="AA21" s="37"/>
      <c r="AB21" s="37"/>
      <c r="AC21" s="37"/>
      <c r="AD21" s="37"/>
      <c r="AE21" s="37"/>
      <c r="AF21" s="37"/>
      <c r="AG21" s="37"/>
      <c r="AH21" s="37"/>
      <c r="AI21" s="37"/>
      <c r="AK21" s="37"/>
      <c r="AL21" s="37"/>
      <c r="AM21" s="37"/>
      <c r="AN21" s="37"/>
      <c r="AO21" s="37"/>
      <c r="AP21" s="37"/>
      <c r="AQ21" s="37"/>
      <c r="AR21" s="37"/>
      <c r="AS21" s="37"/>
      <c r="AT21" s="37"/>
      <c r="AU21" s="37"/>
    </row>
    <row r="22" spans="1:47">
      <c r="A22" s="36" t="s">
        <v>57</v>
      </c>
      <c r="B22" s="36"/>
      <c r="C22" s="36"/>
      <c r="D22" s="36"/>
      <c r="E22" s="36"/>
      <c r="F22" s="36"/>
      <c r="G22" s="36"/>
      <c r="H22" s="36"/>
      <c r="I22" s="36"/>
      <c r="J22" s="36"/>
      <c r="K22" s="36"/>
      <c r="M22" s="36" t="s">
        <v>57</v>
      </c>
      <c r="N22" s="36"/>
      <c r="O22" s="36"/>
      <c r="P22" s="36"/>
      <c r="Q22" s="36"/>
      <c r="R22" s="36"/>
      <c r="S22" s="36"/>
      <c r="T22" s="36"/>
      <c r="U22" s="36"/>
      <c r="V22" s="36"/>
      <c r="W22" s="36"/>
      <c r="Y22" s="36" t="s">
        <v>57</v>
      </c>
      <c r="Z22" s="36"/>
      <c r="AA22" s="36"/>
      <c r="AB22" s="36"/>
      <c r="AC22" s="36"/>
      <c r="AD22" s="36"/>
      <c r="AE22" s="36"/>
      <c r="AF22" s="36"/>
      <c r="AG22" s="36"/>
      <c r="AH22" s="36"/>
      <c r="AI22" s="36"/>
      <c r="AK22" s="36" t="s">
        <v>57</v>
      </c>
      <c r="AL22" s="36"/>
      <c r="AM22" s="36"/>
      <c r="AN22" s="36"/>
      <c r="AO22" s="36"/>
      <c r="AP22" s="36"/>
      <c r="AQ22" s="36"/>
      <c r="AR22" s="36"/>
      <c r="AS22" s="36"/>
      <c r="AT22" s="36"/>
      <c r="AU22" s="36"/>
    </row>
    <row r="23" spans="1:47" ht="6.75" customHeight="1" thickBot="1">
      <c r="A23" s="1"/>
      <c r="B23" s="1"/>
      <c r="C23" s="1"/>
      <c r="D23" s="1"/>
      <c r="E23" s="1"/>
      <c r="F23" s="1"/>
      <c r="G23" s="1"/>
      <c r="H23" s="1"/>
      <c r="I23" s="1"/>
      <c r="J23" s="1"/>
      <c r="K23" s="1"/>
      <c r="M23" s="1"/>
      <c r="N23" s="1"/>
      <c r="O23" s="1"/>
      <c r="P23" s="1"/>
      <c r="Q23" s="1"/>
      <c r="R23" s="1"/>
      <c r="S23" s="1"/>
      <c r="T23" s="1"/>
      <c r="U23" s="1"/>
      <c r="V23" s="1"/>
      <c r="W23" s="1"/>
      <c r="Y23" s="1"/>
      <c r="Z23" s="1"/>
      <c r="AA23" s="1"/>
      <c r="AB23" s="1"/>
      <c r="AC23" s="1"/>
      <c r="AD23" s="1"/>
      <c r="AE23" s="1"/>
      <c r="AF23" s="1"/>
      <c r="AG23" s="1"/>
      <c r="AH23" s="1"/>
      <c r="AI23" s="1"/>
      <c r="AK23" s="1"/>
      <c r="AL23" s="1"/>
      <c r="AM23" s="1"/>
      <c r="AN23" s="1"/>
      <c r="AO23" s="1"/>
      <c r="AP23" s="1"/>
      <c r="AQ23" s="1"/>
      <c r="AR23" s="1"/>
      <c r="AS23" s="1"/>
      <c r="AT23" s="1"/>
      <c r="AU23" s="1"/>
    </row>
    <row r="24" spans="1:47" ht="13.5" thickBot="1">
      <c r="A24" s="38"/>
      <c r="B24" s="39" t="s">
        <v>0</v>
      </c>
      <c r="C24" s="40" t="s">
        <v>3</v>
      </c>
      <c r="D24" s="40" t="s">
        <v>2</v>
      </c>
      <c r="E24" s="260" t="s">
        <v>34</v>
      </c>
      <c r="F24" s="37"/>
      <c r="G24" s="38"/>
      <c r="H24" s="39" t="s">
        <v>0</v>
      </c>
      <c r="I24" s="40" t="s">
        <v>3</v>
      </c>
      <c r="J24" s="40" t="s">
        <v>2</v>
      </c>
      <c r="K24" s="260" t="s">
        <v>34</v>
      </c>
      <c r="M24" s="38"/>
      <c r="N24" s="39" t="s">
        <v>0</v>
      </c>
      <c r="O24" s="40" t="s">
        <v>3</v>
      </c>
      <c r="P24" s="40" t="s">
        <v>2</v>
      </c>
      <c r="Q24" s="260" t="s">
        <v>34</v>
      </c>
      <c r="R24" s="37"/>
      <c r="S24" s="38"/>
      <c r="T24" s="39" t="s">
        <v>0</v>
      </c>
      <c r="U24" s="40" t="s">
        <v>3</v>
      </c>
      <c r="V24" s="40" t="s">
        <v>2</v>
      </c>
      <c r="W24" s="260" t="s">
        <v>34</v>
      </c>
      <c r="Y24" s="38"/>
      <c r="Z24" s="39" t="s">
        <v>0</v>
      </c>
      <c r="AA24" s="40" t="s">
        <v>3</v>
      </c>
      <c r="AB24" s="40" t="s">
        <v>2</v>
      </c>
      <c r="AC24" s="260" t="s">
        <v>34</v>
      </c>
      <c r="AD24" s="37"/>
      <c r="AE24" s="38"/>
      <c r="AF24" s="39" t="s">
        <v>0</v>
      </c>
      <c r="AG24" s="40" t="s">
        <v>3</v>
      </c>
      <c r="AH24" s="40" t="s">
        <v>2</v>
      </c>
      <c r="AI24" s="260" t="s">
        <v>34</v>
      </c>
      <c r="AK24" s="38"/>
      <c r="AL24" s="39" t="s">
        <v>0</v>
      </c>
      <c r="AM24" s="40" t="s">
        <v>3</v>
      </c>
      <c r="AN24" s="40" t="s">
        <v>2</v>
      </c>
      <c r="AO24" s="260" t="s">
        <v>34</v>
      </c>
      <c r="AP24" s="37"/>
      <c r="AQ24" s="38"/>
      <c r="AR24" s="39" t="s">
        <v>0</v>
      </c>
      <c r="AS24" s="40" t="s">
        <v>3</v>
      </c>
      <c r="AT24" s="40" t="s">
        <v>2</v>
      </c>
      <c r="AU24" s="260" t="s">
        <v>34</v>
      </c>
    </row>
    <row r="25" spans="1:47">
      <c r="A25" s="490" t="s">
        <v>1</v>
      </c>
      <c r="B25" s="41"/>
      <c r="C25" s="42"/>
      <c r="D25" s="42"/>
      <c r="E25" s="261">
        <f>IF(AND(OR(C25=3,C25=4),D25=4),3000,IF(AND(OR(C25=3,C25=4),D25=5),11000,IF(AND(C25=3,D25&gt;5),19000,IF(AND(C25=4,D25=6),19000,IF(AND(C25=4,D25&gt;6),27000,IF(AND(C25=5,D25=7),19000,IF(AND(C25=5,D25&gt;7),28000,IF(AND(C25=5,D25=5),3000,IF(AND(C25=5,D25=6),11000,0)))))))))</f>
        <v>0</v>
      </c>
      <c r="F25" s="37"/>
      <c r="G25" s="490" t="s">
        <v>12</v>
      </c>
      <c r="H25" s="41"/>
      <c r="I25" s="42"/>
      <c r="J25" s="42"/>
      <c r="K25" s="261">
        <f>IF(AND(OR(I25=3,I25=4),J25=4),3000,IF(AND(OR(I25=3,I25=4),J25=5),11000,IF(AND(I25=3,J25&gt;5),19000,IF(AND(I25=4,J25=6),19000,IF(AND(I25=4,J25&gt;6),27000,IF(AND(I25=5,J25=7),19000,IF(AND(I25=5,J25&gt;7),28000,IF(AND(I25=5,J25=5),3000,IF(AND(I25=5,J25=6),11000,0)))))))))</f>
        <v>0</v>
      </c>
      <c r="M25" s="490" t="s">
        <v>1</v>
      </c>
      <c r="N25" s="41"/>
      <c r="O25" s="42"/>
      <c r="P25" s="42"/>
      <c r="Q25" s="261">
        <f>IF(AND(OR(O25=3,O25=4),P25=4),3000,IF(AND(OR(O25=3,O25=4),P25=5),11000,IF(AND(O25=3,P25&gt;5),19000,IF(AND(O25=4,P25=6),19000,IF(AND(O25=4,P25&gt;6),27000,IF(AND(O25=5,P25=7),19000,IF(AND(O25=5,P25&gt;7),28000,IF(AND(O25=5,P25=5),3000,IF(AND(O25=5,P25=6),11000,0)))))))))</f>
        <v>0</v>
      </c>
      <c r="R25" s="37"/>
      <c r="S25" s="490" t="s">
        <v>12</v>
      </c>
      <c r="T25" s="41"/>
      <c r="U25" s="42"/>
      <c r="V25" s="42"/>
      <c r="W25" s="261">
        <f>IF(AND(OR(U25=3,U25=4),V25=4),3000,IF(AND(OR(U25=3,U25=4),V25=5),11000,IF(AND(U25=3,V25&gt;5),19000,IF(AND(U25=4,V25=6),19000,IF(AND(U25=4,V25&gt;6),27000,IF(AND(U25=5,V25=7),19000,IF(AND(U25=5,V25&gt;7),28000,IF(AND(U25=5,V25=5),3000,IF(AND(U25=5,V25=6),11000,0)))))))))</f>
        <v>0</v>
      </c>
      <c r="Y25" s="490" t="s">
        <v>1</v>
      </c>
      <c r="Z25" s="41"/>
      <c r="AA25" s="42"/>
      <c r="AB25" s="42"/>
      <c r="AC25" s="261">
        <f>IF(AND(OR(AA25=3,AA25=4),AB25=4),3000,IF(AND(OR(AA25=3,AA25=4),AB25=5),11000,IF(AND(AA25=3,AB25&gt;5),19000,IF(AND(AA25=4,AB25=6),19000,IF(AND(AA25=4,AB25&gt;6),27000,IF(AND(AA25=5,AB25=7),19000,IF(AND(AA25=5,AB25&gt;7),28000,IF(AND(AA25=5,AB25=5),3000,IF(AND(AA25=5,AB25=6),11000,0)))))))))</f>
        <v>0</v>
      </c>
      <c r="AD25" s="37"/>
      <c r="AE25" s="490" t="s">
        <v>12</v>
      </c>
      <c r="AF25" s="41"/>
      <c r="AG25" s="42"/>
      <c r="AH25" s="42"/>
      <c r="AI25" s="261">
        <f>IF(AND(OR(AG25=3,AG25=4),AH25=4),3000,IF(AND(OR(AG25=3,AG25=4),AH25=5),11000,IF(AND(AG25=3,AH25&gt;5),19000,IF(AND(AG25=4,AH25=6),19000,IF(AND(AG25=4,AH25&gt;6),27000,IF(AND(AG25=5,AH25=7),19000,IF(AND(AG25=5,AH25&gt;7),28000,IF(AND(AG25=5,AH25=5),3000,IF(AND(AG25=5,AH25=6),11000,0)))))))))</f>
        <v>0</v>
      </c>
      <c r="AK25" s="490" t="s">
        <v>1</v>
      </c>
      <c r="AL25" s="41"/>
      <c r="AM25" s="42"/>
      <c r="AN25" s="42"/>
      <c r="AO25" s="261">
        <f>IF(AND(OR(AM25=3,AM25=4),AN25=4),3000,IF(AND(OR(AM25=3,AM25=4),AN25=5),11000,IF(AND(AM25=3,AN25&gt;5),19000,IF(AND(AM25=4,AN25=6),19000,IF(AND(AM25=4,AN25&gt;6),27000,IF(AND(AM25=5,AN25=7),19000,IF(AND(AM25=5,AN25&gt;7),28000,IF(AND(AM25=5,AN25=5),3000,IF(AND(AM25=5,AN25=6),11000,0)))))))))</f>
        <v>0</v>
      </c>
      <c r="AP25" s="37"/>
      <c r="AQ25" s="490" t="s">
        <v>12</v>
      </c>
      <c r="AR25" s="41"/>
      <c r="AS25" s="42"/>
      <c r="AT25" s="42"/>
      <c r="AU25" s="261">
        <f>IF(AND(OR(AS25=3,AS25=4),AT25=4),3000,IF(AND(OR(AS25=3,AS25=4),AT25=5),11000,IF(AND(AS25=3,AT25&gt;5),19000,IF(AND(AS25=4,AT25=6),19000,IF(AND(AS25=4,AT25&gt;6),27000,IF(AND(AS25=5,AT25=7),19000,IF(AND(AS25=5,AT25&gt;7),28000,IF(AND(AS25=5,AT25=5),3000,IF(AND(AS25=5,AT25=6),11000,0)))))))))</f>
        <v>0</v>
      </c>
    </row>
    <row r="26" spans="1:47">
      <c r="A26" s="491"/>
      <c r="B26" s="43"/>
      <c r="C26" s="44"/>
      <c r="D26" s="44"/>
      <c r="E26" s="262">
        <f t="shared" ref="E26:E32" si="8">IF(AND(OR(C26=3,C26=4),D26=4),3000,IF(AND(OR(C26=3,C26=4),D26=5),11000,IF(AND(C26=3,D26&gt;5),19000,IF(AND(C26=4,D26=6),19000,IF(AND(C26=4,D26&gt;6),27000,IF(AND(C26=5,D26=7),19000,IF(AND(C26=5,D26&gt;7),28000,IF(AND(C26=5,D26=5),3000,IF(AND(C26=5,D26=6),11000,0)))))))))</f>
        <v>0</v>
      </c>
      <c r="F26" s="37"/>
      <c r="G26" s="491"/>
      <c r="H26" s="43"/>
      <c r="I26" s="44"/>
      <c r="J26" s="44"/>
      <c r="K26" s="262">
        <f t="shared" ref="K26:K32" si="9">IF(AND(OR(I26=3,I26=4),J26=4),3000,IF(AND(OR(I26=3,I26=4),J26=5),11000,IF(AND(I26=3,J26&gt;5),19000,IF(AND(I26=4,J26=6),19000,IF(AND(I26=4,J26&gt;6),27000,IF(AND(I26=5,J26=7),19000,IF(AND(I26=5,J26&gt;7),28000,IF(AND(I26=5,J26=5),3000,IF(AND(I26=5,J26=6),11000,0)))))))))</f>
        <v>0</v>
      </c>
      <c r="M26" s="491"/>
      <c r="N26" s="43"/>
      <c r="O26" s="44"/>
      <c r="P26" s="44"/>
      <c r="Q26" s="262">
        <f t="shared" ref="Q26:Q32" si="10">IF(AND(OR(O26=3,O26=4),P26=4),3000,IF(AND(OR(O26=3,O26=4),P26=5),11000,IF(AND(O26=3,P26&gt;5),19000,IF(AND(O26=4,P26=6),19000,IF(AND(O26=4,P26&gt;6),27000,IF(AND(O26=5,P26=7),19000,IF(AND(O26=5,P26&gt;7),28000,IF(AND(O26=5,P26=5),3000,IF(AND(O26=5,P26=6),11000,0)))))))))</f>
        <v>0</v>
      </c>
      <c r="R26" s="37"/>
      <c r="S26" s="491"/>
      <c r="T26" s="43"/>
      <c r="U26" s="44"/>
      <c r="V26" s="44"/>
      <c r="W26" s="262">
        <f t="shared" ref="W26:W32" si="11">IF(AND(OR(U26=3,U26=4),V26=4),3000,IF(AND(OR(U26=3,U26=4),V26=5),11000,IF(AND(U26=3,V26&gt;5),19000,IF(AND(U26=4,V26=6),19000,IF(AND(U26=4,V26&gt;6),27000,IF(AND(U26=5,V26=7),19000,IF(AND(U26=5,V26&gt;7),28000,IF(AND(U26=5,V26=5),3000,IF(AND(U26=5,V26=6),11000,0)))))))))</f>
        <v>0</v>
      </c>
      <c r="Y26" s="491"/>
      <c r="Z26" s="43"/>
      <c r="AA26" s="44"/>
      <c r="AB26" s="44"/>
      <c r="AC26" s="262">
        <f t="shared" ref="AC26:AC32" si="12">IF(AND(OR(AA26=3,AA26=4),AB26=4),3000,IF(AND(OR(AA26=3,AA26=4),AB26=5),11000,IF(AND(AA26=3,AB26&gt;5),19000,IF(AND(AA26=4,AB26=6),19000,IF(AND(AA26=4,AB26&gt;6),27000,IF(AND(AA26=5,AB26=7),19000,IF(AND(AA26=5,AB26&gt;7),28000,IF(AND(AA26=5,AB26=5),3000,IF(AND(AA26=5,AB26=6),11000,0)))))))))</f>
        <v>0</v>
      </c>
      <c r="AD26" s="37"/>
      <c r="AE26" s="491"/>
      <c r="AF26" s="43"/>
      <c r="AG26" s="44"/>
      <c r="AH26" s="44"/>
      <c r="AI26" s="262">
        <f t="shared" ref="AI26:AI32" si="13">IF(AND(OR(AG26=3,AG26=4),AH26=4),3000,IF(AND(OR(AG26=3,AG26=4),AH26=5),11000,IF(AND(AG26=3,AH26&gt;5),19000,IF(AND(AG26=4,AH26=6),19000,IF(AND(AG26=4,AH26&gt;6),27000,IF(AND(AG26=5,AH26=7),19000,IF(AND(AG26=5,AH26&gt;7),28000,IF(AND(AG26=5,AH26=5),3000,IF(AND(AG26=5,AH26=6),11000,0)))))))))</f>
        <v>0</v>
      </c>
      <c r="AK26" s="491"/>
      <c r="AL26" s="43"/>
      <c r="AM26" s="44"/>
      <c r="AN26" s="44"/>
      <c r="AO26" s="262">
        <f t="shared" ref="AO26:AO32" si="14">IF(AND(OR(AM26=3,AM26=4),AN26=4),3000,IF(AND(OR(AM26=3,AM26=4),AN26=5),11000,IF(AND(AM26=3,AN26&gt;5),19000,IF(AND(AM26=4,AN26=6),19000,IF(AND(AM26=4,AN26&gt;6),27000,IF(AND(AM26=5,AN26=7),19000,IF(AND(AM26=5,AN26&gt;7),28000,IF(AND(AM26=5,AN26=5),3000,IF(AND(AM26=5,AN26=6),11000,0)))))))))</f>
        <v>0</v>
      </c>
      <c r="AP26" s="37"/>
      <c r="AQ26" s="491"/>
      <c r="AR26" s="43"/>
      <c r="AS26" s="44"/>
      <c r="AT26" s="44"/>
      <c r="AU26" s="262">
        <f t="shared" ref="AU26:AU32" si="15">IF(AND(OR(AS26=3,AS26=4),AT26=4),3000,IF(AND(OR(AS26=3,AS26=4),AT26=5),11000,IF(AND(AS26=3,AT26&gt;5),19000,IF(AND(AS26=4,AT26=6),19000,IF(AND(AS26=4,AT26&gt;6),27000,IF(AND(AS26=5,AT26=7),19000,IF(AND(AS26=5,AT26&gt;7),28000,IF(AND(AS26=5,AT26=5),3000,IF(AND(AS26=5,AT26=6),11000,0)))))))))</f>
        <v>0</v>
      </c>
    </row>
    <row r="27" spans="1:47">
      <c r="A27" s="491"/>
      <c r="B27" s="43"/>
      <c r="C27" s="44"/>
      <c r="D27" s="44"/>
      <c r="E27" s="262">
        <f t="shared" si="8"/>
        <v>0</v>
      </c>
      <c r="F27" s="37"/>
      <c r="G27" s="491"/>
      <c r="H27" s="43"/>
      <c r="I27" s="44"/>
      <c r="J27" s="44"/>
      <c r="K27" s="262">
        <f t="shared" si="9"/>
        <v>0</v>
      </c>
      <c r="M27" s="491"/>
      <c r="N27" s="43"/>
      <c r="O27" s="44"/>
      <c r="P27" s="44"/>
      <c r="Q27" s="262">
        <f t="shared" si="10"/>
        <v>0</v>
      </c>
      <c r="R27" s="37"/>
      <c r="S27" s="491"/>
      <c r="T27" s="43"/>
      <c r="U27" s="44"/>
      <c r="V27" s="44"/>
      <c r="W27" s="262">
        <f t="shared" si="11"/>
        <v>0</v>
      </c>
      <c r="Y27" s="491"/>
      <c r="Z27" s="43"/>
      <c r="AA27" s="44"/>
      <c r="AB27" s="44"/>
      <c r="AC27" s="262">
        <f t="shared" si="12"/>
        <v>0</v>
      </c>
      <c r="AD27" s="37"/>
      <c r="AE27" s="491"/>
      <c r="AF27" s="43"/>
      <c r="AG27" s="44"/>
      <c r="AH27" s="44"/>
      <c r="AI27" s="262">
        <f t="shared" si="13"/>
        <v>0</v>
      </c>
      <c r="AK27" s="491"/>
      <c r="AL27" s="43"/>
      <c r="AM27" s="44"/>
      <c r="AN27" s="44"/>
      <c r="AO27" s="262">
        <f t="shared" si="14"/>
        <v>0</v>
      </c>
      <c r="AP27" s="37"/>
      <c r="AQ27" s="491"/>
      <c r="AR27" s="43"/>
      <c r="AS27" s="44"/>
      <c r="AT27" s="44"/>
      <c r="AU27" s="262">
        <f t="shared" si="15"/>
        <v>0</v>
      </c>
    </row>
    <row r="28" spans="1:47">
      <c r="A28" s="491"/>
      <c r="B28" s="43"/>
      <c r="C28" s="44"/>
      <c r="D28" s="44"/>
      <c r="E28" s="262">
        <f t="shared" si="8"/>
        <v>0</v>
      </c>
      <c r="F28" s="37"/>
      <c r="G28" s="491"/>
      <c r="H28" s="43"/>
      <c r="I28" s="44"/>
      <c r="J28" s="44"/>
      <c r="K28" s="262">
        <f t="shared" si="9"/>
        <v>0</v>
      </c>
      <c r="M28" s="491"/>
      <c r="N28" s="43"/>
      <c r="O28" s="44"/>
      <c r="P28" s="44"/>
      <c r="Q28" s="262">
        <f t="shared" si="10"/>
        <v>0</v>
      </c>
      <c r="R28" s="37"/>
      <c r="S28" s="491"/>
      <c r="T28" s="43"/>
      <c r="U28" s="44"/>
      <c r="V28" s="44"/>
      <c r="W28" s="262">
        <f t="shared" si="11"/>
        <v>0</v>
      </c>
      <c r="Y28" s="491"/>
      <c r="Z28" s="43"/>
      <c r="AA28" s="44"/>
      <c r="AB28" s="44"/>
      <c r="AC28" s="262">
        <f t="shared" si="12"/>
        <v>0</v>
      </c>
      <c r="AD28" s="37"/>
      <c r="AE28" s="491"/>
      <c r="AF28" s="43"/>
      <c r="AG28" s="44"/>
      <c r="AH28" s="44"/>
      <c r="AI28" s="262">
        <f t="shared" si="13"/>
        <v>0</v>
      </c>
      <c r="AK28" s="491"/>
      <c r="AL28" s="43"/>
      <c r="AM28" s="44"/>
      <c r="AN28" s="44"/>
      <c r="AO28" s="262">
        <f t="shared" si="14"/>
        <v>0</v>
      </c>
      <c r="AP28" s="37"/>
      <c r="AQ28" s="491"/>
      <c r="AR28" s="43"/>
      <c r="AS28" s="44"/>
      <c r="AT28" s="44"/>
      <c r="AU28" s="262">
        <f t="shared" si="15"/>
        <v>0</v>
      </c>
    </row>
    <row r="29" spans="1:47">
      <c r="A29" s="491"/>
      <c r="B29" s="43"/>
      <c r="C29" s="44"/>
      <c r="D29" s="44"/>
      <c r="E29" s="262">
        <f t="shared" si="8"/>
        <v>0</v>
      </c>
      <c r="F29" s="37"/>
      <c r="G29" s="491"/>
      <c r="H29" s="43"/>
      <c r="I29" s="44"/>
      <c r="J29" s="44"/>
      <c r="K29" s="262">
        <f t="shared" si="9"/>
        <v>0</v>
      </c>
      <c r="M29" s="491"/>
      <c r="N29" s="43"/>
      <c r="O29" s="44"/>
      <c r="P29" s="44"/>
      <c r="Q29" s="262">
        <f t="shared" si="10"/>
        <v>0</v>
      </c>
      <c r="R29" s="37"/>
      <c r="S29" s="491"/>
      <c r="T29" s="43"/>
      <c r="U29" s="44"/>
      <c r="V29" s="44"/>
      <c r="W29" s="262">
        <f t="shared" si="11"/>
        <v>0</v>
      </c>
      <c r="Y29" s="491"/>
      <c r="Z29" s="43"/>
      <c r="AA29" s="44"/>
      <c r="AB29" s="44"/>
      <c r="AC29" s="262">
        <f t="shared" si="12"/>
        <v>0</v>
      </c>
      <c r="AD29" s="37"/>
      <c r="AE29" s="491"/>
      <c r="AF29" s="43"/>
      <c r="AG29" s="44"/>
      <c r="AH29" s="44"/>
      <c r="AI29" s="262">
        <f t="shared" si="13"/>
        <v>0</v>
      </c>
      <c r="AK29" s="491"/>
      <c r="AL29" s="43"/>
      <c r="AM29" s="44"/>
      <c r="AN29" s="44"/>
      <c r="AO29" s="262">
        <f t="shared" si="14"/>
        <v>0</v>
      </c>
      <c r="AP29" s="37"/>
      <c r="AQ29" s="491"/>
      <c r="AR29" s="43"/>
      <c r="AS29" s="44"/>
      <c r="AT29" s="44"/>
      <c r="AU29" s="262">
        <f t="shared" si="15"/>
        <v>0</v>
      </c>
    </row>
    <row r="30" spans="1:47">
      <c r="A30" s="491"/>
      <c r="B30" s="43"/>
      <c r="C30" s="44"/>
      <c r="D30" s="44"/>
      <c r="E30" s="262">
        <f t="shared" si="8"/>
        <v>0</v>
      </c>
      <c r="F30" s="37"/>
      <c r="G30" s="491"/>
      <c r="H30" s="43"/>
      <c r="I30" s="44"/>
      <c r="J30" s="44"/>
      <c r="K30" s="262">
        <f t="shared" si="9"/>
        <v>0</v>
      </c>
      <c r="M30" s="491"/>
      <c r="N30" s="43"/>
      <c r="O30" s="44"/>
      <c r="P30" s="44"/>
      <c r="Q30" s="262">
        <f t="shared" si="10"/>
        <v>0</v>
      </c>
      <c r="R30" s="37"/>
      <c r="S30" s="491"/>
      <c r="T30" s="43"/>
      <c r="U30" s="44"/>
      <c r="V30" s="44"/>
      <c r="W30" s="262">
        <f t="shared" si="11"/>
        <v>0</v>
      </c>
      <c r="Y30" s="491"/>
      <c r="Z30" s="43"/>
      <c r="AA30" s="44"/>
      <c r="AB30" s="44"/>
      <c r="AC30" s="262">
        <f t="shared" si="12"/>
        <v>0</v>
      </c>
      <c r="AD30" s="37"/>
      <c r="AE30" s="491"/>
      <c r="AF30" s="43"/>
      <c r="AG30" s="44"/>
      <c r="AH30" s="44"/>
      <c r="AI30" s="262">
        <f t="shared" si="13"/>
        <v>0</v>
      </c>
      <c r="AK30" s="491"/>
      <c r="AL30" s="43"/>
      <c r="AM30" s="44"/>
      <c r="AN30" s="44"/>
      <c r="AO30" s="262">
        <f t="shared" si="14"/>
        <v>0</v>
      </c>
      <c r="AP30" s="37"/>
      <c r="AQ30" s="491"/>
      <c r="AR30" s="43"/>
      <c r="AS30" s="44"/>
      <c r="AT30" s="44"/>
      <c r="AU30" s="262">
        <f t="shared" si="15"/>
        <v>0</v>
      </c>
    </row>
    <row r="31" spans="1:47">
      <c r="A31" s="491"/>
      <c r="B31" s="43"/>
      <c r="C31" s="44"/>
      <c r="D31" s="44"/>
      <c r="E31" s="262">
        <f t="shared" si="8"/>
        <v>0</v>
      </c>
      <c r="F31" s="37"/>
      <c r="G31" s="491"/>
      <c r="H31" s="43"/>
      <c r="I31" s="44"/>
      <c r="J31" s="44"/>
      <c r="K31" s="262">
        <f t="shared" si="9"/>
        <v>0</v>
      </c>
      <c r="M31" s="491"/>
      <c r="N31" s="43"/>
      <c r="O31" s="44"/>
      <c r="P31" s="44"/>
      <c r="Q31" s="262">
        <f t="shared" si="10"/>
        <v>0</v>
      </c>
      <c r="R31" s="37"/>
      <c r="S31" s="491"/>
      <c r="T31" s="43"/>
      <c r="U31" s="44"/>
      <c r="V31" s="44"/>
      <c r="W31" s="262">
        <f t="shared" si="11"/>
        <v>0</v>
      </c>
      <c r="Y31" s="491"/>
      <c r="Z31" s="43"/>
      <c r="AA31" s="44"/>
      <c r="AB31" s="44"/>
      <c r="AC31" s="262">
        <f t="shared" si="12"/>
        <v>0</v>
      </c>
      <c r="AD31" s="37"/>
      <c r="AE31" s="491"/>
      <c r="AF31" s="43"/>
      <c r="AG31" s="44"/>
      <c r="AH31" s="44"/>
      <c r="AI31" s="262">
        <f t="shared" si="13"/>
        <v>0</v>
      </c>
      <c r="AK31" s="491"/>
      <c r="AL31" s="43"/>
      <c r="AM31" s="44"/>
      <c r="AN31" s="44"/>
      <c r="AO31" s="262">
        <f t="shared" si="14"/>
        <v>0</v>
      </c>
      <c r="AP31" s="37"/>
      <c r="AQ31" s="491"/>
      <c r="AR31" s="43"/>
      <c r="AS31" s="44"/>
      <c r="AT31" s="44"/>
      <c r="AU31" s="262">
        <f t="shared" si="15"/>
        <v>0</v>
      </c>
    </row>
    <row r="32" spans="1:47">
      <c r="A32" s="491"/>
      <c r="B32" s="43"/>
      <c r="C32" s="44"/>
      <c r="D32" s="44"/>
      <c r="E32" s="262">
        <f t="shared" si="8"/>
        <v>0</v>
      </c>
      <c r="F32" s="37"/>
      <c r="G32" s="491"/>
      <c r="H32" s="43"/>
      <c r="I32" s="44"/>
      <c r="J32" s="44"/>
      <c r="K32" s="262">
        <f t="shared" si="9"/>
        <v>0</v>
      </c>
      <c r="M32" s="491"/>
      <c r="N32" s="43"/>
      <c r="O32" s="44"/>
      <c r="P32" s="44"/>
      <c r="Q32" s="262">
        <f t="shared" si="10"/>
        <v>0</v>
      </c>
      <c r="R32" s="37"/>
      <c r="S32" s="491"/>
      <c r="T32" s="43"/>
      <c r="U32" s="44"/>
      <c r="V32" s="44"/>
      <c r="W32" s="262">
        <f t="shared" si="11"/>
        <v>0</v>
      </c>
      <c r="Y32" s="491"/>
      <c r="Z32" s="43"/>
      <c r="AA32" s="44"/>
      <c r="AB32" s="44"/>
      <c r="AC32" s="262">
        <f t="shared" si="12"/>
        <v>0</v>
      </c>
      <c r="AD32" s="37"/>
      <c r="AE32" s="491"/>
      <c r="AF32" s="43"/>
      <c r="AG32" s="44"/>
      <c r="AH32" s="44"/>
      <c r="AI32" s="262">
        <f t="shared" si="13"/>
        <v>0</v>
      </c>
      <c r="AK32" s="491"/>
      <c r="AL32" s="43"/>
      <c r="AM32" s="44"/>
      <c r="AN32" s="44"/>
      <c r="AO32" s="262">
        <f t="shared" si="14"/>
        <v>0</v>
      </c>
      <c r="AP32" s="37"/>
      <c r="AQ32" s="491"/>
      <c r="AR32" s="43"/>
      <c r="AS32" s="44"/>
      <c r="AT32" s="44"/>
      <c r="AU32" s="262">
        <f t="shared" si="15"/>
        <v>0</v>
      </c>
    </row>
    <row r="33" spans="1:47" ht="13.5" thickBot="1">
      <c r="A33" s="492"/>
      <c r="B33" s="45" t="s">
        <v>5</v>
      </c>
      <c r="C33" s="46"/>
      <c r="D33" s="46"/>
      <c r="E33" s="263">
        <f>SUM(E25:E32)</f>
        <v>0</v>
      </c>
      <c r="F33" s="37"/>
      <c r="G33" s="492"/>
      <c r="H33" s="45" t="s">
        <v>5</v>
      </c>
      <c r="I33" s="46"/>
      <c r="J33" s="46"/>
      <c r="K33" s="263">
        <f>SUM(K25:K32)</f>
        <v>0</v>
      </c>
      <c r="M33" s="492"/>
      <c r="N33" s="45" t="s">
        <v>5</v>
      </c>
      <c r="O33" s="46"/>
      <c r="P33" s="46"/>
      <c r="Q33" s="263">
        <f>SUM(Q25:Q32)</f>
        <v>0</v>
      </c>
      <c r="R33" s="37"/>
      <c r="S33" s="492"/>
      <c r="T33" s="45" t="s">
        <v>5</v>
      </c>
      <c r="U33" s="46"/>
      <c r="V33" s="46"/>
      <c r="W33" s="263">
        <f>SUM(W25:W32)</f>
        <v>0</v>
      </c>
      <c r="Y33" s="492"/>
      <c r="Z33" s="45" t="s">
        <v>5</v>
      </c>
      <c r="AA33" s="46"/>
      <c r="AB33" s="46"/>
      <c r="AC33" s="263">
        <f>SUM(AC25:AC32)</f>
        <v>0</v>
      </c>
      <c r="AD33" s="37"/>
      <c r="AE33" s="492"/>
      <c r="AF33" s="45" t="s">
        <v>5</v>
      </c>
      <c r="AG33" s="46"/>
      <c r="AH33" s="46"/>
      <c r="AI33" s="263">
        <f>SUM(AI25:AI32)</f>
        <v>0</v>
      </c>
      <c r="AK33" s="492"/>
      <c r="AL33" s="45" t="s">
        <v>5</v>
      </c>
      <c r="AM33" s="46"/>
      <c r="AN33" s="46"/>
      <c r="AO33" s="263">
        <f>SUM(AO25:AO32)</f>
        <v>0</v>
      </c>
      <c r="AP33" s="37"/>
      <c r="AQ33" s="492"/>
      <c r="AR33" s="45" t="s">
        <v>5</v>
      </c>
      <c r="AS33" s="46"/>
      <c r="AT33" s="46"/>
      <c r="AU33" s="263">
        <f>SUM(AU25:AU32)</f>
        <v>0</v>
      </c>
    </row>
    <row r="34" spans="1:47">
      <c r="A34" s="497" t="s">
        <v>4</v>
      </c>
      <c r="B34" s="41"/>
      <c r="C34" s="42"/>
      <c r="D34" s="42"/>
      <c r="E34" s="261">
        <f>IF(AND(OR(C34=3,C34=4),D34=4),3000,IF(AND(OR(C34=3,C34=4),D34=5),11000,IF(AND(C34=3,D34&gt;5),19000,IF(AND(C34=4,D34=6),19000,IF(AND(C34=4,D34&gt;6),27000,IF(AND(C34=5,D34=7),19000,IF(AND(C34=5,D34&gt;7),28000,IF(AND(C34=5,D34=5),3000,IF(AND(C34=5,D34=6),11000,0)))))))))</f>
        <v>0</v>
      </c>
      <c r="F34" s="37"/>
      <c r="G34" s="490" t="s">
        <v>13</v>
      </c>
      <c r="H34" s="41"/>
      <c r="I34" s="42"/>
      <c r="J34" s="42"/>
      <c r="K34" s="261">
        <f>IF(AND(OR(I34=3,I34=4),J34=4),3000,IF(AND(OR(I34=3,I34=4),J34=5),11000,IF(AND(I34=3,J34&gt;5),19000,IF(AND(I34=4,J34=6),19000,IF(AND(I34=4,J34&gt;6),27000,IF(AND(I34=5,J34=7),19000,IF(AND(I34=5,J34&gt;7),28000,IF(AND(I34=5,J34=5),3000,IF(AND(I34=5,J34=6),11000,0)))))))))</f>
        <v>0</v>
      </c>
      <c r="M34" s="497" t="s">
        <v>4</v>
      </c>
      <c r="N34" s="41"/>
      <c r="O34" s="42"/>
      <c r="P34" s="42"/>
      <c r="Q34" s="261">
        <f>IF(AND(OR(O34=3,O34=4),P34=4),3000,IF(AND(OR(O34=3,O34=4),P34=5),11000,IF(AND(O34=3,P34&gt;5),19000,IF(AND(O34=4,P34=6),19000,IF(AND(O34=4,P34&gt;6),27000,IF(AND(O34=5,P34=7),19000,IF(AND(O34=5,P34&gt;7),28000,IF(AND(O34=5,P34=5),3000,IF(AND(O34=5,P34=6),11000,0)))))))))</f>
        <v>0</v>
      </c>
      <c r="R34" s="37"/>
      <c r="S34" s="490" t="s">
        <v>13</v>
      </c>
      <c r="T34" s="41"/>
      <c r="U34" s="42"/>
      <c r="V34" s="42"/>
      <c r="W34" s="261">
        <f>IF(AND(OR(U34=3,U34=4),V34=4),3000,IF(AND(OR(U34=3,U34=4),V34=5),11000,IF(AND(U34=3,V34&gt;5),19000,IF(AND(U34=4,V34=6),19000,IF(AND(U34=4,V34&gt;6),27000,IF(AND(U34=5,V34=7),19000,IF(AND(U34=5,V34&gt;7),28000,IF(AND(U34=5,V34=5),3000,IF(AND(U34=5,V34=6),11000,0)))))))))</f>
        <v>0</v>
      </c>
      <c r="Y34" s="497" t="s">
        <v>4</v>
      </c>
      <c r="Z34" s="41"/>
      <c r="AA34" s="42"/>
      <c r="AB34" s="42"/>
      <c r="AC34" s="261">
        <f>IF(AND(OR(AA34=3,AA34=4),AB34=4),3000,IF(AND(OR(AA34=3,AA34=4),AB34=5),11000,IF(AND(AA34=3,AB34&gt;5),19000,IF(AND(AA34=4,AB34=6),19000,IF(AND(AA34=4,AB34&gt;6),27000,IF(AND(AA34=5,AB34=7),19000,IF(AND(AA34=5,AB34&gt;7),28000,IF(AND(AA34=5,AB34=5),3000,IF(AND(AA34=5,AB34=6),11000,0)))))))))</f>
        <v>0</v>
      </c>
      <c r="AD34" s="37"/>
      <c r="AE34" s="490" t="s">
        <v>13</v>
      </c>
      <c r="AF34" s="41"/>
      <c r="AG34" s="42"/>
      <c r="AH34" s="42"/>
      <c r="AI34" s="261">
        <f>IF(AND(OR(AG34=3,AG34=4),AH34=4),3000,IF(AND(OR(AG34=3,AG34=4),AH34=5),11000,IF(AND(AG34=3,AH34&gt;5),19000,IF(AND(AG34=4,AH34=6),19000,IF(AND(AG34=4,AH34&gt;6),27000,IF(AND(AG34=5,AH34=7),19000,IF(AND(AG34=5,AH34&gt;7),28000,IF(AND(AG34=5,AH34=5),3000,IF(AND(AG34=5,AH34=6),11000,0)))))))))</f>
        <v>0</v>
      </c>
      <c r="AK34" s="497" t="s">
        <v>4</v>
      </c>
      <c r="AL34" s="41"/>
      <c r="AM34" s="42"/>
      <c r="AN34" s="42"/>
      <c r="AO34" s="261">
        <f>IF(AND(OR(AM34=3,AM34=4),AN34=4),3000,IF(AND(OR(AM34=3,AM34=4),AN34=5),11000,IF(AND(AM34=3,AN34&gt;5),19000,IF(AND(AM34=4,AN34=6),19000,IF(AND(AM34=4,AN34&gt;6),27000,IF(AND(AM34=5,AN34=7),19000,IF(AND(AM34=5,AN34&gt;7),28000,IF(AND(AM34=5,AN34=5),3000,IF(AND(AM34=5,AN34=6),11000,0)))))))))</f>
        <v>0</v>
      </c>
      <c r="AP34" s="37"/>
      <c r="AQ34" s="490" t="s">
        <v>13</v>
      </c>
      <c r="AR34" s="41"/>
      <c r="AS34" s="42"/>
      <c r="AT34" s="42"/>
      <c r="AU34" s="261">
        <f>IF(AND(OR(AS34=3,AS34=4),AT34=4),3000,IF(AND(OR(AS34=3,AS34=4),AT34=5),11000,IF(AND(AS34=3,AT34&gt;5),19000,IF(AND(AS34=4,AT34=6),19000,IF(AND(AS34=4,AT34&gt;6),27000,IF(AND(AS34=5,AT34=7),19000,IF(AND(AS34=5,AT34&gt;7),28000,IF(AND(AS34=5,AT34=5),3000,IF(AND(AS34=5,AT34=6),11000,0)))))))))</f>
        <v>0</v>
      </c>
    </row>
    <row r="35" spans="1:47">
      <c r="A35" s="491"/>
      <c r="B35" s="43"/>
      <c r="C35" s="44"/>
      <c r="D35" s="44"/>
      <c r="E35" s="262">
        <f t="shared" ref="E35:E41" si="16">IF(AND(OR(C35=3,C35=4),D35=4),3000,IF(AND(OR(C35=3,C35=4),D35=5),11000,IF(AND(C35=3,D35&gt;5),19000,IF(AND(C35=4,D35=6),19000,IF(AND(C35=4,D35&gt;6),27000,IF(AND(C35=5,D35=7),19000,IF(AND(C35=5,D35&gt;7),28000,IF(AND(C35=5,D35=5),3000,IF(AND(C35=5,D35=6),11000,0)))))))))</f>
        <v>0</v>
      </c>
      <c r="F35" s="37"/>
      <c r="G35" s="491"/>
      <c r="H35" s="43"/>
      <c r="I35" s="44"/>
      <c r="J35" s="44"/>
      <c r="K35" s="262">
        <f t="shared" ref="K35:K41" si="17">IF(AND(OR(I35=3,I35=4),J35=4),3000,IF(AND(OR(I35=3,I35=4),J35=5),11000,IF(AND(I35=3,J35&gt;5),19000,IF(AND(I35=4,J35=6),19000,IF(AND(I35=4,J35&gt;6),27000,IF(AND(I35=5,J35=7),19000,IF(AND(I35=5,J35&gt;7),28000,IF(AND(I35=5,J35=5),3000,IF(AND(I35=5,J35=6),11000,0)))))))))</f>
        <v>0</v>
      </c>
      <c r="M35" s="491"/>
      <c r="N35" s="43"/>
      <c r="O35" s="44"/>
      <c r="P35" s="44"/>
      <c r="Q35" s="262">
        <f t="shared" ref="Q35:Q41" si="18">IF(AND(OR(O35=3,O35=4),P35=4),3000,IF(AND(OR(O35=3,O35=4),P35=5),11000,IF(AND(O35=3,P35&gt;5),19000,IF(AND(O35=4,P35=6),19000,IF(AND(O35=4,P35&gt;6),27000,IF(AND(O35=5,P35=7),19000,IF(AND(O35=5,P35&gt;7),28000,IF(AND(O35=5,P35=5),3000,IF(AND(O35=5,P35=6),11000,0)))))))))</f>
        <v>0</v>
      </c>
      <c r="R35" s="37"/>
      <c r="S35" s="491"/>
      <c r="T35" s="43"/>
      <c r="U35" s="44"/>
      <c r="V35" s="44"/>
      <c r="W35" s="262">
        <f t="shared" ref="W35:W41" si="19">IF(AND(OR(U35=3,U35=4),V35=4),3000,IF(AND(OR(U35=3,U35=4),V35=5),11000,IF(AND(U35=3,V35&gt;5),19000,IF(AND(U35=4,V35=6),19000,IF(AND(U35=4,V35&gt;6),27000,IF(AND(U35=5,V35=7),19000,IF(AND(U35=5,V35&gt;7),28000,IF(AND(U35=5,V35=5),3000,IF(AND(U35=5,V35=6),11000,0)))))))))</f>
        <v>0</v>
      </c>
      <c r="Y35" s="491"/>
      <c r="Z35" s="43"/>
      <c r="AA35" s="44"/>
      <c r="AB35" s="44"/>
      <c r="AC35" s="262">
        <f t="shared" ref="AC35:AC41" si="20">IF(AND(OR(AA35=3,AA35=4),AB35=4),3000,IF(AND(OR(AA35=3,AA35=4),AB35=5),11000,IF(AND(AA35=3,AB35&gt;5),19000,IF(AND(AA35=4,AB35=6),19000,IF(AND(AA35=4,AB35&gt;6),27000,IF(AND(AA35=5,AB35=7),19000,IF(AND(AA35=5,AB35&gt;7),28000,IF(AND(AA35=5,AB35=5),3000,IF(AND(AA35=5,AB35=6),11000,0)))))))))</f>
        <v>0</v>
      </c>
      <c r="AD35" s="37"/>
      <c r="AE35" s="491"/>
      <c r="AF35" s="43"/>
      <c r="AG35" s="44"/>
      <c r="AH35" s="44"/>
      <c r="AI35" s="262">
        <f t="shared" ref="AI35:AI41" si="21">IF(AND(OR(AG35=3,AG35=4),AH35=4),3000,IF(AND(OR(AG35=3,AG35=4),AH35=5),11000,IF(AND(AG35=3,AH35&gt;5),19000,IF(AND(AG35=4,AH35=6),19000,IF(AND(AG35=4,AH35&gt;6),27000,IF(AND(AG35=5,AH35=7),19000,IF(AND(AG35=5,AH35&gt;7),28000,IF(AND(AG35=5,AH35=5),3000,IF(AND(AG35=5,AH35=6),11000,0)))))))))</f>
        <v>0</v>
      </c>
      <c r="AK35" s="491"/>
      <c r="AL35" s="43"/>
      <c r="AM35" s="44"/>
      <c r="AN35" s="44"/>
      <c r="AO35" s="262">
        <f t="shared" ref="AO35:AO41" si="22">IF(AND(OR(AM35=3,AM35=4),AN35=4),3000,IF(AND(OR(AM35=3,AM35=4),AN35=5),11000,IF(AND(AM35=3,AN35&gt;5),19000,IF(AND(AM35=4,AN35=6),19000,IF(AND(AM35=4,AN35&gt;6),27000,IF(AND(AM35=5,AN35=7),19000,IF(AND(AM35=5,AN35&gt;7),28000,IF(AND(AM35=5,AN35=5),3000,IF(AND(AM35=5,AN35=6),11000,0)))))))))</f>
        <v>0</v>
      </c>
      <c r="AP35" s="37"/>
      <c r="AQ35" s="491"/>
      <c r="AR35" s="43"/>
      <c r="AS35" s="44"/>
      <c r="AT35" s="44"/>
      <c r="AU35" s="262">
        <f t="shared" ref="AU35:AU41" si="23">IF(AND(OR(AS35=3,AS35=4),AT35=4),3000,IF(AND(OR(AS35=3,AS35=4),AT35=5),11000,IF(AND(AS35=3,AT35&gt;5),19000,IF(AND(AS35=4,AT35=6),19000,IF(AND(AS35=4,AT35&gt;6),27000,IF(AND(AS35=5,AT35=7),19000,IF(AND(AS35=5,AT35&gt;7),28000,IF(AND(AS35=5,AT35=5),3000,IF(AND(AS35=5,AT35=6),11000,0)))))))))</f>
        <v>0</v>
      </c>
    </row>
    <row r="36" spans="1:47">
      <c r="A36" s="491"/>
      <c r="B36" s="43"/>
      <c r="C36" s="44"/>
      <c r="D36" s="44"/>
      <c r="E36" s="262">
        <f t="shared" si="16"/>
        <v>0</v>
      </c>
      <c r="F36" s="37"/>
      <c r="G36" s="491"/>
      <c r="H36" s="43"/>
      <c r="I36" s="44"/>
      <c r="J36" s="44"/>
      <c r="K36" s="262">
        <f t="shared" si="17"/>
        <v>0</v>
      </c>
      <c r="M36" s="491"/>
      <c r="N36" s="43"/>
      <c r="O36" s="44"/>
      <c r="P36" s="44"/>
      <c r="Q36" s="262">
        <f t="shared" si="18"/>
        <v>0</v>
      </c>
      <c r="R36" s="37"/>
      <c r="S36" s="491"/>
      <c r="T36" s="43"/>
      <c r="U36" s="44"/>
      <c r="V36" s="44"/>
      <c r="W36" s="262">
        <f t="shared" si="19"/>
        <v>0</v>
      </c>
      <c r="Y36" s="491"/>
      <c r="Z36" s="43"/>
      <c r="AA36" s="44"/>
      <c r="AB36" s="44"/>
      <c r="AC36" s="262">
        <f t="shared" si="20"/>
        <v>0</v>
      </c>
      <c r="AD36" s="37"/>
      <c r="AE36" s="491"/>
      <c r="AF36" s="43"/>
      <c r="AG36" s="44"/>
      <c r="AH36" s="44"/>
      <c r="AI36" s="262">
        <f t="shared" si="21"/>
        <v>0</v>
      </c>
      <c r="AK36" s="491"/>
      <c r="AL36" s="43"/>
      <c r="AM36" s="44"/>
      <c r="AN36" s="44"/>
      <c r="AO36" s="262">
        <f t="shared" si="22"/>
        <v>0</v>
      </c>
      <c r="AP36" s="37"/>
      <c r="AQ36" s="491"/>
      <c r="AR36" s="43"/>
      <c r="AS36" s="44"/>
      <c r="AT36" s="44"/>
      <c r="AU36" s="262">
        <f t="shared" si="23"/>
        <v>0</v>
      </c>
    </row>
    <row r="37" spans="1:47">
      <c r="A37" s="491"/>
      <c r="B37" s="43"/>
      <c r="C37" s="44"/>
      <c r="D37" s="44"/>
      <c r="E37" s="262">
        <f t="shared" si="16"/>
        <v>0</v>
      </c>
      <c r="F37" s="37"/>
      <c r="G37" s="491"/>
      <c r="H37" s="43"/>
      <c r="I37" s="44"/>
      <c r="J37" s="44"/>
      <c r="K37" s="262">
        <f t="shared" si="17"/>
        <v>0</v>
      </c>
      <c r="M37" s="491"/>
      <c r="N37" s="43"/>
      <c r="O37" s="44"/>
      <c r="P37" s="44"/>
      <c r="Q37" s="262">
        <f t="shared" si="18"/>
        <v>0</v>
      </c>
      <c r="R37" s="37"/>
      <c r="S37" s="491"/>
      <c r="T37" s="43"/>
      <c r="U37" s="44"/>
      <c r="V37" s="44"/>
      <c r="W37" s="262">
        <f t="shared" si="19"/>
        <v>0</v>
      </c>
      <c r="Y37" s="491"/>
      <c r="Z37" s="43"/>
      <c r="AA37" s="44"/>
      <c r="AB37" s="44"/>
      <c r="AC37" s="262">
        <f t="shared" si="20"/>
        <v>0</v>
      </c>
      <c r="AD37" s="37"/>
      <c r="AE37" s="491"/>
      <c r="AF37" s="43"/>
      <c r="AG37" s="44"/>
      <c r="AH37" s="44"/>
      <c r="AI37" s="262">
        <f t="shared" si="21"/>
        <v>0</v>
      </c>
      <c r="AK37" s="491"/>
      <c r="AL37" s="43"/>
      <c r="AM37" s="44"/>
      <c r="AN37" s="44"/>
      <c r="AO37" s="262">
        <f t="shared" si="22"/>
        <v>0</v>
      </c>
      <c r="AP37" s="37"/>
      <c r="AQ37" s="491"/>
      <c r="AR37" s="43"/>
      <c r="AS37" s="44"/>
      <c r="AT37" s="44"/>
      <c r="AU37" s="262">
        <f t="shared" si="23"/>
        <v>0</v>
      </c>
    </row>
    <row r="38" spans="1:47">
      <c r="A38" s="491"/>
      <c r="B38" s="43"/>
      <c r="C38" s="44"/>
      <c r="D38" s="44"/>
      <c r="E38" s="262">
        <f t="shared" si="16"/>
        <v>0</v>
      </c>
      <c r="F38" s="37"/>
      <c r="G38" s="491"/>
      <c r="H38" s="43"/>
      <c r="I38" s="44"/>
      <c r="J38" s="44"/>
      <c r="K38" s="262">
        <f t="shared" si="17"/>
        <v>0</v>
      </c>
      <c r="M38" s="491"/>
      <c r="N38" s="43"/>
      <c r="O38" s="44"/>
      <c r="P38" s="44"/>
      <c r="Q38" s="262">
        <f t="shared" si="18"/>
        <v>0</v>
      </c>
      <c r="R38" s="37"/>
      <c r="S38" s="491"/>
      <c r="T38" s="43"/>
      <c r="U38" s="44"/>
      <c r="V38" s="44"/>
      <c r="W38" s="262">
        <f t="shared" si="19"/>
        <v>0</v>
      </c>
      <c r="Y38" s="491"/>
      <c r="Z38" s="43"/>
      <c r="AA38" s="44"/>
      <c r="AB38" s="44"/>
      <c r="AC38" s="262">
        <f t="shared" si="20"/>
        <v>0</v>
      </c>
      <c r="AD38" s="37"/>
      <c r="AE38" s="491"/>
      <c r="AF38" s="43"/>
      <c r="AG38" s="44"/>
      <c r="AH38" s="44"/>
      <c r="AI38" s="262">
        <f t="shared" si="21"/>
        <v>0</v>
      </c>
      <c r="AK38" s="491"/>
      <c r="AL38" s="43"/>
      <c r="AM38" s="44"/>
      <c r="AN38" s="44"/>
      <c r="AO38" s="262">
        <f t="shared" si="22"/>
        <v>0</v>
      </c>
      <c r="AP38" s="37"/>
      <c r="AQ38" s="491"/>
      <c r="AR38" s="43"/>
      <c r="AS38" s="44"/>
      <c r="AT38" s="44"/>
      <c r="AU38" s="262">
        <f t="shared" si="23"/>
        <v>0</v>
      </c>
    </row>
    <row r="39" spans="1:47">
      <c r="A39" s="491"/>
      <c r="B39" s="43"/>
      <c r="C39" s="44"/>
      <c r="D39" s="44"/>
      <c r="E39" s="262">
        <f t="shared" si="16"/>
        <v>0</v>
      </c>
      <c r="F39" s="37"/>
      <c r="G39" s="491"/>
      <c r="H39" s="43"/>
      <c r="I39" s="44"/>
      <c r="J39" s="44"/>
      <c r="K39" s="262">
        <f t="shared" si="17"/>
        <v>0</v>
      </c>
      <c r="M39" s="491"/>
      <c r="N39" s="43"/>
      <c r="O39" s="44"/>
      <c r="P39" s="44"/>
      <c r="Q39" s="262">
        <f t="shared" si="18"/>
        <v>0</v>
      </c>
      <c r="R39" s="37"/>
      <c r="S39" s="491"/>
      <c r="T39" s="43"/>
      <c r="U39" s="44"/>
      <c r="V39" s="44"/>
      <c r="W39" s="262">
        <f t="shared" si="19"/>
        <v>0</v>
      </c>
      <c r="Y39" s="491"/>
      <c r="Z39" s="43"/>
      <c r="AA39" s="44"/>
      <c r="AB39" s="44"/>
      <c r="AC39" s="262">
        <f t="shared" si="20"/>
        <v>0</v>
      </c>
      <c r="AD39" s="37"/>
      <c r="AE39" s="491"/>
      <c r="AF39" s="43"/>
      <c r="AG39" s="44"/>
      <c r="AH39" s="44"/>
      <c r="AI39" s="262">
        <f t="shared" si="21"/>
        <v>0</v>
      </c>
      <c r="AK39" s="491"/>
      <c r="AL39" s="43"/>
      <c r="AM39" s="44"/>
      <c r="AN39" s="44"/>
      <c r="AO39" s="262">
        <f t="shared" si="22"/>
        <v>0</v>
      </c>
      <c r="AP39" s="37"/>
      <c r="AQ39" s="491"/>
      <c r="AR39" s="43"/>
      <c r="AS39" s="44"/>
      <c r="AT39" s="44"/>
      <c r="AU39" s="262">
        <f t="shared" si="23"/>
        <v>0</v>
      </c>
    </row>
    <row r="40" spans="1:47">
      <c r="A40" s="491"/>
      <c r="B40" s="43"/>
      <c r="C40" s="44"/>
      <c r="D40" s="44"/>
      <c r="E40" s="262">
        <f t="shared" si="16"/>
        <v>0</v>
      </c>
      <c r="F40" s="37"/>
      <c r="G40" s="491"/>
      <c r="H40" s="43"/>
      <c r="I40" s="44"/>
      <c r="J40" s="44"/>
      <c r="K40" s="262">
        <f t="shared" si="17"/>
        <v>0</v>
      </c>
      <c r="M40" s="491"/>
      <c r="N40" s="43"/>
      <c r="O40" s="44"/>
      <c r="P40" s="44"/>
      <c r="Q40" s="262">
        <f t="shared" si="18"/>
        <v>0</v>
      </c>
      <c r="R40" s="37"/>
      <c r="S40" s="491"/>
      <c r="T40" s="43"/>
      <c r="U40" s="44"/>
      <c r="V40" s="44"/>
      <c r="W40" s="262">
        <f t="shared" si="19"/>
        <v>0</v>
      </c>
      <c r="Y40" s="491"/>
      <c r="Z40" s="43"/>
      <c r="AA40" s="44"/>
      <c r="AB40" s="44"/>
      <c r="AC40" s="262">
        <f t="shared" si="20"/>
        <v>0</v>
      </c>
      <c r="AD40" s="37"/>
      <c r="AE40" s="491"/>
      <c r="AF40" s="43"/>
      <c r="AG40" s="44"/>
      <c r="AH40" s="44"/>
      <c r="AI40" s="262">
        <f t="shared" si="21"/>
        <v>0</v>
      </c>
      <c r="AK40" s="491"/>
      <c r="AL40" s="43"/>
      <c r="AM40" s="44"/>
      <c r="AN40" s="44"/>
      <c r="AO40" s="262">
        <f t="shared" si="22"/>
        <v>0</v>
      </c>
      <c r="AP40" s="37"/>
      <c r="AQ40" s="491"/>
      <c r="AR40" s="43"/>
      <c r="AS40" s="44"/>
      <c r="AT40" s="44"/>
      <c r="AU40" s="262">
        <f t="shared" si="23"/>
        <v>0</v>
      </c>
    </row>
    <row r="41" spans="1:47">
      <c r="A41" s="491"/>
      <c r="B41" s="43"/>
      <c r="C41" s="44"/>
      <c r="D41" s="44"/>
      <c r="E41" s="262">
        <f t="shared" si="16"/>
        <v>0</v>
      </c>
      <c r="F41" s="37"/>
      <c r="G41" s="491"/>
      <c r="H41" s="43"/>
      <c r="I41" s="44"/>
      <c r="J41" s="44"/>
      <c r="K41" s="262">
        <f t="shared" si="17"/>
        <v>0</v>
      </c>
      <c r="M41" s="491"/>
      <c r="N41" s="43"/>
      <c r="O41" s="44"/>
      <c r="P41" s="44"/>
      <c r="Q41" s="262">
        <f t="shared" si="18"/>
        <v>0</v>
      </c>
      <c r="R41" s="37"/>
      <c r="S41" s="491"/>
      <c r="T41" s="43"/>
      <c r="U41" s="44"/>
      <c r="V41" s="44"/>
      <c r="W41" s="262">
        <f t="shared" si="19"/>
        <v>0</v>
      </c>
      <c r="Y41" s="491"/>
      <c r="Z41" s="43"/>
      <c r="AA41" s="44"/>
      <c r="AB41" s="44"/>
      <c r="AC41" s="262">
        <f t="shared" si="20"/>
        <v>0</v>
      </c>
      <c r="AD41" s="37"/>
      <c r="AE41" s="491"/>
      <c r="AF41" s="43"/>
      <c r="AG41" s="44"/>
      <c r="AH41" s="44"/>
      <c r="AI41" s="262">
        <f t="shared" si="21"/>
        <v>0</v>
      </c>
      <c r="AK41" s="491"/>
      <c r="AL41" s="43"/>
      <c r="AM41" s="44"/>
      <c r="AN41" s="44"/>
      <c r="AO41" s="262">
        <f t="shared" si="22"/>
        <v>0</v>
      </c>
      <c r="AP41" s="37"/>
      <c r="AQ41" s="491"/>
      <c r="AR41" s="43"/>
      <c r="AS41" s="44"/>
      <c r="AT41" s="44"/>
      <c r="AU41" s="262">
        <f t="shared" si="23"/>
        <v>0</v>
      </c>
    </row>
    <row r="42" spans="1:47" ht="13.5" thickBot="1">
      <c r="A42" s="498"/>
      <c r="B42" s="45" t="s">
        <v>5</v>
      </c>
      <c r="C42" s="46"/>
      <c r="D42" s="46"/>
      <c r="E42" s="263">
        <f>SUM(E34:E41)</f>
        <v>0</v>
      </c>
      <c r="F42" s="37"/>
      <c r="G42" s="492"/>
      <c r="H42" s="45" t="s">
        <v>5</v>
      </c>
      <c r="I42" s="46"/>
      <c r="J42" s="46"/>
      <c r="K42" s="263">
        <f>SUM(K34:K41)</f>
        <v>0</v>
      </c>
      <c r="M42" s="498"/>
      <c r="N42" s="45" t="s">
        <v>5</v>
      </c>
      <c r="O42" s="46"/>
      <c r="P42" s="46"/>
      <c r="Q42" s="263">
        <f>SUM(Q34:Q41)</f>
        <v>0</v>
      </c>
      <c r="R42" s="37"/>
      <c r="S42" s="492"/>
      <c r="T42" s="45" t="s">
        <v>5</v>
      </c>
      <c r="U42" s="46"/>
      <c r="V42" s="46"/>
      <c r="W42" s="263">
        <f>SUM(W34:W41)</f>
        <v>0</v>
      </c>
      <c r="Y42" s="498"/>
      <c r="Z42" s="45" t="s">
        <v>5</v>
      </c>
      <c r="AA42" s="46"/>
      <c r="AB42" s="46"/>
      <c r="AC42" s="263">
        <f>SUM(AC34:AC41)</f>
        <v>0</v>
      </c>
      <c r="AD42" s="37"/>
      <c r="AE42" s="492"/>
      <c r="AF42" s="45" t="s">
        <v>5</v>
      </c>
      <c r="AG42" s="46"/>
      <c r="AH42" s="46"/>
      <c r="AI42" s="263">
        <f>SUM(AI34:AI41)</f>
        <v>0</v>
      </c>
      <c r="AK42" s="498"/>
      <c r="AL42" s="45" t="s">
        <v>5</v>
      </c>
      <c r="AM42" s="46"/>
      <c r="AN42" s="46"/>
      <c r="AO42" s="263">
        <f>SUM(AO34:AO41)</f>
        <v>0</v>
      </c>
      <c r="AP42" s="37"/>
      <c r="AQ42" s="492"/>
      <c r="AR42" s="45" t="s">
        <v>5</v>
      </c>
      <c r="AS42" s="46"/>
      <c r="AT42" s="46"/>
      <c r="AU42" s="263">
        <f>SUM(AU34:AU41)</f>
        <v>0</v>
      </c>
    </row>
    <row r="43" spans="1:47">
      <c r="A43" s="490" t="s">
        <v>6</v>
      </c>
      <c r="B43" s="41"/>
      <c r="C43" s="42"/>
      <c r="D43" s="42"/>
      <c r="E43" s="261">
        <f>IF(AND(OR(C43=3,C43=4),D43=4),3000,IF(AND(OR(C43=3,C43=4),D43=5),11000,IF(AND(C43=3,D43&gt;5),19000,IF(AND(C43=4,D43=6),19000,IF(AND(C43=4,D43&gt;6),27000,IF(AND(C43=5,D43=7),19000,IF(AND(C43=5,D43&gt;7),28000,IF(AND(C43=5,D43=5),3000,IF(AND(C43=5,D43=6),11000,0)))))))))</f>
        <v>0</v>
      </c>
      <c r="F43" s="37"/>
      <c r="G43" s="490" t="s">
        <v>14</v>
      </c>
      <c r="H43" s="41"/>
      <c r="I43" s="42"/>
      <c r="J43" s="42"/>
      <c r="K43" s="261">
        <f>IF(AND(OR(I43=3,I43=4),J43=4),3000,IF(AND(OR(I43=3,I43=4),J43=5),11000,IF(AND(I43=3,J43&gt;5),19000,IF(AND(I43=4,J43=6),19000,IF(AND(I43=4,J43&gt;6),27000,IF(AND(I43=5,J43=7),19000,IF(AND(I43=5,J43&gt;7),28000,IF(AND(I43=5,J43=5),3000,IF(AND(I43=5,J43=6),11000,0)))))))))</f>
        <v>0</v>
      </c>
      <c r="M43" s="490" t="s">
        <v>6</v>
      </c>
      <c r="N43" s="41"/>
      <c r="O43" s="42"/>
      <c r="P43" s="42"/>
      <c r="Q43" s="261">
        <f>IF(AND(OR(O43=3,O43=4),P43=4),3000,IF(AND(OR(O43=3,O43=4),P43=5),11000,IF(AND(O43=3,P43&gt;5),19000,IF(AND(O43=4,P43=6),19000,IF(AND(O43=4,P43&gt;6),27000,IF(AND(O43=5,P43=7),19000,IF(AND(O43=5,P43&gt;7),28000,IF(AND(O43=5,P43=5),3000,IF(AND(O43=5,P43=6),11000,0)))))))))</f>
        <v>0</v>
      </c>
      <c r="R43" s="37"/>
      <c r="S43" s="490" t="s">
        <v>14</v>
      </c>
      <c r="T43" s="41"/>
      <c r="U43" s="42"/>
      <c r="V43" s="42"/>
      <c r="W43" s="261">
        <f>IF(AND(OR(U43=3,U43=4),V43=4),3000,IF(AND(OR(U43=3,U43=4),V43=5),11000,IF(AND(U43=3,V43&gt;5),19000,IF(AND(U43=4,V43=6),19000,IF(AND(U43=4,V43&gt;6),27000,IF(AND(U43=5,V43=7),19000,IF(AND(U43=5,V43&gt;7),28000,IF(AND(U43=5,V43=5),3000,IF(AND(U43=5,V43=6),11000,0)))))))))</f>
        <v>0</v>
      </c>
      <c r="Y43" s="490" t="s">
        <v>6</v>
      </c>
      <c r="Z43" s="41"/>
      <c r="AA43" s="42"/>
      <c r="AB43" s="42"/>
      <c r="AC43" s="261">
        <f>IF(AND(OR(AA43=3,AA43=4),AB43=4),3000,IF(AND(OR(AA43=3,AA43=4),AB43=5),11000,IF(AND(AA43=3,AB43&gt;5),19000,IF(AND(AA43=4,AB43=6),19000,IF(AND(AA43=4,AB43&gt;6),27000,IF(AND(AA43=5,AB43=7),19000,IF(AND(AA43=5,AB43&gt;7),28000,IF(AND(AA43=5,AB43=5),3000,IF(AND(AA43=5,AB43=6),11000,0)))))))))</f>
        <v>0</v>
      </c>
      <c r="AD43" s="37"/>
      <c r="AE43" s="490" t="s">
        <v>14</v>
      </c>
      <c r="AF43" s="41"/>
      <c r="AG43" s="42"/>
      <c r="AH43" s="42"/>
      <c r="AI43" s="261">
        <f>IF(AND(OR(AG43=3,AG43=4),AH43=4),3000,IF(AND(OR(AG43=3,AG43=4),AH43=5),11000,IF(AND(AG43=3,AH43&gt;5),19000,IF(AND(AG43=4,AH43=6),19000,IF(AND(AG43=4,AH43&gt;6),27000,IF(AND(AG43=5,AH43=7),19000,IF(AND(AG43=5,AH43&gt;7),28000,IF(AND(AG43=5,AH43=5),3000,IF(AND(AG43=5,AH43=6),11000,0)))))))))</f>
        <v>0</v>
      </c>
      <c r="AK43" s="490" t="s">
        <v>6</v>
      </c>
      <c r="AL43" s="41"/>
      <c r="AM43" s="42"/>
      <c r="AN43" s="42"/>
      <c r="AO43" s="261">
        <f>IF(AND(OR(AM43=3,AM43=4),AN43=4),3000,IF(AND(OR(AM43=3,AM43=4),AN43=5),11000,IF(AND(AM43=3,AN43&gt;5),19000,IF(AND(AM43=4,AN43=6),19000,IF(AND(AM43=4,AN43&gt;6),27000,IF(AND(AM43=5,AN43=7),19000,IF(AND(AM43=5,AN43&gt;7),28000,IF(AND(AM43=5,AN43=5),3000,IF(AND(AM43=5,AN43=6),11000,0)))))))))</f>
        <v>0</v>
      </c>
      <c r="AP43" s="37"/>
      <c r="AQ43" s="490" t="s">
        <v>14</v>
      </c>
      <c r="AR43" s="41"/>
      <c r="AS43" s="42"/>
      <c r="AT43" s="42"/>
      <c r="AU43" s="261">
        <f>IF(AND(OR(AS43=3,AS43=4),AT43=4),3000,IF(AND(OR(AS43=3,AS43=4),AT43=5),11000,IF(AND(AS43=3,AT43&gt;5),19000,IF(AND(AS43=4,AT43=6),19000,IF(AND(AS43=4,AT43&gt;6),27000,IF(AND(AS43=5,AT43=7),19000,IF(AND(AS43=5,AT43&gt;7),28000,IF(AND(AS43=5,AT43=5),3000,IF(AND(AS43=5,AT43=6),11000,0)))))))))</f>
        <v>0</v>
      </c>
    </row>
    <row r="44" spans="1:47">
      <c r="A44" s="491"/>
      <c r="B44" s="43"/>
      <c r="C44" s="44"/>
      <c r="D44" s="44"/>
      <c r="E44" s="262">
        <f t="shared" ref="E44:E50" si="24">IF(AND(OR(C44=3,C44=4),D44=4),3000,IF(AND(OR(C44=3,C44=4),D44=5),11000,IF(AND(C44=3,D44&gt;5),19000,IF(AND(C44=4,D44=6),19000,IF(AND(C44=4,D44&gt;6),27000,IF(AND(C44=5,D44=7),19000,IF(AND(C44=5,D44&gt;7),28000,IF(AND(C44=5,D44=5),3000,IF(AND(C44=5,D44=6),11000,0)))))))))</f>
        <v>0</v>
      </c>
      <c r="F44" s="37"/>
      <c r="G44" s="491"/>
      <c r="H44" s="43"/>
      <c r="I44" s="44"/>
      <c r="J44" s="44"/>
      <c r="K44" s="262">
        <f t="shared" ref="K44:K50" si="25">IF(AND(OR(I44=3,I44=4),J44=4),3000,IF(AND(OR(I44=3,I44=4),J44=5),11000,IF(AND(I44=3,J44&gt;5),19000,IF(AND(I44=4,J44=6),19000,IF(AND(I44=4,J44&gt;6),27000,IF(AND(I44=5,J44=7),19000,IF(AND(I44=5,J44&gt;7),28000,IF(AND(I44=5,J44=5),3000,IF(AND(I44=5,J44=6),11000,0)))))))))</f>
        <v>0</v>
      </c>
      <c r="M44" s="491"/>
      <c r="N44" s="43"/>
      <c r="O44" s="44"/>
      <c r="P44" s="44"/>
      <c r="Q44" s="262">
        <f t="shared" ref="Q44:Q50" si="26">IF(AND(OR(O44=3,O44=4),P44=4),3000,IF(AND(OR(O44=3,O44=4),P44=5),11000,IF(AND(O44=3,P44&gt;5),19000,IF(AND(O44=4,P44=6),19000,IF(AND(O44=4,P44&gt;6),27000,IF(AND(O44=5,P44=7),19000,IF(AND(O44=5,P44&gt;7),28000,IF(AND(O44=5,P44=5),3000,IF(AND(O44=5,P44=6),11000,0)))))))))</f>
        <v>0</v>
      </c>
      <c r="R44" s="37"/>
      <c r="S44" s="491"/>
      <c r="T44" s="43"/>
      <c r="U44" s="44"/>
      <c r="V44" s="44"/>
      <c r="W44" s="262">
        <f t="shared" ref="W44:W50" si="27">IF(AND(OR(U44=3,U44=4),V44=4),3000,IF(AND(OR(U44=3,U44=4),V44=5),11000,IF(AND(U44=3,V44&gt;5),19000,IF(AND(U44=4,V44=6),19000,IF(AND(U44=4,V44&gt;6),27000,IF(AND(U44=5,V44=7),19000,IF(AND(U44=5,V44&gt;7),28000,IF(AND(U44=5,V44=5),3000,IF(AND(U44=5,V44=6),11000,0)))))))))</f>
        <v>0</v>
      </c>
      <c r="Y44" s="491"/>
      <c r="Z44" s="43"/>
      <c r="AA44" s="44"/>
      <c r="AB44" s="44"/>
      <c r="AC44" s="262">
        <f t="shared" ref="AC44:AC50" si="28">IF(AND(OR(AA44=3,AA44=4),AB44=4),3000,IF(AND(OR(AA44=3,AA44=4),AB44=5),11000,IF(AND(AA44=3,AB44&gt;5),19000,IF(AND(AA44=4,AB44=6),19000,IF(AND(AA44=4,AB44&gt;6),27000,IF(AND(AA44=5,AB44=7),19000,IF(AND(AA44=5,AB44&gt;7),28000,IF(AND(AA44=5,AB44=5),3000,IF(AND(AA44=5,AB44=6),11000,0)))))))))</f>
        <v>0</v>
      </c>
      <c r="AD44" s="37"/>
      <c r="AE44" s="491"/>
      <c r="AF44" s="43"/>
      <c r="AG44" s="44"/>
      <c r="AH44" s="44"/>
      <c r="AI44" s="262">
        <f t="shared" ref="AI44:AI50" si="29">IF(AND(OR(AG44=3,AG44=4),AH44=4),3000,IF(AND(OR(AG44=3,AG44=4),AH44=5),11000,IF(AND(AG44=3,AH44&gt;5),19000,IF(AND(AG44=4,AH44=6),19000,IF(AND(AG44=4,AH44&gt;6),27000,IF(AND(AG44=5,AH44=7),19000,IF(AND(AG44=5,AH44&gt;7),28000,IF(AND(AG44=5,AH44=5),3000,IF(AND(AG44=5,AH44=6),11000,0)))))))))</f>
        <v>0</v>
      </c>
      <c r="AK44" s="491"/>
      <c r="AL44" s="43"/>
      <c r="AM44" s="44"/>
      <c r="AN44" s="44"/>
      <c r="AO44" s="262">
        <f t="shared" ref="AO44:AO50" si="30">IF(AND(OR(AM44=3,AM44=4),AN44=4),3000,IF(AND(OR(AM44=3,AM44=4),AN44=5),11000,IF(AND(AM44=3,AN44&gt;5),19000,IF(AND(AM44=4,AN44=6),19000,IF(AND(AM44=4,AN44&gt;6),27000,IF(AND(AM44=5,AN44=7),19000,IF(AND(AM44=5,AN44&gt;7),28000,IF(AND(AM44=5,AN44=5),3000,IF(AND(AM44=5,AN44=6),11000,0)))))))))</f>
        <v>0</v>
      </c>
      <c r="AP44" s="37"/>
      <c r="AQ44" s="491"/>
      <c r="AR44" s="43"/>
      <c r="AS44" s="44"/>
      <c r="AT44" s="44"/>
      <c r="AU44" s="262">
        <f t="shared" ref="AU44:AU50" si="31">IF(AND(OR(AS44=3,AS44=4),AT44=4),3000,IF(AND(OR(AS44=3,AS44=4),AT44=5),11000,IF(AND(AS44=3,AT44&gt;5),19000,IF(AND(AS44=4,AT44=6),19000,IF(AND(AS44=4,AT44&gt;6),27000,IF(AND(AS44=5,AT44=7),19000,IF(AND(AS44=5,AT44&gt;7),28000,IF(AND(AS44=5,AT44=5),3000,IF(AND(AS44=5,AT44=6),11000,0)))))))))</f>
        <v>0</v>
      </c>
    </row>
    <row r="45" spans="1:47">
      <c r="A45" s="491"/>
      <c r="B45" s="43"/>
      <c r="C45" s="44"/>
      <c r="D45" s="44"/>
      <c r="E45" s="262">
        <f t="shared" si="24"/>
        <v>0</v>
      </c>
      <c r="F45" s="37"/>
      <c r="G45" s="491"/>
      <c r="H45" s="43"/>
      <c r="I45" s="44"/>
      <c r="J45" s="44"/>
      <c r="K45" s="262">
        <f t="shared" si="25"/>
        <v>0</v>
      </c>
      <c r="M45" s="491"/>
      <c r="N45" s="43"/>
      <c r="O45" s="44"/>
      <c r="P45" s="44"/>
      <c r="Q45" s="262">
        <f t="shared" si="26"/>
        <v>0</v>
      </c>
      <c r="R45" s="37"/>
      <c r="S45" s="491"/>
      <c r="T45" s="43"/>
      <c r="U45" s="44"/>
      <c r="V45" s="44"/>
      <c r="W45" s="262">
        <f t="shared" si="27"/>
        <v>0</v>
      </c>
      <c r="Y45" s="491"/>
      <c r="Z45" s="43"/>
      <c r="AA45" s="44"/>
      <c r="AB45" s="44"/>
      <c r="AC45" s="262">
        <f t="shared" si="28"/>
        <v>0</v>
      </c>
      <c r="AD45" s="37"/>
      <c r="AE45" s="491"/>
      <c r="AF45" s="43"/>
      <c r="AG45" s="44"/>
      <c r="AH45" s="44"/>
      <c r="AI45" s="262">
        <f t="shared" si="29"/>
        <v>0</v>
      </c>
      <c r="AK45" s="491"/>
      <c r="AL45" s="43"/>
      <c r="AM45" s="44"/>
      <c r="AN45" s="44"/>
      <c r="AO45" s="262">
        <f t="shared" si="30"/>
        <v>0</v>
      </c>
      <c r="AP45" s="37"/>
      <c r="AQ45" s="491"/>
      <c r="AR45" s="43"/>
      <c r="AS45" s="44"/>
      <c r="AT45" s="44"/>
      <c r="AU45" s="262">
        <f t="shared" si="31"/>
        <v>0</v>
      </c>
    </row>
    <row r="46" spans="1:47">
      <c r="A46" s="491"/>
      <c r="B46" s="43"/>
      <c r="C46" s="44"/>
      <c r="D46" s="44"/>
      <c r="E46" s="262">
        <f t="shared" si="24"/>
        <v>0</v>
      </c>
      <c r="F46" s="37"/>
      <c r="G46" s="491"/>
      <c r="H46" s="43"/>
      <c r="I46" s="44"/>
      <c r="J46" s="44"/>
      <c r="K46" s="262">
        <f t="shared" si="25"/>
        <v>0</v>
      </c>
      <c r="M46" s="491"/>
      <c r="N46" s="43"/>
      <c r="O46" s="44"/>
      <c r="P46" s="44"/>
      <c r="Q46" s="262">
        <f t="shared" si="26"/>
        <v>0</v>
      </c>
      <c r="R46" s="37"/>
      <c r="S46" s="491"/>
      <c r="T46" s="43"/>
      <c r="U46" s="44"/>
      <c r="V46" s="44"/>
      <c r="W46" s="262">
        <f t="shared" si="27"/>
        <v>0</v>
      </c>
      <c r="Y46" s="491"/>
      <c r="Z46" s="43"/>
      <c r="AA46" s="44"/>
      <c r="AB46" s="44"/>
      <c r="AC46" s="262">
        <f t="shared" si="28"/>
        <v>0</v>
      </c>
      <c r="AD46" s="37"/>
      <c r="AE46" s="491"/>
      <c r="AF46" s="43"/>
      <c r="AG46" s="44"/>
      <c r="AH46" s="44"/>
      <c r="AI46" s="262">
        <f t="shared" si="29"/>
        <v>0</v>
      </c>
      <c r="AK46" s="491"/>
      <c r="AL46" s="43"/>
      <c r="AM46" s="44"/>
      <c r="AN46" s="44"/>
      <c r="AO46" s="262">
        <f t="shared" si="30"/>
        <v>0</v>
      </c>
      <c r="AP46" s="37"/>
      <c r="AQ46" s="491"/>
      <c r="AR46" s="43"/>
      <c r="AS46" s="44"/>
      <c r="AT46" s="44"/>
      <c r="AU46" s="262">
        <f t="shared" si="31"/>
        <v>0</v>
      </c>
    </row>
    <row r="47" spans="1:47">
      <c r="A47" s="491"/>
      <c r="B47" s="43"/>
      <c r="C47" s="44"/>
      <c r="D47" s="44"/>
      <c r="E47" s="262">
        <f t="shared" si="24"/>
        <v>0</v>
      </c>
      <c r="F47" s="37"/>
      <c r="G47" s="491"/>
      <c r="H47" s="43"/>
      <c r="I47" s="44"/>
      <c r="J47" s="44"/>
      <c r="K47" s="262">
        <f t="shared" si="25"/>
        <v>0</v>
      </c>
      <c r="M47" s="491"/>
      <c r="N47" s="43"/>
      <c r="O47" s="44"/>
      <c r="P47" s="44"/>
      <c r="Q47" s="262">
        <f t="shared" si="26"/>
        <v>0</v>
      </c>
      <c r="R47" s="37"/>
      <c r="S47" s="491"/>
      <c r="T47" s="43"/>
      <c r="U47" s="44"/>
      <c r="V47" s="44"/>
      <c r="W47" s="262">
        <f t="shared" si="27"/>
        <v>0</v>
      </c>
      <c r="Y47" s="491"/>
      <c r="Z47" s="43"/>
      <c r="AA47" s="44"/>
      <c r="AB47" s="44"/>
      <c r="AC47" s="262">
        <f t="shared" si="28"/>
        <v>0</v>
      </c>
      <c r="AD47" s="37"/>
      <c r="AE47" s="491"/>
      <c r="AF47" s="43"/>
      <c r="AG47" s="44"/>
      <c r="AH47" s="44"/>
      <c r="AI47" s="262">
        <f t="shared" si="29"/>
        <v>0</v>
      </c>
      <c r="AK47" s="491"/>
      <c r="AL47" s="43"/>
      <c r="AM47" s="44"/>
      <c r="AN47" s="44"/>
      <c r="AO47" s="262">
        <f t="shared" si="30"/>
        <v>0</v>
      </c>
      <c r="AP47" s="37"/>
      <c r="AQ47" s="491"/>
      <c r="AR47" s="43"/>
      <c r="AS47" s="44"/>
      <c r="AT47" s="44"/>
      <c r="AU47" s="262">
        <f t="shared" si="31"/>
        <v>0</v>
      </c>
    </row>
    <row r="48" spans="1:47">
      <c r="A48" s="491"/>
      <c r="B48" s="43"/>
      <c r="C48" s="44"/>
      <c r="D48" s="44"/>
      <c r="E48" s="262">
        <f t="shared" si="24"/>
        <v>0</v>
      </c>
      <c r="F48" s="37"/>
      <c r="G48" s="491"/>
      <c r="H48" s="43"/>
      <c r="I48" s="44"/>
      <c r="J48" s="44"/>
      <c r="K48" s="262">
        <f t="shared" si="25"/>
        <v>0</v>
      </c>
      <c r="M48" s="491"/>
      <c r="N48" s="43"/>
      <c r="O48" s="44"/>
      <c r="P48" s="44"/>
      <c r="Q48" s="262">
        <f t="shared" si="26"/>
        <v>0</v>
      </c>
      <c r="R48" s="37"/>
      <c r="S48" s="491"/>
      <c r="T48" s="43"/>
      <c r="U48" s="44"/>
      <c r="V48" s="44"/>
      <c r="W48" s="262">
        <f t="shared" si="27"/>
        <v>0</v>
      </c>
      <c r="Y48" s="491"/>
      <c r="Z48" s="43"/>
      <c r="AA48" s="44"/>
      <c r="AB48" s="44"/>
      <c r="AC48" s="262">
        <f t="shared" si="28"/>
        <v>0</v>
      </c>
      <c r="AD48" s="37"/>
      <c r="AE48" s="491"/>
      <c r="AF48" s="43"/>
      <c r="AG48" s="44"/>
      <c r="AH48" s="44"/>
      <c r="AI48" s="262">
        <f t="shared" si="29"/>
        <v>0</v>
      </c>
      <c r="AK48" s="491"/>
      <c r="AL48" s="43"/>
      <c r="AM48" s="44"/>
      <c r="AN48" s="44"/>
      <c r="AO48" s="262">
        <f t="shared" si="30"/>
        <v>0</v>
      </c>
      <c r="AP48" s="37"/>
      <c r="AQ48" s="491"/>
      <c r="AR48" s="43"/>
      <c r="AS48" s="44"/>
      <c r="AT48" s="44"/>
      <c r="AU48" s="262">
        <f t="shared" si="31"/>
        <v>0</v>
      </c>
    </row>
    <row r="49" spans="1:47">
      <c r="A49" s="491"/>
      <c r="B49" s="43"/>
      <c r="C49" s="44"/>
      <c r="D49" s="44"/>
      <c r="E49" s="262">
        <f t="shared" si="24"/>
        <v>0</v>
      </c>
      <c r="F49" s="37"/>
      <c r="G49" s="491"/>
      <c r="H49" s="43"/>
      <c r="I49" s="44"/>
      <c r="J49" s="44"/>
      <c r="K49" s="262">
        <f t="shared" si="25"/>
        <v>0</v>
      </c>
      <c r="M49" s="491"/>
      <c r="N49" s="43"/>
      <c r="O49" s="44"/>
      <c r="P49" s="44"/>
      <c r="Q49" s="262">
        <f t="shared" si="26"/>
        <v>0</v>
      </c>
      <c r="R49" s="37"/>
      <c r="S49" s="491"/>
      <c r="T49" s="43"/>
      <c r="U49" s="44"/>
      <c r="V49" s="44"/>
      <c r="W49" s="262">
        <f t="shared" si="27"/>
        <v>0</v>
      </c>
      <c r="Y49" s="491"/>
      <c r="Z49" s="43"/>
      <c r="AA49" s="44"/>
      <c r="AB49" s="44"/>
      <c r="AC49" s="262">
        <f t="shared" si="28"/>
        <v>0</v>
      </c>
      <c r="AD49" s="37"/>
      <c r="AE49" s="491"/>
      <c r="AF49" s="43"/>
      <c r="AG49" s="44"/>
      <c r="AH49" s="44"/>
      <c r="AI49" s="262">
        <f t="shared" si="29"/>
        <v>0</v>
      </c>
      <c r="AK49" s="491"/>
      <c r="AL49" s="43"/>
      <c r="AM49" s="44"/>
      <c r="AN49" s="44"/>
      <c r="AO49" s="262">
        <f t="shared" si="30"/>
        <v>0</v>
      </c>
      <c r="AP49" s="37"/>
      <c r="AQ49" s="491"/>
      <c r="AR49" s="43"/>
      <c r="AS49" s="44"/>
      <c r="AT49" s="44"/>
      <c r="AU49" s="262">
        <f t="shared" si="31"/>
        <v>0</v>
      </c>
    </row>
    <row r="50" spans="1:47">
      <c r="A50" s="491"/>
      <c r="B50" s="43"/>
      <c r="C50" s="44"/>
      <c r="D50" s="44"/>
      <c r="E50" s="262">
        <f t="shared" si="24"/>
        <v>0</v>
      </c>
      <c r="F50" s="37"/>
      <c r="G50" s="491"/>
      <c r="H50" s="43"/>
      <c r="I50" s="44"/>
      <c r="J50" s="44"/>
      <c r="K50" s="262">
        <f t="shared" si="25"/>
        <v>0</v>
      </c>
      <c r="M50" s="491"/>
      <c r="N50" s="43"/>
      <c r="O50" s="44"/>
      <c r="P50" s="44"/>
      <c r="Q50" s="262">
        <f t="shared" si="26"/>
        <v>0</v>
      </c>
      <c r="R50" s="37"/>
      <c r="S50" s="491"/>
      <c r="T50" s="43"/>
      <c r="U50" s="44"/>
      <c r="V50" s="44"/>
      <c r="W50" s="262">
        <f t="shared" si="27"/>
        <v>0</v>
      </c>
      <c r="Y50" s="491"/>
      <c r="Z50" s="43"/>
      <c r="AA50" s="44"/>
      <c r="AB50" s="44"/>
      <c r="AC50" s="262">
        <f t="shared" si="28"/>
        <v>0</v>
      </c>
      <c r="AD50" s="37"/>
      <c r="AE50" s="491"/>
      <c r="AF50" s="43"/>
      <c r="AG50" s="44"/>
      <c r="AH50" s="44"/>
      <c r="AI50" s="262">
        <f t="shared" si="29"/>
        <v>0</v>
      </c>
      <c r="AK50" s="491"/>
      <c r="AL50" s="43"/>
      <c r="AM50" s="44"/>
      <c r="AN50" s="44"/>
      <c r="AO50" s="262">
        <f t="shared" si="30"/>
        <v>0</v>
      </c>
      <c r="AP50" s="37"/>
      <c r="AQ50" s="491"/>
      <c r="AR50" s="43"/>
      <c r="AS50" s="44"/>
      <c r="AT50" s="44"/>
      <c r="AU50" s="262">
        <f t="shared" si="31"/>
        <v>0</v>
      </c>
    </row>
    <row r="51" spans="1:47" ht="13.5" thickBot="1">
      <c r="A51" s="492"/>
      <c r="B51" s="45" t="s">
        <v>5</v>
      </c>
      <c r="C51" s="46"/>
      <c r="D51" s="46"/>
      <c r="E51" s="263">
        <f>SUM(E43:E50)</f>
        <v>0</v>
      </c>
      <c r="F51" s="37"/>
      <c r="G51" s="492"/>
      <c r="H51" s="45" t="s">
        <v>5</v>
      </c>
      <c r="I51" s="46"/>
      <c r="J51" s="46"/>
      <c r="K51" s="263">
        <f>SUM(K43:K50)</f>
        <v>0</v>
      </c>
      <c r="M51" s="492"/>
      <c r="N51" s="45" t="s">
        <v>5</v>
      </c>
      <c r="O51" s="46"/>
      <c r="P51" s="46"/>
      <c r="Q51" s="263">
        <f>SUM(Q43:Q50)</f>
        <v>0</v>
      </c>
      <c r="R51" s="37"/>
      <c r="S51" s="492"/>
      <c r="T51" s="45" t="s">
        <v>5</v>
      </c>
      <c r="U51" s="46"/>
      <c r="V51" s="46"/>
      <c r="W51" s="263">
        <f>SUM(W43:W50)</f>
        <v>0</v>
      </c>
      <c r="Y51" s="492"/>
      <c r="Z51" s="45" t="s">
        <v>5</v>
      </c>
      <c r="AA51" s="46"/>
      <c r="AB51" s="46"/>
      <c r="AC51" s="263">
        <f>SUM(AC43:AC50)</f>
        <v>0</v>
      </c>
      <c r="AD51" s="37"/>
      <c r="AE51" s="492"/>
      <c r="AF51" s="45" t="s">
        <v>5</v>
      </c>
      <c r="AG51" s="46"/>
      <c r="AH51" s="46"/>
      <c r="AI51" s="263">
        <f>SUM(AI43:AI50)</f>
        <v>0</v>
      </c>
      <c r="AK51" s="492"/>
      <c r="AL51" s="45" t="s">
        <v>5</v>
      </c>
      <c r="AM51" s="46"/>
      <c r="AN51" s="46"/>
      <c r="AO51" s="263">
        <f>SUM(AO43:AO50)</f>
        <v>0</v>
      </c>
      <c r="AP51" s="37"/>
      <c r="AQ51" s="492"/>
      <c r="AR51" s="45" t="s">
        <v>5</v>
      </c>
      <c r="AS51" s="46"/>
      <c r="AT51" s="46"/>
      <c r="AU51" s="263">
        <f>SUM(AU43:AU50)</f>
        <v>0</v>
      </c>
    </row>
    <row r="52" spans="1:47">
      <c r="A52" s="497" t="s">
        <v>7</v>
      </c>
      <c r="B52" s="41"/>
      <c r="C52" s="42"/>
      <c r="D52" s="42"/>
      <c r="E52" s="261">
        <f>IF(AND(OR(C52=3,C52=4),D52=4),3000,IF(AND(OR(C52=3,C52=4),D52=5),11000,IF(AND(C52=3,D52&gt;5),19000,IF(AND(C52=4,D52=6),19000,IF(AND(C52=4,D52&gt;6),27000,IF(AND(C52=5,D52=7),19000,IF(AND(C52=5,D52&gt;7),28000,IF(AND(C52=5,D52=5),3000,IF(AND(C52=5,D52=6),11000,0)))))))))</f>
        <v>0</v>
      </c>
      <c r="F52" s="37"/>
      <c r="G52" s="490" t="s">
        <v>15</v>
      </c>
      <c r="H52" s="41"/>
      <c r="I52" s="42"/>
      <c r="J52" s="42"/>
      <c r="K52" s="261">
        <f>IF(AND(OR(I52=3,I52=4),J52=4),3000,IF(AND(OR(I52=3,I52=4),J52=5),11000,IF(AND(I52=3,J52&gt;5),19000,IF(AND(I52=4,J52=6),19000,IF(AND(I52=4,J52&gt;6),27000,IF(AND(I52=5,J52=7),19000,IF(AND(I52=5,J52&gt;7),28000,IF(AND(I52=5,J52=5),3000,IF(AND(I52=5,J52=6),11000,0)))))))))</f>
        <v>0</v>
      </c>
      <c r="M52" s="497" t="s">
        <v>7</v>
      </c>
      <c r="N52" s="41"/>
      <c r="O52" s="42"/>
      <c r="P52" s="42"/>
      <c r="Q52" s="261">
        <f>IF(AND(OR(O52=3,O52=4),P52=4),3000,IF(AND(OR(O52=3,O52=4),P52=5),11000,IF(AND(O52=3,P52&gt;5),19000,IF(AND(O52=4,P52=6),19000,IF(AND(O52=4,P52&gt;6),27000,IF(AND(O52=5,P52=7),19000,IF(AND(O52=5,P52&gt;7),28000,IF(AND(O52=5,P52=5),3000,IF(AND(O52=5,P52=6),11000,0)))))))))</f>
        <v>0</v>
      </c>
      <c r="R52" s="37"/>
      <c r="S52" s="490" t="s">
        <v>15</v>
      </c>
      <c r="T52" s="41"/>
      <c r="U52" s="42"/>
      <c r="V52" s="42"/>
      <c r="W52" s="261">
        <f>IF(AND(OR(U52=3,U52=4),V52=4),3000,IF(AND(OR(U52=3,U52=4),V52=5),11000,IF(AND(U52=3,V52&gt;5),19000,IF(AND(U52=4,V52=6),19000,IF(AND(U52=4,V52&gt;6),27000,IF(AND(U52=5,V52=7),19000,IF(AND(U52=5,V52&gt;7),28000,IF(AND(U52=5,V52=5),3000,IF(AND(U52=5,V52=6),11000,0)))))))))</f>
        <v>0</v>
      </c>
      <c r="Y52" s="497" t="s">
        <v>7</v>
      </c>
      <c r="Z52" s="41"/>
      <c r="AA52" s="42"/>
      <c r="AB52" s="42"/>
      <c r="AC52" s="261">
        <f>IF(AND(OR(AA52=3,AA52=4),AB52=4),3000,IF(AND(OR(AA52=3,AA52=4),AB52=5),11000,IF(AND(AA52=3,AB52&gt;5),19000,IF(AND(AA52=4,AB52=6),19000,IF(AND(AA52=4,AB52&gt;6),27000,IF(AND(AA52=5,AB52=7),19000,IF(AND(AA52=5,AB52&gt;7),28000,IF(AND(AA52=5,AB52=5),3000,IF(AND(AA52=5,AB52=6),11000,0)))))))))</f>
        <v>0</v>
      </c>
      <c r="AD52" s="37"/>
      <c r="AE52" s="490" t="s">
        <v>15</v>
      </c>
      <c r="AF52" s="41"/>
      <c r="AG52" s="42"/>
      <c r="AH52" s="42"/>
      <c r="AI52" s="261">
        <f>IF(AND(OR(AG52=3,AG52=4),AH52=4),3000,IF(AND(OR(AG52=3,AG52=4),AH52=5),11000,IF(AND(AG52=3,AH52&gt;5),19000,IF(AND(AG52=4,AH52=6),19000,IF(AND(AG52=4,AH52&gt;6),27000,IF(AND(AG52=5,AH52=7),19000,IF(AND(AG52=5,AH52&gt;7),28000,IF(AND(AG52=5,AH52=5),3000,IF(AND(AG52=5,AH52=6),11000,0)))))))))</f>
        <v>0</v>
      </c>
      <c r="AK52" s="497" t="s">
        <v>7</v>
      </c>
      <c r="AL52" s="41"/>
      <c r="AM52" s="42"/>
      <c r="AN52" s="42"/>
      <c r="AO52" s="261">
        <f>IF(AND(OR(AM52=3,AM52=4),AN52=4),3000,IF(AND(OR(AM52=3,AM52=4),AN52=5),11000,IF(AND(AM52=3,AN52&gt;5),19000,IF(AND(AM52=4,AN52=6),19000,IF(AND(AM52=4,AN52&gt;6),27000,IF(AND(AM52=5,AN52=7),19000,IF(AND(AM52=5,AN52&gt;7),28000,IF(AND(AM52=5,AN52=5),3000,IF(AND(AM52=5,AN52=6),11000,0)))))))))</f>
        <v>0</v>
      </c>
      <c r="AP52" s="37"/>
      <c r="AQ52" s="490" t="s">
        <v>15</v>
      </c>
      <c r="AR52" s="41"/>
      <c r="AS52" s="42"/>
      <c r="AT52" s="42"/>
      <c r="AU52" s="261">
        <f>IF(AND(OR(AS52=3,AS52=4),AT52=4),3000,IF(AND(OR(AS52=3,AS52=4),AT52=5),11000,IF(AND(AS52=3,AT52&gt;5),19000,IF(AND(AS52=4,AT52=6),19000,IF(AND(AS52=4,AT52&gt;6),27000,IF(AND(AS52=5,AT52=7),19000,IF(AND(AS52=5,AT52&gt;7),28000,IF(AND(AS52=5,AT52=5),3000,IF(AND(AS52=5,AT52=6),11000,0)))))))))</f>
        <v>0</v>
      </c>
    </row>
    <row r="53" spans="1:47">
      <c r="A53" s="491"/>
      <c r="B53" s="43"/>
      <c r="C53" s="44"/>
      <c r="D53" s="44"/>
      <c r="E53" s="262">
        <f t="shared" ref="E53:E59" si="32">IF(AND(OR(C53=3,C53=4),D53=4),3000,IF(AND(OR(C53=3,C53=4),D53=5),11000,IF(AND(C53=3,D53&gt;5),19000,IF(AND(C53=4,D53=6),19000,IF(AND(C53=4,D53&gt;6),27000,IF(AND(C53=5,D53=7),19000,IF(AND(C53=5,D53&gt;7),28000,IF(AND(C53=5,D53=5),3000,IF(AND(C53=5,D53=6),11000,0)))))))))</f>
        <v>0</v>
      </c>
      <c r="F53" s="37"/>
      <c r="G53" s="491"/>
      <c r="H53" s="43"/>
      <c r="I53" s="44"/>
      <c r="J53" s="44"/>
      <c r="K53" s="262">
        <f t="shared" ref="K53:K59" si="33">IF(AND(OR(I53=3,I53=4),J53=4),3000,IF(AND(OR(I53=3,I53=4),J53=5),11000,IF(AND(I53=3,J53&gt;5),19000,IF(AND(I53=4,J53=6),19000,IF(AND(I53=4,J53&gt;6),27000,IF(AND(I53=5,J53=7),19000,IF(AND(I53=5,J53&gt;7),28000,IF(AND(I53=5,J53=5),3000,IF(AND(I53=5,J53=6),11000,0)))))))))</f>
        <v>0</v>
      </c>
      <c r="M53" s="491"/>
      <c r="N53" s="43"/>
      <c r="O53" s="44"/>
      <c r="P53" s="44"/>
      <c r="Q53" s="262">
        <f t="shared" ref="Q53:Q59" si="34">IF(AND(OR(O53=3,O53=4),P53=4),3000,IF(AND(OR(O53=3,O53=4),P53=5),11000,IF(AND(O53=3,P53&gt;5),19000,IF(AND(O53=4,P53=6),19000,IF(AND(O53=4,P53&gt;6),27000,IF(AND(O53=5,P53=7),19000,IF(AND(O53=5,P53&gt;7),28000,IF(AND(O53=5,P53=5),3000,IF(AND(O53=5,P53=6),11000,0)))))))))</f>
        <v>0</v>
      </c>
      <c r="R53" s="37"/>
      <c r="S53" s="491"/>
      <c r="T53" s="43"/>
      <c r="U53" s="44"/>
      <c r="V53" s="44"/>
      <c r="W53" s="262">
        <f t="shared" ref="W53:W59" si="35">IF(AND(OR(U53=3,U53=4),V53=4),3000,IF(AND(OR(U53=3,U53=4),V53=5),11000,IF(AND(U53=3,V53&gt;5),19000,IF(AND(U53=4,V53=6),19000,IF(AND(U53=4,V53&gt;6),27000,IF(AND(U53=5,V53=7),19000,IF(AND(U53=5,V53&gt;7),28000,IF(AND(U53=5,V53=5),3000,IF(AND(U53=5,V53=6),11000,0)))))))))</f>
        <v>0</v>
      </c>
      <c r="Y53" s="491"/>
      <c r="Z53" s="43"/>
      <c r="AA53" s="44"/>
      <c r="AB53" s="44"/>
      <c r="AC53" s="262">
        <f t="shared" ref="AC53:AC59" si="36">IF(AND(OR(AA53=3,AA53=4),AB53=4),3000,IF(AND(OR(AA53=3,AA53=4),AB53=5),11000,IF(AND(AA53=3,AB53&gt;5),19000,IF(AND(AA53=4,AB53=6),19000,IF(AND(AA53=4,AB53&gt;6),27000,IF(AND(AA53=5,AB53=7),19000,IF(AND(AA53=5,AB53&gt;7),28000,IF(AND(AA53=5,AB53=5),3000,IF(AND(AA53=5,AB53=6),11000,0)))))))))</f>
        <v>0</v>
      </c>
      <c r="AD53" s="37"/>
      <c r="AE53" s="491"/>
      <c r="AF53" s="43"/>
      <c r="AG53" s="44"/>
      <c r="AH53" s="44"/>
      <c r="AI53" s="262">
        <f t="shared" ref="AI53:AI59" si="37">IF(AND(OR(AG53=3,AG53=4),AH53=4),3000,IF(AND(OR(AG53=3,AG53=4),AH53=5),11000,IF(AND(AG53=3,AH53&gt;5),19000,IF(AND(AG53=4,AH53=6),19000,IF(AND(AG53=4,AH53&gt;6),27000,IF(AND(AG53=5,AH53=7),19000,IF(AND(AG53=5,AH53&gt;7),28000,IF(AND(AG53=5,AH53=5),3000,IF(AND(AG53=5,AH53=6),11000,0)))))))))</f>
        <v>0</v>
      </c>
      <c r="AK53" s="491"/>
      <c r="AL53" s="43"/>
      <c r="AM53" s="44"/>
      <c r="AN53" s="44"/>
      <c r="AO53" s="262">
        <f t="shared" ref="AO53:AO59" si="38">IF(AND(OR(AM53=3,AM53=4),AN53=4),3000,IF(AND(OR(AM53=3,AM53=4),AN53=5),11000,IF(AND(AM53=3,AN53&gt;5),19000,IF(AND(AM53=4,AN53=6),19000,IF(AND(AM53=4,AN53&gt;6),27000,IF(AND(AM53=5,AN53=7),19000,IF(AND(AM53=5,AN53&gt;7),28000,IF(AND(AM53=5,AN53=5),3000,IF(AND(AM53=5,AN53=6),11000,0)))))))))</f>
        <v>0</v>
      </c>
      <c r="AP53" s="37"/>
      <c r="AQ53" s="491"/>
      <c r="AR53" s="43"/>
      <c r="AS53" s="44"/>
      <c r="AT53" s="44"/>
      <c r="AU53" s="262">
        <f t="shared" ref="AU53:AU59" si="39">IF(AND(OR(AS53=3,AS53=4),AT53=4),3000,IF(AND(OR(AS53=3,AS53=4),AT53=5),11000,IF(AND(AS53=3,AT53&gt;5),19000,IF(AND(AS53=4,AT53=6),19000,IF(AND(AS53=4,AT53&gt;6),27000,IF(AND(AS53=5,AT53=7),19000,IF(AND(AS53=5,AT53&gt;7),28000,IF(AND(AS53=5,AT53=5),3000,IF(AND(AS53=5,AT53=6),11000,0)))))))))</f>
        <v>0</v>
      </c>
    </row>
    <row r="54" spans="1:47">
      <c r="A54" s="491"/>
      <c r="B54" s="43"/>
      <c r="C54" s="44"/>
      <c r="D54" s="44"/>
      <c r="E54" s="262">
        <f t="shared" si="32"/>
        <v>0</v>
      </c>
      <c r="F54" s="37"/>
      <c r="G54" s="491"/>
      <c r="H54" s="43"/>
      <c r="I54" s="44"/>
      <c r="J54" s="44"/>
      <c r="K54" s="262">
        <f t="shared" si="33"/>
        <v>0</v>
      </c>
      <c r="M54" s="491"/>
      <c r="N54" s="43"/>
      <c r="O54" s="44"/>
      <c r="P54" s="44"/>
      <c r="Q54" s="262">
        <f t="shared" si="34"/>
        <v>0</v>
      </c>
      <c r="R54" s="37"/>
      <c r="S54" s="491"/>
      <c r="T54" s="43"/>
      <c r="U54" s="44"/>
      <c r="V54" s="44"/>
      <c r="W54" s="262">
        <f t="shared" si="35"/>
        <v>0</v>
      </c>
      <c r="Y54" s="491"/>
      <c r="Z54" s="43"/>
      <c r="AA54" s="44"/>
      <c r="AB54" s="44"/>
      <c r="AC54" s="262">
        <f t="shared" si="36"/>
        <v>0</v>
      </c>
      <c r="AD54" s="37"/>
      <c r="AE54" s="491"/>
      <c r="AF54" s="43"/>
      <c r="AG54" s="44"/>
      <c r="AH54" s="44"/>
      <c r="AI54" s="262">
        <f t="shared" si="37"/>
        <v>0</v>
      </c>
      <c r="AK54" s="491"/>
      <c r="AL54" s="43"/>
      <c r="AM54" s="44"/>
      <c r="AN54" s="44"/>
      <c r="AO54" s="262">
        <f t="shared" si="38"/>
        <v>0</v>
      </c>
      <c r="AP54" s="37"/>
      <c r="AQ54" s="491"/>
      <c r="AR54" s="43"/>
      <c r="AS54" s="44"/>
      <c r="AT54" s="44"/>
      <c r="AU54" s="262">
        <f t="shared" si="39"/>
        <v>0</v>
      </c>
    </row>
    <row r="55" spans="1:47">
      <c r="A55" s="491"/>
      <c r="B55" s="43"/>
      <c r="C55" s="44"/>
      <c r="D55" s="44"/>
      <c r="E55" s="262">
        <f t="shared" si="32"/>
        <v>0</v>
      </c>
      <c r="F55" s="37"/>
      <c r="G55" s="491"/>
      <c r="H55" s="43"/>
      <c r="I55" s="44"/>
      <c r="J55" s="44"/>
      <c r="K55" s="262">
        <f t="shared" si="33"/>
        <v>0</v>
      </c>
      <c r="M55" s="491"/>
      <c r="N55" s="43"/>
      <c r="O55" s="44"/>
      <c r="P55" s="44"/>
      <c r="Q55" s="262">
        <f t="shared" si="34"/>
        <v>0</v>
      </c>
      <c r="R55" s="37"/>
      <c r="S55" s="491"/>
      <c r="T55" s="43"/>
      <c r="U55" s="44"/>
      <c r="V55" s="44"/>
      <c r="W55" s="262">
        <f t="shared" si="35"/>
        <v>0</v>
      </c>
      <c r="Y55" s="491"/>
      <c r="Z55" s="43"/>
      <c r="AA55" s="44"/>
      <c r="AB55" s="44"/>
      <c r="AC55" s="262">
        <f t="shared" si="36"/>
        <v>0</v>
      </c>
      <c r="AD55" s="37"/>
      <c r="AE55" s="491"/>
      <c r="AF55" s="43"/>
      <c r="AG55" s="44"/>
      <c r="AH55" s="44"/>
      <c r="AI55" s="262">
        <f t="shared" si="37"/>
        <v>0</v>
      </c>
      <c r="AK55" s="491"/>
      <c r="AL55" s="43"/>
      <c r="AM55" s="44"/>
      <c r="AN55" s="44"/>
      <c r="AO55" s="262">
        <f t="shared" si="38"/>
        <v>0</v>
      </c>
      <c r="AP55" s="37"/>
      <c r="AQ55" s="491"/>
      <c r="AR55" s="43"/>
      <c r="AS55" s="44"/>
      <c r="AT55" s="44"/>
      <c r="AU55" s="262">
        <f t="shared" si="39"/>
        <v>0</v>
      </c>
    </row>
    <row r="56" spans="1:47">
      <c r="A56" s="491"/>
      <c r="B56" s="43"/>
      <c r="C56" s="44"/>
      <c r="D56" s="44"/>
      <c r="E56" s="262">
        <f t="shared" si="32"/>
        <v>0</v>
      </c>
      <c r="F56" s="37"/>
      <c r="G56" s="491"/>
      <c r="H56" s="43"/>
      <c r="I56" s="44"/>
      <c r="J56" s="44"/>
      <c r="K56" s="262">
        <f t="shared" si="33"/>
        <v>0</v>
      </c>
      <c r="M56" s="491"/>
      <c r="N56" s="43"/>
      <c r="O56" s="44"/>
      <c r="P56" s="44"/>
      <c r="Q56" s="262">
        <f t="shared" si="34"/>
        <v>0</v>
      </c>
      <c r="R56" s="37"/>
      <c r="S56" s="491"/>
      <c r="T56" s="43"/>
      <c r="U56" s="44"/>
      <c r="V56" s="44"/>
      <c r="W56" s="262">
        <f t="shared" si="35"/>
        <v>0</v>
      </c>
      <c r="Y56" s="491"/>
      <c r="Z56" s="43"/>
      <c r="AA56" s="44"/>
      <c r="AB56" s="44"/>
      <c r="AC56" s="262">
        <f t="shared" si="36"/>
        <v>0</v>
      </c>
      <c r="AD56" s="37"/>
      <c r="AE56" s="491"/>
      <c r="AF56" s="43"/>
      <c r="AG56" s="44"/>
      <c r="AH56" s="44"/>
      <c r="AI56" s="262">
        <f t="shared" si="37"/>
        <v>0</v>
      </c>
      <c r="AK56" s="491"/>
      <c r="AL56" s="43"/>
      <c r="AM56" s="44"/>
      <c r="AN56" s="44"/>
      <c r="AO56" s="262">
        <f t="shared" si="38"/>
        <v>0</v>
      </c>
      <c r="AP56" s="37"/>
      <c r="AQ56" s="491"/>
      <c r="AR56" s="43"/>
      <c r="AS56" s="44"/>
      <c r="AT56" s="44"/>
      <c r="AU56" s="262">
        <f t="shared" si="39"/>
        <v>0</v>
      </c>
    </row>
    <row r="57" spans="1:47">
      <c r="A57" s="491"/>
      <c r="B57" s="43"/>
      <c r="C57" s="44"/>
      <c r="D57" s="44"/>
      <c r="E57" s="262">
        <f t="shared" si="32"/>
        <v>0</v>
      </c>
      <c r="F57" s="37"/>
      <c r="G57" s="491"/>
      <c r="H57" s="43"/>
      <c r="I57" s="44"/>
      <c r="J57" s="44"/>
      <c r="K57" s="262">
        <f t="shared" si="33"/>
        <v>0</v>
      </c>
      <c r="M57" s="491"/>
      <c r="N57" s="43"/>
      <c r="O57" s="44"/>
      <c r="P57" s="44"/>
      <c r="Q57" s="262">
        <f t="shared" si="34"/>
        <v>0</v>
      </c>
      <c r="R57" s="37"/>
      <c r="S57" s="491"/>
      <c r="T57" s="43"/>
      <c r="U57" s="44"/>
      <c r="V57" s="44"/>
      <c r="W57" s="262">
        <f t="shared" si="35"/>
        <v>0</v>
      </c>
      <c r="Y57" s="491"/>
      <c r="Z57" s="43"/>
      <c r="AA57" s="44"/>
      <c r="AB57" s="44"/>
      <c r="AC57" s="262">
        <f t="shared" si="36"/>
        <v>0</v>
      </c>
      <c r="AD57" s="37"/>
      <c r="AE57" s="491"/>
      <c r="AF57" s="43"/>
      <c r="AG57" s="44"/>
      <c r="AH57" s="44"/>
      <c r="AI57" s="262">
        <f t="shared" si="37"/>
        <v>0</v>
      </c>
      <c r="AK57" s="491"/>
      <c r="AL57" s="43"/>
      <c r="AM57" s="44"/>
      <c r="AN57" s="44"/>
      <c r="AO57" s="262">
        <f t="shared" si="38"/>
        <v>0</v>
      </c>
      <c r="AP57" s="37"/>
      <c r="AQ57" s="491"/>
      <c r="AR57" s="43"/>
      <c r="AS57" s="44"/>
      <c r="AT57" s="44"/>
      <c r="AU57" s="262">
        <f t="shared" si="39"/>
        <v>0</v>
      </c>
    </row>
    <row r="58" spans="1:47">
      <c r="A58" s="491"/>
      <c r="B58" s="43"/>
      <c r="C58" s="44"/>
      <c r="D58" s="44"/>
      <c r="E58" s="262">
        <f t="shared" si="32"/>
        <v>0</v>
      </c>
      <c r="F58" s="37"/>
      <c r="G58" s="491"/>
      <c r="H58" s="43"/>
      <c r="I58" s="44"/>
      <c r="J58" s="44"/>
      <c r="K58" s="262">
        <f t="shared" si="33"/>
        <v>0</v>
      </c>
      <c r="M58" s="491"/>
      <c r="N58" s="43"/>
      <c r="O58" s="44"/>
      <c r="P58" s="44"/>
      <c r="Q58" s="262">
        <f t="shared" si="34"/>
        <v>0</v>
      </c>
      <c r="R58" s="37"/>
      <c r="S58" s="491"/>
      <c r="T58" s="43"/>
      <c r="U58" s="44"/>
      <c r="V58" s="44"/>
      <c r="W58" s="262">
        <f t="shared" si="35"/>
        <v>0</v>
      </c>
      <c r="Y58" s="491"/>
      <c r="Z58" s="43"/>
      <c r="AA58" s="44"/>
      <c r="AB58" s="44"/>
      <c r="AC58" s="262">
        <f t="shared" si="36"/>
        <v>0</v>
      </c>
      <c r="AD58" s="37"/>
      <c r="AE58" s="491"/>
      <c r="AF58" s="43"/>
      <c r="AG58" s="44"/>
      <c r="AH58" s="44"/>
      <c r="AI58" s="262">
        <f t="shared" si="37"/>
        <v>0</v>
      </c>
      <c r="AK58" s="491"/>
      <c r="AL58" s="43"/>
      <c r="AM58" s="44"/>
      <c r="AN58" s="44"/>
      <c r="AO58" s="262">
        <f t="shared" si="38"/>
        <v>0</v>
      </c>
      <c r="AP58" s="37"/>
      <c r="AQ58" s="491"/>
      <c r="AR58" s="43"/>
      <c r="AS58" s="44"/>
      <c r="AT58" s="44"/>
      <c r="AU58" s="262">
        <f t="shared" si="39"/>
        <v>0</v>
      </c>
    </row>
    <row r="59" spans="1:47">
      <c r="A59" s="491"/>
      <c r="B59" s="43"/>
      <c r="C59" s="44"/>
      <c r="D59" s="44"/>
      <c r="E59" s="262">
        <f t="shared" si="32"/>
        <v>0</v>
      </c>
      <c r="F59" s="37"/>
      <c r="G59" s="491"/>
      <c r="H59" s="43"/>
      <c r="I59" s="44"/>
      <c r="J59" s="44"/>
      <c r="K59" s="262">
        <f t="shared" si="33"/>
        <v>0</v>
      </c>
      <c r="M59" s="491"/>
      <c r="N59" s="43"/>
      <c r="O59" s="44"/>
      <c r="P59" s="44"/>
      <c r="Q59" s="262">
        <f t="shared" si="34"/>
        <v>0</v>
      </c>
      <c r="R59" s="37"/>
      <c r="S59" s="491"/>
      <c r="T59" s="43"/>
      <c r="U59" s="44"/>
      <c r="V59" s="44"/>
      <c r="W59" s="262">
        <f t="shared" si="35"/>
        <v>0</v>
      </c>
      <c r="Y59" s="491"/>
      <c r="Z59" s="43"/>
      <c r="AA59" s="44"/>
      <c r="AB59" s="44"/>
      <c r="AC59" s="262">
        <f t="shared" si="36"/>
        <v>0</v>
      </c>
      <c r="AD59" s="37"/>
      <c r="AE59" s="491"/>
      <c r="AF59" s="43"/>
      <c r="AG59" s="44"/>
      <c r="AH59" s="44"/>
      <c r="AI59" s="262">
        <f t="shared" si="37"/>
        <v>0</v>
      </c>
      <c r="AK59" s="491"/>
      <c r="AL59" s="43"/>
      <c r="AM59" s="44"/>
      <c r="AN59" s="44"/>
      <c r="AO59" s="262">
        <f t="shared" si="38"/>
        <v>0</v>
      </c>
      <c r="AP59" s="37"/>
      <c r="AQ59" s="491"/>
      <c r="AR59" s="43"/>
      <c r="AS59" s="44"/>
      <c r="AT59" s="44"/>
      <c r="AU59" s="262">
        <f t="shared" si="39"/>
        <v>0</v>
      </c>
    </row>
    <row r="60" spans="1:47" ht="13.5" thickBot="1">
      <c r="A60" s="498"/>
      <c r="B60" s="45" t="s">
        <v>5</v>
      </c>
      <c r="C60" s="46"/>
      <c r="D60" s="46"/>
      <c r="E60" s="263">
        <f>SUM(E52:E59)</f>
        <v>0</v>
      </c>
      <c r="F60" s="37"/>
      <c r="G60" s="492"/>
      <c r="H60" s="45" t="s">
        <v>5</v>
      </c>
      <c r="I60" s="46"/>
      <c r="J60" s="46"/>
      <c r="K60" s="263">
        <f>SUM(K52:K59)</f>
        <v>0</v>
      </c>
      <c r="M60" s="498"/>
      <c r="N60" s="45" t="s">
        <v>5</v>
      </c>
      <c r="O60" s="46"/>
      <c r="P60" s="46"/>
      <c r="Q60" s="263">
        <f>SUM(Q52:Q59)</f>
        <v>0</v>
      </c>
      <c r="R60" s="37"/>
      <c r="S60" s="492"/>
      <c r="T60" s="45" t="s">
        <v>5</v>
      </c>
      <c r="U60" s="46"/>
      <c r="V60" s="46"/>
      <c r="W60" s="263">
        <f>SUM(W52:W59)</f>
        <v>0</v>
      </c>
      <c r="Y60" s="498"/>
      <c r="Z60" s="45" t="s">
        <v>5</v>
      </c>
      <c r="AA60" s="46"/>
      <c r="AB60" s="46"/>
      <c r="AC60" s="263">
        <f>SUM(AC52:AC59)</f>
        <v>0</v>
      </c>
      <c r="AD60" s="37"/>
      <c r="AE60" s="492"/>
      <c r="AF60" s="45" t="s">
        <v>5</v>
      </c>
      <c r="AG60" s="46"/>
      <c r="AH60" s="46"/>
      <c r="AI60" s="263">
        <f>SUM(AI52:AI59)</f>
        <v>0</v>
      </c>
      <c r="AK60" s="498"/>
      <c r="AL60" s="45" t="s">
        <v>5</v>
      </c>
      <c r="AM60" s="46"/>
      <c r="AN60" s="46"/>
      <c r="AO60" s="263">
        <f>SUM(AO52:AO59)</f>
        <v>0</v>
      </c>
      <c r="AP60" s="37"/>
      <c r="AQ60" s="492"/>
      <c r="AR60" s="45" t="s">
        <v>5</v>
      </c>
      <c r="AS60" s="46"/>
      <c r="AT60" s="46"/>
      <c r="AU60" s="263">
        <f>SUM(AU52:AU59)</f>
        <v>0</v>
      </c>
    </row>
    <row r="61" spans="1:47">
      <c r="A61" s="490" t="s">
        <v>8</v>
      </c>
      <c r="B61" s="41"/>
      <c r="C61" s="42"/>
      <c r="D61" s="42"/>
      <c r="E61" s="261">
        <f>IF(AND(OR(C61=3,C61=4),D61=4),3000,IF(AND(OR(C61=3,C61=4),D61=5),11000,IF(AND(C61=3,D61&gt;5),19000,IF(AND(C61=4,D61=6),19000,IF(AND(C61=4,D61&gt;6),27000,IF(AND(C61=5,D61=7),19000,IF(AND(C61=5,D61&gt;7),28000,IF(AND(C61=5,D61=5),3000,IF(AND(C61=5,D61=6),11000,0)))))))))</f>
        <v>0</v>
      </c>
      <c r="F61" s="37"/>
      <c r="G61" s="490" t="s">
        <v>16</v>
      </c>
      <c r="H61" s="41"/>
      <c r="I61" s="42"/>
      <c r="J61" s="42"/>
      <c r="K61" s="261">
        <f>IF(AND(OR(I61=3,I61=4),J61=4),3000,IF(AND(OR(I61=3,I61=4),J61=5),11000,IF(AND(I61=3,J61&gt;5),19000,IF(AND(I61=4,J61=6),19000,IF(AND(I61=4,J61&gt;6),27000,IF(AND(I61=5,J61=7),19000,IF(AND(I61=5,J61&gt;7),28000,IF(AND(I61=5,J61=5),3000,IF(AND(I61=5,J61=6),11000,0)))))))))</f>
        <v>0</v>
      </c>
      <c r="M61" s="490" t="s">
        <v>8</v>
      </c>
      <c r="N61" s="41"/>
      <c r="O61" s="42"/>
      <c r="P61" s="42"/>
      <c r="Q61" s="261">
        <f>IF(AND(OR(O61=3,O61=4),P61=4),3000,IF(AND(OR(O61=3,O61=4),P61=5),11000,IF(AND(O61=3,P61&gt;5),19000,IF(AND(O61=4,P61=6),19000,IF(AND(O61=4,P61&gt;6),27000,IF(AND(O61=5,P61=7),19000,IF(AND(O61=5,P61&gt;7),28000,IF(AND(O61=5,P61=5),3000,IF(AND(O61=5,P61=6),11000,0)))))))))</f>
        <v>0</v>
      </c>
      <c r="R61" s="37"/>
      <c r="S61" s="490" t="s">
        <v>16</v>
      </c>
      <c r="T61" s="41"/>
      <c r="U61" s="42"/>
      <c r="V61" s="42"/>
      <c r="W61" s="261">
        <f>IF(AND(OR(U61=3,U61=4),V61=4),3000,IF(AND(OR(U61=3,U61=4),V61=5),11000,IF(AND(U61=3,V61&gt;5),19000,IF(AND(U61=4,V61=6),19000,IF(AND(U61=4,V61&gt;6),27000,IF(AND(U61=5,V61=7),19000,IF(AND(U61=5,V61&gt;7),28000,IF(AND(U61=5,V61=5),3000,IF(AND(U61=5,V61=6),11000,0)))))))))</f>
        <v>0</v>
      </c>
      <c r="Y61" s="490" t="s">
        <v>8</v>
      </c>
      <c r="Z61" s="41"/>
      <c r="AA61" s="42"/>
      <c r="AB61" s="42"/>
      <c r="AC61" s="261">
        <f>IF(AND(OR(AA61=3,AA61=4),AB61=4),3000,IF(AND(OR(AA61=3,AA61=4),AB61=5),11000,IF(AND(AA61=3,AB61&gt;5),19000,IF(AND(AA61=4,AB61=6),19000,IF(AND(AA61=4,AB61&gt;6),27000,IF(AND(AA61=5,AB61=7),19000,IF(AND(AA61=5,AB61&gt;7),28000,IF(AND(AA61=5,AB61=5),3000,IF(AND(AA61=5,AB61=6),11000,0)))))))))</f>
        <v>0</v>
      </c>
      <c r="AD61" s="37"/>
      <c r="AE61" s="490" t="s">
        <v>16</v>
      </c>
      <c r="AF61" s="41"/>
      <c r="AG61" s="42"/>
      <c r="AH61" s="42"/>
      <c r="AI61" s="261">
        <f>IF(AND(OR(AG61=3,AG61=4),AH61=4),3000,IF(AND(OR(AG61=3,AG61=4),AH61=5),11000,IF(AND(AG61=3,AH61&gt;5),19000,IF(AND(AG61=4,AH61=6),19000,IF(AND(AG61=4,AH61&gt;6),27000,IF(AND(AG61=5,AH61=7),19000,IF(AND(AG61=5,AH61&gt;7),28000,IF(AND(AG61=5,AH61=5),3000,IF(AND(AG61=5,AH61=6),11000,0)))))))))</f>
        <v>0</v>
      </c>
      <c r="AK61" s="490" t="s">
        <v>8</v>
      </c>
      <c r="AL61" s="41"/>
      <c r="AM61" s="42"/>
      <c r="AN61" s="42"/>
      <c r="AO61" s="261">
        <f>IF(AND(OR(AM61=3,AM61=4),AN61=4),3000,IF(AND(OR(AM61=3,AM61=4),AN61=5),11000,IF(AND(AM61=3,AN61&gt;5),19000,IF(AND(AM61=4,AN61=6),19000,IF(AND(AM61=4,AN61&gt;6),27000,IF(AND(AM61=5,AN61=7),19000,IF(AND(AM61=5,AN61&gt;7),28000,IF(AND(AM61=5,AN61=5),3000,IF(AND(AM61=5,AN61=6),11000,0)))))))))</f>
        <v>0</v>
      </c>
      <c r="AP61" s="37"/>
      <c r="AQ61" s="490" t="s">
        <v>16</v>
      </c>
      <c r="AR61" s="41"/>
      <c r="AS61" s="42"/>
      <c r="AT61" s="42"/>
      <c r="AU61" s="261">
        <f>IF(AND(OR(AS61=3,AS61=4),AT61=4),3000,IF(AND(OR(AS61=3,AS61=4),AT61=5),11000,IF(AND(AS61=3,AT61&gt;5),19000,IF(AND(AS61=4,AT61=6),19000,IF(AND(AS61=4,AT61&gt;6),27000,IF(AND(AS61=5,AT61=7),19000,IF(AND(AS61=5,AT61&gt;7),28000,IF(AND(AS61=5,AT61=5),3000,IF(AND(AS61=5,AT61=6),11000,0)))))))))</f>
        <v>0</v>
      </c>
    </row>
    <row r="62" spans="1:47">
      <c r="A62" s="491"/>
      <c r="B62" s="43"/>
      <c r="C62" s="44"/>
      <c r="D62" s="44"/>
      <c r="E62" s="262">
        <f t="shared" ref="E62:E68" si="40">IF(AND(OR(C62=3,C62=4),D62=4),3000,IF(AND(OR(C62=3,C62=4),D62=5),11000,IF(AND(C62=3,D62&gt;5),19000,IF(AND(C62=4,D62=6),19000,IF(AND(C62=4,D62&gt;6),27000,IF(AND(C62=5,D62=7),19000,IF(AND(C62=5,D62&gt;7),28000,IF(AND(C62=5,D62=5),3000,IF(AND(C62=5,D62=6),11000,0)))))))))</f>
        <v>0</v>
      </c>
      <c r="F62" s="37"/>
      <c r="G62" s="491"/>
      <c r="H62" s="43"/>
      <c r="I62" s="44"/>
      <c r="J62" s="44"/>
      <c r="K62" s="262">
        <f t="shared" ref="K62:K68" si="41">IF(AND(OR(I62=3,I62=4),J62=4),3000,IF(AND(OR(I62=3,I62=4),J62=5),11000,IF(AND(I62=3,J62&gt;5),19000,IF(AND(I62=4,J62=6),19000,IF(AND(I62=4,J62&gt;6),27000,IF(AND(I62=5,J62=7),19000,IF(AND(I62=5,J62&gt;7),28000,IF(AND(I62=5,J62=5),3000,IF(AND(I62=5,J62=6),11000,0)))))))))</f>
        <v>0</v>
      </c>
      <c r="M62" s="491"/>
      <c r="N62" s="43"/>
      <c r="O62" s="44"/>
      <c r="P62" s="44"/>
      <c r="Q62" s="262">
        <f t="shared" ref="Q62:Q68" si="42">IF(AND(OR(O62=3,O62=4),P62=4),3000,IF(AND(OR(O62=3,O62=4),P62=5),11000,IF(AND(O62=3,P62&gt;5),19000,IF(AND(O62=4,P62=6),19000,IF(AND(O62=4,P62&gt;6),27000,IF(AND(O62=5,P62=7),19000,IF(AND(O62=5,P62&gt;7),28000,IF(AND(O62=5,P62=5),3000,IF(AND(O62=5,P62=6),11000,0)))))))))</f>
        <v>0</v>
      </c>
      <c r="R62" s="37"/>
      <c r="S62" s="491"/>
      <c r="T62" s="43"/>
      <c r="U62" s="44"/>
      <c r="V62" s="44"/>
      <c r="W62" s="262">
        <f t="shared" ref="W62:W68" si="43">IF(AND(OR(U62=3,U62=4),V62=4),3000,IF(AND(OR(U62=3,U62=4),V62=5),11000,IF(AND(U62=3,V62&gt;5),19000,IF(AND(U62=4,V62=6),19000,IF(AND(U62=4,V62&gt;6),27000,IF(AND(U62=5,V62=7),19000,IF(AND(U62=5,V62&gt;7),28000,IF(AND(U62=5,V62=5),3000,IF(AND(U62=5,V62=6),11000,0)))))))))</f>
        <v>0</v>
      </c>
      <c r="Y62" s="491"/>
      <c r="Z62" s="43"/>
      <c r="AA62" s="44"/>
      <c r="AB62" s="44"/>
      <c r="AC62" s="262">
        <f t="shared" ref="AC62:AC68" si="44">IF(AND(OR(AA62=3,AA62=4),AB62=4),3000,IF(AND(OR(AA62=3,AA62=4),AB62=5),11000,IF(AND(AA62=3,AB62&gt;5),19000,IF(AND(AA62=4,AB62=6),19000,IF(AND(AA62=4,AB62&gt;6),27000,IF(AND(AA62=5,AB62=7),19000,IF(AND(AA62=5,AB62&gt;7),28000,IF(AND(AA62=5,AB62=5),3000,IF(AND(AA62=5,AB62=6),11000,0)))))))))</f>
        <v>0</v>
      </c>
      <c r="AD62" s="37"/>
      <c r="AE62" s="491"/>
      <c r="AF62" s="43"/>
      <c r="AG62" s="44"/>
      <c r="AH62" s="44"/>
      <c r="AI62" s="262">
        <f t="shared" ref="AI62:AI68" si="45">IF(AND(OR(AG62=3,AG62=4),AH62=4),3000,IF(AND(OR(AG62=3,AG62=4),AH62=5),11000,IF(AND(AG62=3,AH62&gt;5),19000,IF(AND(AG62=4,AH62=6),19000,IF(AND(AG62=4,AH62&gt;6),27000,IF(AND(AG62=5,AH62=7),19000,IF(AND(AG62=5,AH62&gt;7),28000,IF(AND(AG62=5,AH62=5),3000,IF(AND(AG62=5,AH62=6),11000,0)))))))))</f>
        <v>0</v>
      </c>
      <c r="AK62" s="491"/>
      <c r="AL62" s="43"/>
      <c r="AM62" s="44"/>
      <c r="AN62" s="44"/>
      <c r="AO62" s="262">
        <f t="shared" ref="AO62:AO68" si="46">IF(AND(OR(AM62=3,AM62=4),AN62=4),3000,IF(AND(OR(AM62=3,AM62=4),AN62=5),11000,IF(AND(AM62=3,AN62&gt;5),19000,IF(AND(AM62=4,AN62=6),19000,IF(AND(AM62=4,AN62&gt;6),27000,IF(AND(AM62=5,AN62=7),19000,IF(AND(AM62=5,AN62&gt;7),28000,IF(AND(AM62=5,AN62=5),3000,IF(AND(AM62=5,AN62=6),11000,0)))))))))</f>
        <v>0</v>
      </c>
      <c r="AP62" s="37"/>
      <c r="AQ62" s="491"/>
      <c r="AR62" s="43"/>
      <c r="AS62" s="44"/>
      <c r="AT62" s="44"/>
      <c r="AU62" s="262">
        <f t="shared" ref="AU62:AU68" si="47">IF(AND(OR(AS62=3,AS62=4),AT62=4),3000,IF(AND(OR(AS62=3,AS62=4),AT62=5),11000,IF(AND(AS62=3,AT62&gt;5),19000,IF(AND(AS62=4,AT62=6),19000,IF(AND(AS62=4,AT62&gt;6),27000,IF(AND(AS62=5,AT62=7),19000,IF(AND(AS62=5,AT62&gt;7),28000,IF(AND(AS62=5,AT62=5),3000,IF(AND(AS62=5,AT62=6),11000,0)))))))))</f>
        <v>0</v>
      </c>
    </row>
    <row r="63" spans="1:47">
      <c r="A63" s="491"/>
      <c r="B63" s="43"/>
      <c r="C63" s="44"/>
      <c r="D63" s="44"/>
      <c r="E63" s="262">
        <f>IF(AND(OR(C63=3,C63=4),D63=4),3000,IF(AND(OR(C63=3,C63=4),D63=5),11000,IF(AND(C63=3,D63&gt;5),19000,IF(AND(C63=4,D63=6),19000,IF(AND(C63=4,D63&gt;6),27000,IF(AND(C63=5,D63=7),19000,IF(AND(C63=5,D63&gt;7),28000,IF(AND(C63=5,D63=5),3000,IF(AND(C63=5,D63=6),11000,0)))))))))</f>
        <v>0</v>
      </c>
      <c r="F63" s="37"/>
      <c r="G63" s="491"/>
      <c r="H63" s="43"/>
      <c r="I63" s="44"/>
      <c r="J63" s="44"/>
      <c r="K63" s="262">
        <f t="shared" si="41"/>
        <v>0</v>
      </c>
      <c r="M63" s="491"/>
      <c r="N63" s="43"/>
      <c r="O63" s="44"/>
      <c r="P63" s="44"/>
      <c r="Q63" s="262">
        <f t="shared" si="42"/>
        <v>0</v>
      </c>
      <c r="R63" s="37"/>
      <c r="S63" s="491"/>
      <c r="T63" s="43"/>
      <c r="U63" s="44"/>
      <c r="V63" s="44"/>
      <c r="W63" s="262">
        <f t="shared" si="43"/>
        <v>0</v>
      </c>
      <c r="Y63" s="491"/>
      <c r="Z63" s="43"/>
      <c r="AA63" s="44"/>
      <c r="AB63" s="44"/>
      <c r="AC63" s="262">
        <f t="shared" si="44"/>
        <v>0</v>
      </c>
      <c r="AD63" s="37"/>
      <c r="AE63" s="491"/>
      <c r="AF63" s="43"/>
      <c r="AG63" s="44"/>
      <c r="AH63" s="44"/>
      <c r="AI63" s="262">
        <f t="shared" si="45"/>
        <v>0</v>
      </c>
      <c r="AK63" s="491"/>
      <c r="AL63" s="43"/>
      <c r="AM63" s="44"/>
      <c r="AN63" s="44"/>
      <c r="AO63" s="262">
        <f t="shared" si="46"/>
        <v>0</v>
      </c>
      <c r="AP63" s="37"/>
      <c r="AQ63" s="491"/>
      <c r="AR63" s="43"/>
      <c r="AS63" s="44"/>
      <c r="AT63" s="44"/>
      <c r="AU63" s="262">
        <f t="shared" si="47"/>
        <v>0</v>
      </c>
    </row>
    <row r="64" spans="1:47">
      <c r="A64" s="491"/>
      <c r="B64" s="43"/>
      <c r="C64" s="44"/>
      <c r="D64" s="44"/>
      <c r="E64" s="262">
        <f t="shared" si="40"/>
        <v>0</v>
      </c>
      <c r="F64" s="37"/>
      <c r="G64" s="491"/>
      <c r="H64" s="43"/>
      <c r="I64" s="44"/>
      <c r="J64" s="44"/>
      <c r="K64" s="262">
        <f t="shared" si="41"/>
        <v>0</v>
      </c>
      <c r="M64" s="491"/>
      <c r="N64" s="43"/>
      <c r="O64" s="44"/>
      <c r="P64" s="44"/>
      <c r="Q64" s="262">
        <f t="shared" si="42"/>
        <v>0</v>
      </c>
      <c r="R64" s="37"/>
      <c r="S64" s="491"/>
      <c r="T64" s="43"/>
      <c r="U64" s="44"/>
      <c r="V64" s="44"/>
      <c r="W64" s="262">
        <f t="shared" si="43"/>
        <v>0</v>
      </c>
      <c r="Y64" s="491"/>
      <c r="Z64" s="43"/>
      <c r="AA64" s="44"/>
      <c r="AB64" s="44"/>
      <c r="AC64" s="262">
        <f t="shared" si="44"/>
        <v>0</v>
      </c>
      <c r="AD64" s="37"/>
      <c r="AE64" s="491"/>
      <c r="AF64" s="43"/>
      <c r="AG64" s="44"/>
      <c r="AH64" s="44"/>
      <c r="AI64" s="262">
        <f t="shared" si="45"/>
        <v>0</v>
      </c>
      <c r="AK64" s="491"/>
      <c r="AL64" s="43"/>
      <c r="AM64" s="44"/>
      <c r="AN64" s="44"/>
      <c r="AO64" s="262">
        <f t="shared" si="46"/>
        <v>0</v>
      </c>
      <c r="AP64" s="37"/>
      <c r="AQ64" s="491"/>
      <c r="AR64" s="43"/>
      <c r="AS64" s="44"/>
      <c r="AT64" s="44"/>
      <c r="AU64" s="262">
        <f t="shared" si="47"/>
        <v>0</v>
      </c>
    </row>
    <row r="65" spans="1:47">
      <c r="A65" s="491"/>
      <c r="B65" s="43"/>
      <c r="C65" s="44"/>
      <c r="D65" s="44"/>
      <c r="E65" s="262">
        <f t="shared" si="40"/>
        <v>0</v>
      </c>
      <c r="F65" s="37"/>
      <c r="G65" s="491"/>
      <c r="H65" s="43"/>
      <c r="I65" s="44"/>
      <c r="J65" s="44"/>
      <c r="K65" s="262">
        <f t="shared" si="41"/>
        <v>0</v>
      </c>
      <c r="M65" s="491"/>
      <c r="N65" s="43"/>
      <c r="O65" s="44"/>
      <c r="P65" s="44"/>
      <c r="Q65" s="262">
        <f t="shared" si="42"/>
        <v>0</v>
      </c>
      <c r="R65" s="37"/>
      <c r="S65" s="491"/>
      <c r="T65" s="43"/>
      <c r="U65" s="44"/>
      <c r="V65" s="44"/>
      <c r="W65" s="262">
        <f t="shared" si="43"/>
        <v>0</v>
      </c>
      <c r="Y65" s="491"/>
      <c r="Z65" s="43"/>
      <c r="AA65" s="44"/>
      <c r="AB65" s="44"/>
      <c r="AC65" s="262">
        <f t="shared" si="44"/>
        <v>0</v>
      </c>
      <c r="AD65" s="37"/>
      <c r="AE65" s="491"/>
      <c r="AF65" s="43"/>
      <c r="AG65" s="44"/>
      <c r="AH65" s="44"/>
      <c r="AI65" s="262">
        <f t="shared" si="45"/>
        <v>0</v>
      </c>
      <c r="AK65" s="491"/>
      <c r="AL65" s="43"/>
      <c r="AM65" s="44"/>
      <c r="AN65" s="44"/>
      <c r="AO65" s="262">
        <f t="shared" si="46"/>
        <v>0</v>
      </c>
      <c r="AP65" s="37"/>
      <c r="AQ65" s="491"/>
      <c r="AR65" s="43"/>
      <c r="AS65" s="44"/>
      <c r="AT65" s="44"/>
      <c r="AU65" s="262">
        <f t="shared" si="47"/>
        <v>0</v>
      </c>
    </row>
    <row r="66" spans="1:47">
      <c r="A66" s="491"/>
      <c r="B66" s="43"/>
      <c r="C66" s="44"/>
      <c r="D66" s="44"/>
      <c r="E66" s="262">
        <f t="shared" si="40"/>
        <v>0</v>
      </c>
      <c r="F66" s="37"/>
      <c r="G66" s="491"/>
      <c r="H66" s="43"/>
      <c r="I66" s="44"/>
      <c r="J66" s="44"/>
      <c r="K66" s="262">
        <f t="shared" si="41"/>
        <v>0</v>
      </c>
      <c r="M66" s="491"/>
      <c r="N66" s="43"/>
      <c r="O66" s="44"/>
      <c r="P66" s="44"/>
      <c r="Q66" s="262">
        <f t="shared" si="42"/>
        <v>0</v>
      </c>
      <c r="R66" s="37"/>
      <c r="S66" s="491"/>
      <c r="T66" s="43"/>
      <c r="U66" s="44"/>
      <c r="V66" s="44"/>
      <c r="W66" s="262">
        <f t="shared" si="43"/>
        <v>0</v>
      </c>
      <c r="Y66" s="491"/>
      <c r="Z66" s="43"/>
      <c r="AA66" s="44"/>
      <c r="AB66" s="44"/>
      <c r="AC66" s="262">
        <f t="shared" si="44"/>
        <v>0</v>
      </c>
      <c r="AD66" s="37"/>
      <c r="AE66" s="491"/>
      <c r="AF66" s="43"/>
      <c r="AG66" s="44"/>
      <c r="AH66" s="44"/>
      <c r="AI66" s="262">
        <f t="shared" si="45"/>
        <v>0</v>
      </c>
      <c r="AK66" s="491"/>
      <c r="AL66" s="43"/>
      <c r="AM66" s="44"/>
      <c r="AN66" s="44"/>
      <c r="AO66" s="262">
        <f t="shared" si="46"/>
        <v>0</v>
      </c>
      <c r="AP66" s="37"/>
      <c r="AQ66" s="491"/>
      <c r="AR66" s="43"/>
      <c r="AS66" s="44"/>
      <c r="AT66" s="44"/>
      <c r="AU66" s="262">
        <f t="shared" si="47"/>
        <v>0</v>
      </c>
    </row>
    <row r="67" spans="1:47">
      <c r="A67" s="491"/>
      <c r="B67" s="43"/>
      <c r="C67" s="44"/>
      <c r="D67" s="44"/>
      <c r="E67" s="262">
        <f t="shared" si="40"/>
        <v>0</v>
      </c>
      <c r="F67" s="37"/>
      <c r="G67" s="491"/>
      <c r="H67" s="43"/>
      <c r="I67" s="44"/>
      <c r="J67" s="44"/>
      <c r="K67" s="262">
        <f t="shared" si="41"/>
        <v>0</v>
      </c>
      <c r="M67" s="491"/>
      <c r="N67" s="43"/>
      <c r="O67" s="44"/>
      <c r="P67" s="44"/>
      <c r="Q67" s="262">
        <f t="shared" si="42"/>
        <v>0</v>
      </c>
      <c r="R67" s="37"/>
      <c r="S67" s="491"/>
      <c r="T67" s="43"/>
      <c r="U67" s="44"/>
      <c r="V67" s="44"/>
      <c r="W67" s="262">
        <f t="shared" si="43"/>
        <v>0</v>
      </c>
      <c r="Y67" s="491"/>
      <c r="Z67" s="43"/>
      <c r="AA67" s="44"/>
      <c r="AB67" s="44"/>
      <c r="AC67" s="262">
        <f t="shared" si="44"/>
        <v>0</v>
      </c>
      <c r="AD67" s="37"/>
      <c r="AE67" s="491"/>
      <c r="AF67" s="43"/>
      <c r="AG67" s="44"/>
      <c r="AH67" s="44"/>
      <c r="AI67" s="262">
        <f t="shared" si="45"/>
        <v>0</v>
      </c>
      <c r="AK67" s="491"/>
      <c r="AL67" s="43"/>
      <c r="AM67" s="44"/>
      <c r="AN67" s="44"/>
      <c r="AO67" s="262">
        <f t="shared" si="46"/>
        <v>0</v>
      </c>
      <c r="AP67" s="37"/>
      <c r="AQ67" s="491"/>
      <c r="AR67" s="43"/>
      <c r="AS67" s="44"/>
      <c r="AT67" s="44"/>
      <c r="AU67" s="262">
        <f t="shared" si="47"/>
        <v>0</v>
      </c>
    </row>
    <row r="68" spans="1:47">
      <c r="A68" s="491"/>
      <c r="B68" s="43"/>
      <c r="C68" s="44"/>
      <c r="D68" s="44"/>
      <c r="E68" s="262">
        <f t="shared" si="40"/>
        <v>0</v>
      </c>
      <c r="F68" s="37"/>
      <c r="G68" s="491"/>
      <c r="H68" s="43"/>
      <c r="I68" s="44"/>
      <c r="J68" s="44"/>
      <c r="K68" s="262">
        <f t="shared" si="41"/>
        <v>0</v>
      </c>
      <c r="M68" s="491"/>
      <c r="N68" s="43"/>
      <c r="O68" s="44"/>
      <c r="P68" s="44"/>
      <c r="Q68" s="262">
        <f t="shared" si="42"/>
        <v>0</v>
      </c>
      <c r="R68" s="37"/>
      <c r="S68" s="491"/>
      <c r="T68" s="43"/>
      <c r="U68" s="44"/>
      <c r="V68" s="44"/>
      <c r="W68" s="262">
        <f t="shared" si="43"/>
        <v>0</v>
      </c>
      <c r="Y68" s="491"/>
      <c r="Z68" s="43"/>
      <c r="AA68" s="44"/>
      <c r="AB68" s="44"/>
      <c r="AC68" s="262">
        <f t="shared" si="44"/>
        <v>0</v>
      </c>
      <c r="AD68" s="37"/>
      <c r="AE68" s="491"/>
      <c r="AF68" s="43"/>
      <c r="AG68" s="44"/>
      <c r="AH68" s="44"/>
      <c r="AI68" s="262">
        <f t="shared" si="45"/>
        <v>0</v>
      </c>
      <c r="AK68" s="491"/>
      <c r="AL68" s="43"/>
      <c r="AM68" s="44"/>
      <c r="AN68" s="44"/>
      <c r="AO68" s="262">
        <f t="shared" si="46"/>
        <v>0</v>
      </c>
      <c r="AP68" s="37"/>
      <c r="AQ68" s="491"/>
      <c r="AR68" s="43"/>
      <c r="AS68" s="44"/>
      <c r="AT68" s="44"/>
      <c r="AU68" s="262">
        <f t="shared" si="47"/>
        <v>0</v>
      </c>
    </row>
    <row r="69" spans="1:47" ht="13.5" thickBot="1">
      <c r="A69" s="492"/>
      <c r="B69" s="45" t="s">
        <v>5</v>
      </c>
      <c r="C69" s="46"/>
      <c r="D69" s="46"/>
      <c r="E69" s="263">
        <f>SUM(E61:E68)</f>
        <v>0</v>
      </c>
      <c r="F69" s="37"/>
      <c r="G69" s="492"/>
      <c r="H69" s="45" t="s">
        <v>5</v>
      </c>
      <c r="I69" s="46"/>
      <c r="J69" s="46"/>
      <c r="K69" s="263">
        <f>SUM(K61:K68)</f>
        <v>0</v>
      </c>
      <c r="M69" s="492"/>
      <c r="N69" s="45" t="s">
        <v>5</v>
      </c>
      <c r="O69" s="46"/>
      <c r="P69" s="46"/>
      <c r="Q69" s="263">
        <f>SUM(Q61:Q68)</f>
        <v>0</v>
      </c>
      <c r="R69" s="37"/>
      <c r="S69" s="492"/>
      <c r="T69" s="45" t="s">
        <v>5</v>
      </c>
      <c r="U69" s="46"/>
      <c r="V69" s="46"/>
      <c r="W69" s="263">
        <f>SUM(W61:W68)</f>
        <v>0</v>
      </c>
      <c r="Y69" s="492"/>
      <c r="Z69" s="45" t="s">
        <v>5</v>
      </c>
      <c r="AA69" s="46"/>
      <c r="AB69" s="46"/>
      <c r="AC69" s="263">
        <f>SUM(AC61:AC68)</f>
        <v>0</v>
      </c>
      <c r="AD69" s="37"/>
      <c r="AE69" s="492"/>
      <c r="AF69" s="45" t="s">
        <v>5</v>
      </c>
      <c r="AG69" s="46"/>
      <c r="AH69" s="46"/>
      <c r="AI69" s="263">
        <f>SUM(AI61:AI68)</f>
        <v>0</v>
      </c>
      <c r="AK69" s="492"/>
      <c r="AL69" s="45" t="s">
        <v>5</v>
      </c>
      <c r="AM69" s="46"/>
      <c r="AN69" s="46"/>
      <c r="AO69" s="263">
        <f>SUM(AO61:AO68)</f>
        <v>0</v>
      </c>
      <c r="AP69" s="37"/>
      <c r="AQ69" s="492"/>
      <c r="AR69" s="45" t="s">
        <v>5</v>
      </c>
      <c r="AS69" s="46"/>
      <c r="AT69" s="46"/>
      <c r="AU69" s="263">
        <f>SUM(AU61:AU68)</f>
        <v>0</v>
      </c>
    </row>
    <row r="70" spans="1:47">
      <c r="A70" s="490" t="s">
        <v>9</v>
      </c>
      <c r="B70" s="41"/>
      <c r="C70" s="42"/>
      <c r="D70" s="42"/>
      <c r="E70" s="261">
        <f>IF(AND(OR(C70=3,C70=4),D70=4),3000,IF(AND(OR(C70=3,C70=4),D70=5),11000,IF(AND(C70=3,D70&gt;5),19000,IF(AND(C70=4,D70=6),19000,IF(AND(C70=4,D70&gt;6),27000,IF(AND(C70=5,D70=7),19000,IF(AND(C70=5,D70&gt;7),28000,IF(AND(C70=5,D70=5),3000,IF(AND(C70=5,D70=6),11000,0)))))))))</f>
        <v>0</v>
      </c>
      <c r="F70" s="37"/>
      <c r="G70" s="490" t="s">
        <v>17</v>
      </c>
      <c r="H70" s="41"/>
      <c r="I70" s="42"/>
      <c r="J70" s="42"/>
      <c r="K70" s="261">
        <f>IF(AND(OR(I70=3,I70=4),J70=4),3000,IF(AND(OR(I70=3,I70=4),J70=5),11000,IF(AND(I70=3,J70&gt;5),19000,IF(AND(I70=4,J70=6),19000,IF(AND(I70=4,J70&gt;6),27000,IF(AND(I70=5,J70=7),19000,IF(AND(I70=5,J70&gt;7),28000,IF(AND(I70=5,J70=5),3000,IF(AND(I70=5,J70=6),11000,0)))))))))</f>
        <v>0</v>
      </c>
      <c r="M70" s="490" t="s">
        <v>9</v>
      </c>
      <c r="N70" s="41"/>
      <c r="O70" s="42"/>
      <c r="P70" s="42"/>
      <c r="Q70" s="261">
        <f>IF(AND(OR(O70=3,O70=4),P70=4),3000,IF(AND(OR(O70=3,O70=4),P70=5),11000,IF(AND(O70=3,P70&gt;5),19000,IF(AND(O70=4,P70=6),19000,IF(AND(O70=4,P70&gt;6),27000,IF(AND(O70=5,P70=7),19000,IF(AND(O70=5,P70&gt;7),28000,IF(AND(O70=5,P70=5),3000,IF(AND(O70=5,P70=6),11000,0)))))))))</f>
        <v>0</v>
      </c>
      <c r="R70" s="37"/>
      <c r="S70" s="490" t="s">
        <v>17</v>
      </c>
      <c r="T70" s="41"/>
      <c r="U70" s="42"/>
      <c r="V70" s="42"/>
      <c r="W70" s="261">
        <f>IF(AND(OR(U70=3,U70=4),V70=4),3000,IF(AND(OR(U70=3,U70=4),V70=5),11000,IF(AND(U70=3,V70&gt;5),19000,IF(AND(U70=4,V70=6),19000,IF(AND(U70=4,V70&gt;6),27000,IF(AND(U70=5,V70=7),19000,IF(AND(U70=5,V70&gt;7),28000,IF(AND(U70=5,V70=5),3000,IF(AND(U70=5,V70=6),11000,0)))))))))</f>
        <v>0</v>
      </c>
      <c r="Y70" s="490" t="s">
        <v>9</v>
      </c>
      <c r="Z70" s="41"/>
      <c r="AA70" s="42"/>
      <c r="AB70" s="42"/>
      <c r="AC70" s="261">
        <f>IF(AND(OR(AA70=3,AA70=4),AB70=4),3000,IF(AND(OR(AA70=3,AA70=4),AB70=5),11000,IF(AND(AA70=3,AB70&gt;5),19000,IF(AND(AA70=4,AB70=6),19000,IF(AND(AA70=4,AB70&gt;6),27000,IF(AND(AA70=5,AB70=7),19000,IF(AND(AA70=5,AB70&gt;7),28000,IF(AND(AA70=5,AB70=5),3000,IF(AND(AA70=5,AB70=6),11000,0)))))))))</f>
        <v>0</v>
      </c>
      <c r="AD70" s="37"/>
      <c r="AE70" s="490" t="s">
        <v>17</v>
      </c>
      <c r="AF70" s="41"/>
      <c r="AG70" s="42"/>
      <c r="AH70" s="42"/>
      <c r="AI70" s="261">
        <f>IF(AND(OR(AG70=3,AG70=4),AH70=4),3000,IF(AND(OR(AG70=3,AG70=4),AH70=5),11000,IF(AND(AG70=3,AH70&gt;5),19000,IF(AND(AG70=4,AH70=6),19000,IF(AND(AG70=4,AH70&gt;6),27000,IF(AND(AG70=5,AH70=7),19000,IF(AND(AG70=5,AH70&gt;7),28000,IF(AND(AG70=5,AH70=5),3000,IF(AND(AG70=5,AH70=6),11000,0)))))))))</f>
        <v>0</v>
      </c>
      <c r="AK70" s="490" t="s">
        <v>9</v>
      </c>
      <c r="AL70" s="41"/>
      <c r="AM70" s="42"/>
      <c r="AN70" s="42"/>
      <c r="AO70" s="261">
        <f>IF(AND(OR(AM70=3,AM70=4),AN70=4),3000,IF(AND(OR(AM70=3,AM70=4),AN70=5),11000,IF(AND(AM70=3,AN70&gt;5),19000,IF(AND(AM70=4,AN70=6),19000,IF(AND(AM70=4,AN70&gt;6),27000,IF(AND(AM70=5,AN70=7),19000,IF(AND(AM70=5,AN70&gt;7),28000,IF(AND(AM70=5,AN70=5),3000,IF(AND(AM70=5,AN70=6),11000,0)))))))))</f>
        <v>0</v>
      </c>
      <c r="AP70" s="37"/>
      <c r="AQ70" s="490" t="s">
        <v>17</v>
      </c>
      <c r="AR70" s="41"/>
      <c r="AS70" s="42"/>
      <c r="AT70" s="42"/>
      <c r="AU70" s="261">
        <f>IF(AND(OR(AS70=3,AS70=4),AT70=4),3000,IF(AND(OR(AS70=3,AS70=4),AT70=5),11000,IF(AND(AS70=3,AT70&gt;5),19000,IF(AND(AS70=4,AT70=6),19000,IF(AND(AS70=4,AT70&gt;6),27000,IF(AND(AS70=5,AT70=7),19000,IF(AND(AS70=5,AT70&gt;7),28000,IF(AND(AS70=5,AT70=5),3000,IF(AND(AS70=5,AT70=6),11000,0)))))))))</f>
        <v>0</v>
      </c>
    </row>
    <row r="71" spans="1:47">
      <c r="A71" s="491"/>
      <c r="B71" s="43"/>
      <c r="C71" s="44"/>
      <c r="D71" s="44"/>
      <c r="E71" s="262">
        <f t="shared" ref="E71:E77" si="48">IF(AND(OR(C71=3,C71=4),D71=4),3000,IF(AND(OR(C71=3,C71=4),D71=5),11000,IF(AND(C71=3,D71&gt;5),19000,IF(AND(C71=4,D71=6),19000,IF(AND(C71=4,D71&gt;6),27000,IF(AND(C71=5,D71=7),19000,IF(AND(C71=5,D71&gt;7),28000,IF(AND(C71=5,D71=5),3000,IF(AND(C71=5,D71=6),11000,0)))))))))</f>
        <v>0</v>
      </c>
      <c r="F71" s="37"/>
      <c r="G71" s="491"/>
      <c r="H71" s="43"/>
      <c r="I71" s="44"/>
      <c r="J71" s="44"/>
      <c r="K71" s="262">
        <f t="shared" ref="K71:K77" si="49">IF(AND(OR(I71=3,I71=4),J71=4),3000,IF(AND(OR(I71=3,I71=4),J71=5),11000,IF(AND(I71=3,J71&gt;5),19000,IF(AND(I71=4,J71=6),19000,IF(AND(I71=4,J71&gt;6),27000,IF(AND(I71=5,J71=7),19000,IF(AND(I71=5,J71&gt;7),28000,IF(AND(I71=5,J71=5),3000,IF(AND(I71=5,J71=6),11000,0)))))))))</f>
        <v>0</v>
      </c>
      <c r="M71" s="491"/>
      <c r="N71" s="43"/>
      <c r="O71" s="44"/>
      <c r="P71" s="44"/>
      <c r="Q71" s="262">
        <f t="shared" ref="Q71:Q77" si="50">IF(AND(OR(O71=3,O71=4),P71=4),3000,IF(AND(OR(O71=3,O71=4),P71=5),11000,IF(AND(O71=3,P71&gt;5),19000,IF(AND(O71=4,P71=6),19000,IF(AND(O71=4,P71&gt;6),27000,IF(AND(O71=5,P71=7),19000,IF(AND(O71=5,P71&gt;7),28000,IF(AND(O71=5,P71=5),3000,IF(AND(O71=5,P71=6),11000,0)))))))))</f>
        <v>0</v>
      </c>
      <c r="R71" s="37"/>
      <c r="S71" s="491"/>
      <c r="T71" s="43"/>
      <c r="U71" s="44"/>
      <c r="V71" s="44"/>
      <c r="W71" s="262">
        <f t="shared" ref="W71:W77" si="51">IF(AND(OR(U71=3,U71=4),V71=4),3000,IF(AND(OR(U71=3,U71=4),V71=5),11000,IF(AND(U71=3,V71&gt;5),19000,IF(AND(U71=4,V71=6),19000,IF(AND(U71=4,V71&gt;6),27000,IF(AND(U71=5,V71=7),19000,IF(AND(U71=5,V71&gt;7),28000,IF(AND(U71=5,V71=5),3000,IF(AND(U71=5,V71=6),11000,0)))))))))</f>
        <v>0</v>
      </c>
      <c r="Y71" s="491"/>
      <c r="Z71" s="43"/>
      <c r="AA71" s="44"/>
      <c r="AB71" s="44"/>
      <c r="AC71" s="262">
        <f t="shared" ref="AC71:AC77" si="52">IF(AND(OR(AA71=3,AA71=4),AB71=4),3000,IF(AND(OR(AA71=3,AA71=4),AB71=5),11000,IF(AND(AA71=3,AB71&gt;5),19000,IF(AND(AA71=4,AB71=6),19000,IF(AND(AA71=4,AB71&gt;6),27000,IF(AND(AA71=5,AB71=7),19000,IF(AND(AA71=5,AB71&gt;7),28000,IF(AND(AA71=5,AB71=5),3000,IF(AND(AA71=5,AB71=6),11000,0)))))))))</f>
        <v>0</v>
      </c>
      <c r="AD71" s="37"/>
      <c r="AE71" s="491"/>
      <c r="AF71" s="43"/>
      <c r="AG71" s="44"/>
      <c r="AH71" s="44"/>
      <c r="AI71" s="262">
        <f t="shared" ref="AI71:AI77" si="53">IF(AND(OR(AG71=3,AG71=4),AH71=4),3000,IF(AND(OR(AG71=3,AG71=4),AH71=5),11000,IF(AND(AG71=3,AH71&gt;5),19000,IF(AND(AG71=4,AH71=6),19000,IF(AND(AG71=4,AH71&gt;6),27000,IF(AND(AG71=5,AH71=7),19000,IF(AND(AG71=5,AH71&gt;7),28000,IF(AND(AG71=5,AH71=5),3000,IF(AND(AG71=5,AH71=6),11000,0)))))))))</f>
        <v>0</v>
      </c>
      <c r="AK71" s="491"/>
      <c r="AL71" s="43"/>
      <c r="AM71" s="44"/>
      <c r="AN71" s="44"/>
      <c r="AO71" s="262">
        <f t="shared" ref="AO71:AO77" si="54">IF(AND(OR(AM71=3,AM71=4),AN71=4),3000,IF(AND(OR(AM71=3,AM71=4),AN71=5),11000,IF(AND(AM71=3,AN71&gt;5),19000,IF(AND(AM71=4,AN71=6),19000,IF(AND(AM71=4,AN71&gt;6),27000,IF(AND(AM71=5,AN71=7),19000,IF(AND(AM71=5,AN71&gt;7),28000,IF(AND(AM71=5,AN71=5),3000,IF(AND(AM71=5,AN71=6),11000,0)))))))))</f>
        <v>0</v>
      </c>
      <c r="AP71" s="37"/>
      <c r="AQ71" s="491"/>
      <c r="AR71" s="43"/>
      <c r="AS71" s="44"/>
      <c r="AT71" s="44"/>
      <c r="AU71" s="262">
        <f t="shared" ref="AU71:AU77" si="55">IF(AND(OR(AS71=3,AS71=4),AT71=4),3000,IF(AND(OR(AS71=3,AS71=4),AT71=5),11000,IF(AND(AS71=3,AT71&gt;5),19000,IF(AND(AS71=4,AT71=6),19000,IF(AND(AS71=4,AT71&gt;6),27000,IF(AND(AS71=5,AT71=7),19000,IF(AND(AS71=5,AT71&gt;7),28000,IF(AND(AS71=5,AT71=5),3000,IF(AND(AS71=5,AT71=6),11000,0)))))))))</f>
        <v>0</v>
      </c>
    </row>
    <row r="72" spans="1:47">
      <c r="A72" s="491"/>
      <c r="B72" s="43"/>
      <c r="C72" s="44"/>
      <c r="D72" s="44"/>
      <c r="E72" s="262">
        <f t="shared" si="48"/>
        <v>0</v>
      </c>
      <c r="F72" s="37"/>
      <c r="G72" s="491"/>
      <c r="H72" s="43"/>
      <c r="I72" s="44"/>
      <c r="J72" s="44"/>
      <c r="K72" s="262">
        <f t="shared" si="49"/>
        <v>0</v>
      </c>
      <c r="M72" s="491"/>
      <c r="N72" s="43"/>
      <c r="O72" s="44"/>
      <c r="P72" s="44"/>
      <c r="Q72" s="262">
        <f t="shared" si="50"/>
        <v>0</v>
      </c>
      <c r="R72" s="37"/>
      <c r="S72" s="491"/>
      <c r="T72" s="43"/>
      <c r="U72" s="44"/>
      <c r="V72" s="44"/>
      <c r="W72" s="262">
        <f t="shared" si="51"/>
        <v>0</v>
      </c>
      <c r="Y72" s="491"/>
      <c r="Z72" s="43"/>
      <c r="AA72" s="44"/>
      <c r="AB72" s="44"/>
      <c r="AC72" s="262">
        <f t="shared" si="52"/>
        <v>0</v>
      </c>
      <c r="AD72" s="37"/>
      <c r="AE72" s="491"/>
      <c r="AF72" s="43"/>
      <c r="AG72" s="44"/>
      <c r="AH72" s="44"/>
      <c r="AI72" s="262">
        <f t="shared" si="53"/>
        <v>0</v>
      </c>
      <c r="AK72" s="491"/>
      <c r="AL72" s="43"/>
      <c r="AM72" s="44"/>
      <c r="AN72" s="44"/>
      <c r="AO72" s="262">
        <f t="shared" si="54"/>
        <v>0</v>
      </c>
      <c r="AP72" s="37"/>
      <c r="AQ72" s="491"/>
      <c r="AR72" s="43"/>
      <c r="AS72" s="44"/>
      <c r="AT72" s="44"/>
      <c r="AU72" s="262">
        <f t="shared" si="55"/>
        <v>0</v>
      </c>
    </row>
    <row r="73" spans="1:47">
      <c r="A73" s="491"/>
      <c r="B73" s="43"/>
      <c r="C73" s="44"/>
      <c r="D73" s="44"/>
      <c r="E73" s="262">
        <f t="shared" si="48"/>
        <v>0</v>
      </c>
      <c r="F73" s="37"/>
      <c r="G73" s="491"/>
      <c r="H73" s="43"/>
      <c r="I73" s="44"/>
      <c r="J73" s="44"/>
      <c r="K73" s="262">
        <f t="shared" si="49"/>
        <v>0</v>
      </c>
      <c r="M73" s="491"/>
      <c r="N73" s="43"/>
      <c r="O73" s="44"/>
      <c r="P73" s="44"/>
      <c r="Q73" s="262">
        <f t="shared" si="50"/>
        <v>0</v>
      </c>
      <c r="R73" s="37"/>
      <c r="S73" s="491"/>
      <c r="T73" s="43"/>
      <c r="U73" s="44"/>
      <c r="V73" s="44"/>
      <c r="W73" s="262">
        <f t="shared" si="51"/>
        <v>0</v>
      </c>
      <c r="Y73" s="491"/>
      <c r="Z73" s="43"/>
      <c r="AA73" s="44"/>
      <c r="AB73" s="44"/>
      <c r="AC73" s="262">
        <f t="shared" si="52"/>
        <v>0</v>
      </c>
      <c r="AD73" s="37"/>
      <c r="AE73" s="491"/>
      <c r="AF73" s="43"/>
      <c r="AG73" s="44"/>
      <c r="AH73" s="44"/>
      <c r="AI73" s="262">
        <f t="shared" si="53"/>
        <v>0</v>
      </c>
      <c r="AK73" s="491"/>
      <c r="AL73" s="43"/>
      <c r="AM73" s="44"/>
      <c r="AN73" s="44"/>
      <c r="AO73" s="262">
        <f t="shared" si="54"/>
        <v>0</v>
      </c>
      <c r="AP73" s="37"/>
      <c r="AQ73" s="491"/>
      <c r="AR73" s="43"/>
      <c r="AS73" s="44"/>
      <c r="AT73" s="44"/>
      <c r="AU73" s="262">
        <f t="shared" si="55"/>
        <v>0</v>
      </c>
    </row>
    <row r="74" spans="1:47">
      <c r="A74" s="491"/>
      <c r="B74" s="43"/>
      <c r="C74" s="44"/>
      <c r="D74" s="44"/>
      <c r="E74" s="262">
        <f t="shared" si="48"/>
        <v>0</v>
      </c>
      <c r="F74" s="37"/>
      <c r="G74" s="491"/>
      <c r="H74" s="43"/>
      <c r="I74" s="44"/>
      <c r="J74" s="44"/>
      <c r="K74" s="262">
        <f t="shared" si="49"/>
        <v>0</v>
      </c>
      <c r="M74" s="491"/>
      <c r="N74" s="43"/>
      <c r="O74" s="44"/>
      <c r="P74" s="44"/>
      <c r="Q74" s="262">
        <f t="shared" si="50"/>
        <v>0</v>
      </c>
      <c r="R74" s="37"/>
      <c r="S74" s="491"/>
      <c r="T74" s="43"/>
      <c r="U74" s="44"/>
      <c r="V74" s="44"/>
      <c r="W74" s="262">
        <f t="shared" si="51"/>
        <v>0</v>
      </c>
      <c r="Y74" s="491"/>
      <c r="Z74" s="43"/>
      <c r="AA74" s="44"/>
      <c r="AB74" s="44"/>
      <c r="AC74" s="262">
        <f t="shared" si="52"/>
        <v>0</v>
      </c>
      <c r="AD74" s="37"/>
      <c r="AE74" s="491"/>
      <c r="AF74" s="43"/>
      <c r="AG74" s="44"/>
      <c r="AH74" s="44"/>
      <c r="AI74" s="262">
        <f t="shared" si="53"/>
        <v>0</v>
      </c>
      <c r="AK74" s="491"/>
      <c r="AL74" s="43"/>
      <c r="AM74" s="44"/>
      <c r="AN74" s="44"/>
      <c r="AO74" s="262">
        <f t="shared" si="54"/>
        <v>0</v>
      </c>
      <c r="AP74" s="37"/>
      <c r="AQ74" s="491"/>
      <c r="AR74" s="43"/>
      <c r="AS74" s="44"/>
      <c r="AT74" s="44"/>
      <c r="AU74" s="262">
        <f t="shared" si="55"/>
        <v>0</v>
      </c>
    </row>
    <row r="75" spans="1:47">
      <c r="A75" s="491"/>
      <c r="B75" s="43"/>
      <c r="C75" s="44"/>
      <c r="D75" s="44"/>
      <c r="E75" s="262">
        <f t="shared" si="48"/>
        <v>0</v>
      </c>
      <c r="F75" s="37"/>
      <c r="G75" s="491"/>
      <c r="H75" s="43"/>
      <c r="I75" s="44"/>
      <c r="J75" s="44"/>
      <c r="K75" s="262">
        <f t="shared" si="49"/>
        <v>0</v>
      </c>
      <c r="M75" s="491"/>
      <c r="N75" s="43"/>
      <c r="O75" s="44"/>
      <c r="P75" s="44"/>
      <c r="Q75" s="262">
        <f t="shared" si="50"/>
        <v>0</v>
      </c>
      <c r="R75" s="37"/>
      <c r="S75" s="491"/>
      <c r="T75" s="43"/>
      <c r="U75" s="44"/>
      <c r="V75" s="44"/>
      <c r="W75" s="262">
        <f t="shared" si="51"/>
        <v>0</v>
      </c>
      <c r="Y75" s="491"/>
      <c r="Z75" s="43"/>
      <c r="AA75" s="44"/>
      <c r="AB75" s="44"/>
      <c r="AC75" s="262">
        <f t="shared" si="52"/>
        <v>0</v>
      </c>
      <c r="AD75" s="37"/>
      <c r="AE75" s="491"/>
      <c r="AF75" s="43"/>
      <c r="AG75" s="44"/>
      <c r="AH75" s="44"/>
      <c r="AI75" s="262">
        <f t="shared" si="53"/>
        <v>0</v>
      </c>
      <c r="AK75" s="491"/>
      <c r="AL75" s="43"/>
      <c r="AM75" s="44"/>
      <c r="AN75" s="44"/>
      <c r="AO75" s="262">
        <f t="shared" si="54"/>
        <v>0</v>
      </c>
      <c r="AP75" s="37"/>
      <c r="AQ75" s="491"/>
      <c r="AR75" s="43"/>
      <c r="AS75" s="44"/>
      <c r="AT75" s="44"/>
      <c r="AU75" s="262">
        <f t="shared" si="55"/>
        <v>0</v>
      </c>
    </row>
    <row r="76" spans="1:47">
      <c r="A76" s="491"/>
      <c r="B76" s="43"/>
      <c r="C76" s="44"/>
      <c r="D76" s="44"/>
      <c r="E76" s="262">
        <f t="shared" si="48"/>
        <v>0</v>
      </c>
      <c r="F76" s="37"/>
      <c r="G76" s="491"/>
      <c r="H76" s="43"/>
      <c r="I76" s="44"/>
      <c r="J76" s="44"/>
      <c r="K76" s="262">
        <f t="shared" si="49"/>
        <v>0</v>
      </c>
      <c r="M76" s="491"/>
      <c r="N76" s="43"/>
      <c r="O76" s="44"/>
      <c r="P76" s="44"/>
      <c r="Q76" s="262">
        <f t="shared" si="50"/>
        <v>0</v>
      </c>
      <c r="R76" s="37"/>
      <c r="S76" s="491"/>
      <c r="T76" s="43"/>
      <c r="U76" s="44"/>
      <c r="V76" s="44"/>
      <c r="W76" s="262">
        <f t="shared" si="51"/>
        <v>0</v>
      </c>
      <c r="Y76" s="491"/>
      <c r="Z76" s="43"/>
      <c r="AA76" s="44"/>
      <c r="AB76" s="44"/>
      <c r="AC76" s="262">
        <f t="shared" si="52"/>
        <v>0</v>
      </c>
      <c r="AD76" s="37"/>
      <c r="AE76" s="491"/>
      <c r="AF76" s="43"/>
      <c r="AG76" s="44"/>
      <c r="AH76" s="44"/>
      <c r="AI76" s="262">
        <f t="shared" si="53"/>
        <v>0</v>
      </c>
      <c r="AK76" s="491"/>
      <c r="AL76" s="43"/>
      <c r="AM76" s="44"/>
      <c r="AN76" s="44"/>
      <c r="AO76" s="262">
        <f t="shared" si="54"/>
        <v>0</v>
      </c>
      <c r="AP76" s="37"/>
      <c r="AQ76" s="491"/>
      <c r="AR76" s="43"/>
      <c r="AS76" s="44"/>
      <c r="AT76" s="44"/>
      <c r="AU76" s="262">
        <f t="shared" si="55"/>
        <v>0</v>
      </c>
    </row>
    <row r="77" spans="1:47">
      <c r="A77" s="491"/>
      <c r="B77" s="43"/>
      <c r="C77" s="44"/>
      <c r="D77" s="44"/>
      <c r="E77" s="262">
        <f t="shared" si="48"/>
        <v>0</v>
      </c>
      <c r="F77" s="37"/>
      <c r="G77" s="491"/>
      <c r="H77" s="43"/>
      <c r="I77" s="44"/>
      <c r="J77" s="44"/>
      <c r="K77" s="262">
        <f t="shared" si="49"/>
        <v>0</v>
      </c>
      <c r="M77" s="491"/>
      <c r="N77" s="43"/>
      <c r="O77" s="44"/>
      <c r="P77" s="44"/>
      <c r="Q77" s="262">
        <f t="shared" si="50"/>
        <v>0</v>
      </c>
      <c r="R77" s="37"/>
      <c r="S77" s="491"/>
      <c r="T77" s="43"/>
      <c r="U77" s="44"/>
      <c r="V77" s="44"/>
      <c r="W77" s="262">
        <f t="shared" si="51"/>
        <v>0</v>
      </c>
      <c r="Y77" s="491"/>
      <c r="Z77" s="43"/>
      <c r="AA77" s="44"/>
      <c r="AB77" s="44"/>
      <c r="AC77" s="262">
        <f t="shared" si="52"/>
        <v>0</v>
      </c>
      <c r="AD77" s="37"/>
      <c r="AE77" s="491"/>
      <c r="AF77" s="43"/>
      <c r="AG77" s="44"/>
      <c r="AH77" s="44"/>
      <c r="AI77" s="262">
        <f t="shared" si="53"/>
        <v>0</v>
      </c>
      <c r="AK77" s="491"/>
      <c r="AL77" s="43"/>
      <c r="AM77" s="44"/>
      <c r="AN77" s="44"/>
      <c r="AO77" s="262">
        <f t="shared" si="54"/>
        <v>0</v>
      </c>
      <c r="AP77" s="37"/>
      <c r="AQ77" s="491"/>
      <c r="AR77" s="43"/>
      <c r="AS77" s="44"/>
      <c r="AT77" s="44"/>
      <c r="AU77" s="262">
        <f t="shared" si="55"/>
        <v>0</v>
      </c>
    </row>
    <row r="78" spans="1:47" ht="13.5" thickBot="1">
      <c r="A78" s="492"/>
      <c r="B78" s="45" t="s">
        <v>5</v>
      </c>
      <c r="C78" s="46"/>
      <c r="D78" s="46"/>
      <c r="E78" s="263">
        <f>SUM(E70:E77)</f>
        <v>0</v>
      </c>
      <c r="F78" s="37"/>
      <c r="G78" s="493"/>
      <c r="H78" s="47" t="s">
        <v>5</v>
      </c>
      <c r="I78" s="48"/>
      <c r="J78" s="48"/>
      <c r="K78" s="264">
        <f>SUM(K70:K77)</f>
        <v>0</v>
      </c>
      <c r="M78" s="492"/>
      <c r="N78" s="45" t="s">
        <v>5</v>
      </c>
      <c r="O78" s="46"/>
      <c r="P78" s="46"/>
      <c r="Q78" s="263">
        <f>SUM(Q70:Q77)</f>
        <v>0</v>
      </c>
      <c r="R78" s="37"/>
      <c r="S78" s="493"/>
      <c r="T78" s="47" t="s">
        <v>5</v>
      </c>
      <c r="U78" s="48"/>
      <c r="V78" s="48"/>
      <c r="W78" s="264">
        <f>SUM(W70:W77)</f>
        <v>0</v>
      </c>
      <c r="Y78" s="492"/>
      <c r="Z78" s="45" t="s">
        <v>5</v>
      </c>
      <c r="AA78" s="46"/>
      <c r="AB78" s="46"/>
      <c r="AC78" s="263">
        <f>SUM(AC70:AC77)</f>
        <v>0</v>
      </c>
      <c r="AD78" s="37"/>
      <c r="AE78" s="493"/>
      <c r="AF78" s="47" t="s">
        <v>5</v>
      </c>
      <c r="AG78" s="48"/>
      <c r="AH78" s="48"/>
      <c r="AI78" s="264">
        <f>SUM(AI70:AI77)</f>
        <v>0</v>
      </c>
      <c r="AK78" s="492"/>
      <c r="AL78" s="45" t="s">
        <v>5</v>
      </c>
      <c r="AM78" s="46"/>
      <c r="AN78" s="46"/>
      <c r="AO78" s="263">
        <f>SUM(AO70:AO77)</f>
        <v>0</v>
      </c>
      <c r="AP78" s="37"/>
      <c r="AQ78" s="493"/>
      <c r="AR78" s="47" t="s">
        <v>5</v>
      </c>
      <c r="AS78" s="48"/>
      <c r="AT78" s="48"/>
      <c r="AU78" s="264">
        <f>SUM(AU70:AU77)</f>
        <v>0</v>
      </c>
    </row>
    <row r="79" spans="1:47" ht="13.5" thickBot="1">
      <c r="A79" s="37"/>
      <c r="B79" s="37"/>
      <c r="C79" s="37"/>
      <c r="D79" s="37"/>
      <c r="E79" s="49"/>
      <c r="F79" s="50"/>
      <c r="G79" s="494" t="s">
        <v>10</v>
      </c>
      <c r="H79" s="495"/>
      <c r="I79" s="51"/>
      <c r="J79" s="51"/>
      <c r="K79" s="265">
        <f>SUM(E33,E42,E51,E60,E69,E78,K78,K69,K60,K51,K42,K33)</f>
        <v>0</v>
      </c>
      <c r="M79" s="37"/>
      <c r="N79" s="37"/>
      <c r="O79" s="37"/>
      <c r="P79" s="37"/>
      <c r="Q79" s="49"/>
      <c r="R79" s="50"/>
      <c r="S79" s="494" t="s">
        <v>10</v>
      </c>
      <c r="T79" s="495"/>
      <c r="U79" s="51"/>
      <c r="V79" s="51"/>
      <c r="W79" s="265">
        <f>SUM(Q33,Q42,Q51,Q60,Q69,Q78,W78,W69,W60,W51,W42,W33)</f>
        <v>0</v>
      </c>
      <c r="Y79" s="37"/>
      <c r="Z79" s="37"/>
      <c r="AA79" s="37"/>
      <c r="AB79" s="37"/>
      <c r="AC79" s="49"/>
      <c r="AD79" s="50"/>
      <c r="AE79" s="494" t="s">
        <v>10</v>
      </c>
      <c r="AF79" s="495"/>
      <c r="AG79" s="51"/>
      <c r="AH79" s="51"/>
      <c r="AI79" s="265">
        <f>SUM(AC33,AC42,AC51,AC60,AC69,AC78,AI78,AI69,AI60,AI51,AI42,AI33)</f>
        <v>0</v>
      </c>
      <c r="AK79" s="37"/>
      <c r="AL79" s="37"/>
      <c r="AM79" s="37"/>
      <c r="AN79" s="37"/>
      <c r="AO79" s="49"/>
      <c r="AP79" s="50"/>
      <c r="AQ79" s="494" t="s">
        <v>10</v>
      </c>
      <c r="AR79" s="495"/>
      <c r="AS79" s="51"/>
      <c r="AT79" s="51"/>
      <c r="AU79" s="265">
        <f>SUM(AO33,AO42,AO51,AO60,AO69,AO78,AU78,AU69,AU60,AU51,AU42,AU33)</f>
        <v>0</v>
      </c>
    </row>
    <row r="80" spans="1:47">
      <c r="A80" s="37"/>
      <c r="B80" s="37"/>
      <c r="C80" s="37"/>
      <c r="D80" s="37"/>
      <c r="E80" s="37"/>
      <c r="F80" s="37"/>
      <c r="G80" s="128"/>
      <c r="H80" s="128"/>
      <c r="I80" s="37"/>
      <c r="J80" s="37"/>
      <c r="K80" s="251"/>
      <c r="M80" s="37"/>
      <c r="N80" s="37"/>
      <c r="O80" s="37"/>
      <c r="P80" s="37"/>
      <c r="Q80" s="37"/>
      <c r="R80" s="37"/>
      <c r="S80" s="128"/>
      <c r="T80" s="128"/>
      <c r="U80" s="37"/>
      <c r="V80" s="37"/>
      <c r="W80" s="251"/>
      <c r="Y80" s="37"/>
      <c r="Z80" s="37"/>
      <c r="AA80" s="37"/>
      <c r="AB80" s="37"/>
      <c r="AC80" s="37"/>
      <c r="AD80" s="37"/>
      <c r="AE80" s="128"/>
      <c r="AF80" s="128"/>
      <c r="AG80" s="37"/>
      <c r="AH80" s="37"/>
      <c r="AI80" s="251"/>
      <c r="AK80" s="37"/>
      <c r="AL80" s="37"/>
      <c r="AM80" s="37"/>
      <c r="AN80" s="37"/>
      <c r="AO80" s="37"/>
      <c r="AP80" s="37"/>
      <c r="AQ80" s="128"/>
      <c r="AR80" s="128"/>
      <c r="AS80" s="37"/>
      <c r="AT80" s="37"/>
      <c r="AU80" s="251"/>
    </row>
    <row r="81" spans="1:47">
      <c r="A81" s="37" t="s">
        <v>59</v>
      </c>
      <c r="B81" s="37"/>
      <c r="C81" s="37"/>
      <c r="D81" s="37"/>
      <c r="E81" s="37"/>
      <c r="F81" s="37"/>
      <c r="G81" s="37"/>
      <c r="H81" s="37"/>
      <c r="I81" s="37"/>
      <c r="J81" s="37"/>
      <c r="K81" s="37"/>
      <c r="M81" s="37" t="s">
        <v>59</v>
      </c>
      <c r="N81" s="37"/>
      <c r="O81" s="37"/>
      <c r="P81" s="37"/>
      <c r="Q81" s="37"/>
      <c r="R81" s="37"/>
      <c r="S81" s="37"/>
      <c r="T81" s="37"/>
      <c r="U81" s="37"/>
      <c r="V81" s="37"/>
      <c r="W81" s="37"/>
      <c r="Y81" s="37" t="s">
        <v>59</v>
      </c>
      <c r="Z81" s="37"/>
      <c r="AA81" s="37"/>
      <c r="AB81" s="37"/>
      <c r="AC81" s="37"/>
      <c r="AD81" s="37"/>
      <c r="AE81" s="37"/>
      <c r="AF81" s="37"/>
      <c r="AG81" s="37"/>
      <c r="AH81" s="37"/>
      <c r="AI81" s="37"/>
      <c r="AK81" s="37" t="s">
        <v>59</v>
      </c>
      <c r="AL81" s="37"/>
      <c r="AM81" s="37"/>
      <c r="AN81" s="37"/>
      <c r="AO81" s="37"/>
      <c r="AP81" s="37"/>
      <c r="AQ81" s="37"/>
      <c r="AR81" s="37"/>
      <c r="AS81" s="37"/>
      <c r="AT81" s="37"/>
      <c r="AU81" s="37"/>
    </row>
  </sheetData>
  <sheetProtection algorithmName="SHA-512" hashValue="jQFIr/g83thFaBfokvylQZnVxkdixw9Tc4o6EQ5+mY3bEh7WcvINhms1efgy+Uzh/UhXUkGpNttH2C6aBepELg==" saltValue="CBVkDmVY9nlpl/foQmeiLA==" spinCount="100000" sheet="1" insertRows="0"/>
  <mergeCells count="196">
    <mergeCell ref="AK1:AT1"/>
    <mergeCell ref="A7:C7"/>
    <mergeCell ref="D7:D8"/>
    <mergeCell ref="E7:E8"/>
    <mergeCell ref="F7:H8"/>
    <mergeCell ref="I7:I8"/>
    <mergeCell ref="J7:K8"/>
    <mergeCell ref="M7:O7"/>
    <mergeCell ref="P7:P8"/>
    <mergeCell ref="Q7:Q8"/>
    <mergeCell ref="R7:T8"/>
    <mergeCell ref="U7:U8"/>
    <mergeCell ref="V7:W8"/>
    <mergeCell ref="A1:J1"/>
    <mergeCell ref="M1:V1"/>
    <mergeCell ref="Y1:AH1"/>
    <mergeCell ref="AK7:AM7"/>
    <mergeCell ref="AN7:AN8"/>
    <mergeCell ref="AO7:AO8"/>
    <mergeCell ref="AP7:AR8"/>
    <mergeCell ref="AS7:AS8"/>
    <mergeCell ref="AT7:AU8"/>
    <mergeCell ref="Y7:AA7"/>
    <mergeCell ref="AB7:AB8"/>
    <mergeCell ref="AC7:AC8"/>
    <mergeCell ref="AD7:AF8"/>
    <mergeCell ref="AG7:AG8"/>
    <mergeCell ref="AH7:AI8"/>
    <mergeCell ref="AK9:AL11"/>
    <mergeCell ref="AP9:AR9"/>
    <mergeCell ref="AT9:AU9"/>
    <mergeCell ref="AP10:AR10"/>
    <mergeCell ref="AT10:AU10"/>
    <mergeCell ref="AP11:AR11"/>
    <mergeCell ref="AT11:AU11"/>
    <mergeCell ref="AH9:AI9"/>
    <mergeCell ref="A8:B8"/>
    <mergeCell ref="M8:N8"/>
    <mergeCell ref="Y8:Z8"/>
    <mergeCell ref="AK8:AL8"/>
    <mergeCell ref="A9:B11"/>
    <mergeCell ref="F9:H9"/>
    <mergeCell ref="J9:K9"/>
    <mergeCell ref="M9:N11"/>
    <mergeCell ref="R9:T9"/>
    <mergeCell ref="V9:W9"/>
    <mergeCell ref="F11:H11"/>
    <mergeCell ref="J11:K11"/>
    <mergeCell ref="R11:T11"/>
    <mergeCell ref="V11:W11"/>
    <mergeCell ref="AD11:AF11"/>
    <mergeCell ref="AH11:AI11"/>
    <mergeCell ref="F10:H10"/>
    <mergeCell ref="J10:K10"/>
    <mergeCell ref="R10:T10"/>
    <mergeCell ref="V10:W10"/>
    <mergeCell ref="AD10:AF10"/>
    <mergeCell ref="AH10:AI10"/>
    <mergeCell ref="Y9:Z11"/>
    <mergeCell ref="AD9:AF9"/>
    <mergeCell ref="AT13:AU13"/>
    <mergeCell ref="A12:B15"/>
    <mergeCell ref="F12:H12"/>
    <mergeCell ref="J12:K12"/>
    <mergeCell ref="M12:N15"/>
    <mergeCell ref="R12:T12"/>
    <mergeCell ref="V12:W12"/>
    <mergeCell ref="F13:H13"/>
    <mergeCell ref="J13:K13"/>
    <mergeCell ref="R13:T13"/>
    <mergeCell ref="V13:W13"/>
    <mergeCell ref="AP14:AR14"/>
    <mergeCell ref="AT14:AU14"/>
    <mergeCell ref="F15:H15"/>
    <mergeCell ref="J15:K15"/>
    <mergeCell ref="R15:T15"/>
    <mergeCell ref="V15:W15"/>
    <mergeCell ref="AD15:AF15"/>
    <mergeCell ref="AH15:AI15"/>
    <mergeCell ref="AP15:AR15"/>
    <mergeCell ref="AT15:AU15"/>
    <mergeCell ref="F14:H14"/>
    <mergeCell ref="J14:K14"/>
    <mergeCell ref="R14:T14"/>
    <mergeCell ref="V14:W14"/>
    <mergeCell ref="AD14:AF14"/>
    <mergeCell ref="AH14:AI14"/>
    <mergeCell ref="Y12:Z15"/>
    <mergeCell ref="AD12:AF12"/>
    <mergeCell ref="AH12:AI12"/>
    <mergeCell ref="AK12:AL15"/>
    <mergeCell ref="AP12:AR12"/>
    <mergeCell ref="AP13:AR13"/>
    <mergeCell ref="AT12:AU12"/>
    <mergeCell ref="AD13:AF13"/>
    <mergeCell ref="AH13:AI13"/>
    <mergeCell ref="AP17:AR17"/>
    <mergeCell ref="AT17:AU17"/>
    <mergeCell ref="A16:B19"/>
    <mergeCell ref="F16:H16"/>
    <mergeCell ref="J16:K16"/>
    <mergeCell ref="M16:N19"/>
    <mergeCell ref="R16:T16"/>
    <mergeCell ref="V16:W16"/>
    <mergeCell ref="F17:H17"/>
    <mergeCell ref="J17:K17"/>
    <mergeCell ref="R17:T17"/>
    <mergeCell ref="V17:W17"/>
    <mergeCell ref="AP18:AR18"/>
    <mergeCell ref="AT18:AU18"/>
    <mergeCell ref="F19:H19"/>
    <mergeCell ref="J19:K19"/>
    <mergeCell ref="R19:T19"/>
    <mergeCell ref="V19:W19"/>
    <mergeCell ref="AD19:AF19"/>
    <mergeCell ref="AH19:AI19"/>
    <mergeCell ref="AP19:AR19"/>
    <mergeCell ref="AT19:AU19"/>
    <mergeCell ref="F18:H18"/>
    <mergeCell ref="J18:K18"/>
    <mergeCell ref="R18:T18"/>
    <mergeCell ref="V18:W18"/>
    <mergeCell ref="AD18:AF18"/>
    <mergeCell ref="AH18:AI18"/>
    <mergeCell ref="Y16:Z19"/>
    <mergeCell ref="AD16:AF16"/>
    <mergeCell ref="AH16:AI16"/>
    <mergeCell ref="AK16:AL19"/>
    <mergeCell ref="AP16:AR16"/>
    <mergeCell ref="AT16:AU16"/>
    <mergeCell ref="AD17:AF17"/>
    <mergeCell ref="AH17:AI17"/>
    <mergeCell ref="Y20:AB20"/>
    <mergeCell ref="AD20:AF20"/>
    <mergeCell ref="AH20:AI20"/>
    <mergeCell ref="AK20:AN20"/>
    <mergeCell ref="AP20:AR20"/>
    <mergeCell ref="AT20:AU20"/>
    <mergeCell ref="A20:D20"/>
    <mergeCell ref="F20:H20"/>
    <mergeCell ref="J20:K20"/>
    <mergeCell ref="M20:P20"/>
    <mergeCell ref="R20:T20"/>
    <mergeCell ref="V20:W20"/>
    <mergeCell ref="AK25:AK33"/>
    <mergeCell ref="AQ25:AQ33"/>
    <mergeCell ref="A34:A42"/>
    <mergeCell ref="G34:G42"/>
    <mergeCell ref="M34:M42"/>
    <mergeCell ref="S34:S42"/>
    <mergeCell ref="Y34:Y42"/>
    <mergeCell ref="AE34:AE42"/>
    <mergeCell ref="AK34:AK42"/>
    <mergeCell ref="AQ34:AQ42"/>
    <mergeCell ref="A25:A33"/>
    <mergeCell ref="G25:G33"/>
    <mergeCell ref="M25:M33"/>
    <mergeCell ref="S25:S33"/>
    <mergeCell ref="Y25:Y33"/>
    <mergeCell ref="AE25:AE33"/>
    <mergeCell ref="AK43:AK51"/>
    <mergeCell ref="AQ43:AQ51"/>
    <mergeCell ref="A52:A60"/>
    <mergeCell ref="G52:G60"/>
    <mergeCell ref="M52:M60"/>
    <mergeCell ref="S52:S60"/>
    <mergeCell ref="Y52:Y60"/>
    <mergeCell ref="AE52:AE60"/>
    <mergeCell ref="AK52:AK60"/>
    <mergeCell ref="AQ52:AQ60"/>
    <mergeCell ref="A43:A51"/>
    <mergeCell ref="G43:G51"/>
    <mergeCell ref="M43:M51"/>
    <mergeCell ref="S43:S51"/>
    <mergeCell ref="Y43:Y51"/>
    <mergeCell ref="AE43:AE51"/>
    <mergeCell ref="G79:H79"/>
    <mergeCell ref="S79:T79"/>
    <mergeCell ref="AE79:AF79"/>
    <mergeCell ref="AQ79:AR79"/>
    <mergeCell ref="AK61:AK69"/>
    <mergeCell ref="AQ61:AQ69"/>
    <mergeCell ref="A70:A78"/>
    <mergeCell ref="G70:G78"/>
    <mergeCell ref="M70:M78"/>
    <mergeCell ref="S70:S78"/>
    <mergeCell ref="Y70:Y78"/>
    <mergeCell ref="AE70:AE78"/>
    <mergeCell ref="AK70:AK78"/>
    <mergeCell ref="AQ70:AQ78"/>
    <mergeCell ref="A61:A69"/>
    <mergeCell ref="G61:G69"/>
    <mergeCell ref="M61:M69"/>
    <mergeCell ref="S61:S69"/>
    <mergeCell ref="Y61:Y69"/>
    <mergeCell ref="AE61:AE69"/>
  </mergeCells>
  <phoneticPr fontId="1"/>
  <dataValidations count="2">
    <dataValidation type="whole" allowBlank="1" showInputMessage="1" showErrorMessage="1" sqref="J25:J80 D25:D78 V25:V80 P25:P78 AH25:AH80 AB25:AB78 AT25:AT80 AN25:AN78" xr:uid="{80B9207B-7BEE-490D-BA94-472DA992A006}">
      <formula1>0</formula1>
      <formula2>100</formula2>
    </dataValidation>
    <dataValidation type="whole" allowBlank="1" showInputMessage="1" showErrorMessage="1" sqref="I25:I80 C25:C78 U25:U80 O25:O78 AG25:AG80 AA25:AA78 AS25:AS80 AM25:AM78" xr:uid="{39EF07BB-F6BE-4067-9E54-9A5EDCEFE426}">
      <formula1>3</formula1>
      <formula2>5</formula2>
    </dataValidation>
  </dataValidations>
  <pageMargins left="0.7" right="0.7" top="0.75" bottom="0.75" header="0.3" footer="0.3"/>
  <pageSetup paperSize="9" scale="74" orientation="portrait" r:id="rId1"/>
  <colBreaks count="4" manualBreakCount="4">
    <brk id="11" max="79" man="1"/>
    <brk id="23" max="79" man="1"/>
    <brk id="35" max="79" man="1"/>
    <brk id="47" max="79"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14963-0458-4690-8B62-8ED761815BCD}">
  <sheetPr>
    <tabColor rgb="FFFF0000"/>
  </sheetPr>
  <dimension ref="A1:AU80"/>
  <sheetViews>
    <sheetView view="pageBreakPreview" zoomScale="91" zoomScaleNormal="90" zoomScaleSheetLayoutView="91" workbookViewId="0">
      <selection activeCell="AM9" sqref="AM9"/>
    </sheetView>
  </sheetViews>
  <sheetFormatPr defaultRowHeight="13"/>
  <cols>
    <col min="1" max="1" width="2.7265625" style="31" customWidth="1"/>
    <col min="2" max="2" width="13.26953125" style="31" customWidth="1"/>
    <col min="3" max="4" width="10.453125" style="31" customWidth="1"/>
    <col min="5" max="5" width="12.6328125" style="31" customWidth="1"/>
    <col min="6" max="6" width="3" style="31" customWidth="1"/>
    <col min="7" max="7" width="3.08984375" style="31" customWidth="1"/>
    <col min="8" max="8" width="14" style="31" customWidth="1"/>
    <col min="9" max="10" width="10.6328125" style="31" customWidth="1"/>
    <col min="11" max="11" width="13" style="31" customWidth="1"/>
    <col min="12" max="12" width="4.6328125" style="31" customWidth="1"/>
    <col min="13" max="13" width="2.7265625" style="31" customWidth="1"/>
    <col min="14" max="14" width="13.26953125" style="31" customWidth="1"/>
    <col min="15" max="16" width="10.453125" style="31" customWidth="1"/>
    <col min="17" max="17" width="12.6328125" style="31" customWidth="1"/>
    <col min="18" max="19" width="3" style="31" customWidth="1"/>
    <col min="20" max="20" width="14" style="31" customWidth="1"/>
    <col min="21" max="22" width="10.6328125" style="31" customWidth="1"/>
    <col min="23" max="23" width="13" style="31" customWidth="1"/>
    <col min="24" max="24" width="4.6328125" style="31" customWidth="1"/>
    <col min="25" max="25" width="2.7265625" style="31" customWidth="1"/>
    <col min="26" max="26" width="13.26953125" style="31" customWidth="1"/>
    <col min="27" max="28" width="10.453125" style="31" customWidth="1"/>
    <col min="29" max="29" width="12.6328125" style="31" customWidth="1"/>
    <col min="30" max="31" width="3" style="31" customWidth="1"/>
    <col min="32" max="32" width="14" style="31" customWidth="1"/>
    <col min="33" max="34" width="10.6328125" style="31" customWidth="1"/>
    <col min="35" max="35" width="13" style="31" customWidth="1"/>
    <col min="36" max="36" width="4.6328125" style="31" customWidth="1"/>
    <col min="37" max="37" width="2.7265625" style="31" customWidth="1"/>
    <col min="38" max="38" width="13.26953125" style="31" customWidth="1"/>
    <col min="39" max="40" width="10.453125" style="31" customWidth="1"/>
    <col min="41" max="41" width="12.6328125" style="31" customWidth="1"/>
    <col min="42" max="43" width="3" style="31" customWidth="1"/>
    <col min="44" max="44" width="14" style="31" customWidth="1"/>
    <col min="45" max="46" width="10.6328125" style="31" customWidth="1"/>
    <col min="47" max="47" width="13" style="31" customWidth="1"/>
    <col min="48" max="16384" width="8.7265625" style="31"/>
  </cols>
  <sheetData>
    <row r="1" spans="1:47" ht="20.25" customHeight="1" thickTop="1" thickBot="1">
      <c r="A1" s="496" t="s">
        <v>337</v>
      </c>
      <c r="B1" s="496"/>
      <c r="C1" s="496"/>
      <c r="D1" s="496"/>
      <c r="E1" s="496"/>
      <c r="F1" s="496"/>
      <c r="G1" s="496"/>
      <c r="H1" s="496"/>
      <c r="I1" s="496"/>
      <c r="J1" s="496"/>
      <c r="K1" s="127" t="s">
        <v>325</v>
      </c>
      <c r="M1" s="496" t="s">
        <v>337</v>
      </c>
      <c r="N1" s="496"/>
      <c r="O1" s="496"/>
      <c r="P1" s="496"/>
      <c r="Q1" s="496"/>
      <c r="R1" s="496"/>
      <c r="S1" s="496"/>
      <c r="T1" s="496"/>
      <c r="U1" s="496"/>
      <c r="V1" s="496"/>
      <c r="W1" s="127" t="s">
        <v>326</v>
      </c>
      <c r="Y1" s="496" t="s">
        <v>337</v>
      </c>
      <c r="Z1" s="496"/>
      <c r="AA1" s="496"/>
      <c r="AB1" s="496"/>
      <c r="AC1" s="496"/>
      <c r="AD1" s="496"/>
      <c r="AE1" s="496"/>
      <c r="AF1" s="496"/>
      <c r="AG1" s="496"/>
      <c r="AH1" s="496"/>
      <c r="AI1" s="127" t="s">
        <v>327</v>
      </c>
      <c r="AK1" s="496" t="s">
        <v>337</v>
      </c>
      <c r="AL1" s="496"/>
      <c r="AM1" s="496"/>
      <c r="AN1" s="496"/>
      <c r="AO1" s="496"/>
      <c r="AP1" s="496"/>
      <c r="AQ1" s="496"/>
      <c r="AR1" s="496"/>
      <c r="AS1" s="496"/>
      <c r="AT1" s="496"/>
      <c r="AU1" s="127" t="s">
        <v>328</v>
      </c>
    </row>
    <row r="2" spans="1:47" ht="10.5" customHeight="1" thickTop="1">
      <c r="A2" s="32"/>
      <c r="B2" s="33"/>
      <c r="C2" s="33"/>
      <c r="D2" s="33"/>
      <c r="E2" s="33"/>
      <c r="F2" s="33"/>
      <c r="G2" s="33"/>
      <c r="H2" s="33"/>
      <c r="I2" s="33"/>
      <c r="J2" s="33"/>
      <c r="K2" s="33"/>
      <c r="M2" s="32"/>
      <c r="N2" s="33"/>
      <c r="O2" s="33"/>
      <c r="P2" s="33"/>
      <c r="Q2" s="33"/>
      <c r="R2" s="33"/>
      <c r="S2" s="33"/>
      <c r="T2" s="33"/>
      <c r="U2" s="33"/>
      <c r="V2" s="33"/>
      <c r="W2" s="33"/>
      <c r="Y2" s="32"/>
      <c r="Z2" s="33"/>
      <c r="AA2" s="33"/>
      <c r="AB2" s="33"/>
      <c r="AC2" s="33"/>
      <c r="AD2" s="33"/>
      <c r="AE2" s="33"/>
      <c r="AF2" s="33"/>
      <c r="AG2" s="33"/>
      <c r="AH2" s="33"/>
      <c r="AI2" s="33"/>
      <c r="AK2" s="32"/>
      <c r="AL2" s="33"/>
      <c r="AM2" s="33"/>
      <c r="AN2" s="33"/>
      <c r="AO2" s="33"/>
      <c r="AP2" s="33"/>
      <c r="AQ2" s="33"/>
      <c r="AR2" s="33"/>
      <c r="AS2" s="33"/>
      <c r="AT2" s="33"/>
      <c r="AU2" s="33"/>
    </row>
    <row r="3" spans="1:47" ht="18" customHeight="1">
      <c r="A3" s="126" t="s">
        <v>62</v>
      </c>
      <c r="B3" s="124"/>
      <c r="C3" s="125"/>
      <c r="M3" s="126" t="s">
        <v>63</v>
      </c>
      <c r="N3" s="34"/>
      <c r="O3" s="35"/>
      <c r="Y3" s="126" t="s">
        <v>64</v>
      </c>
      <c r="Z3" s="34"/>
      <c r="AA3" s="35"/>
      <c r="AK3" s="126" t="s">
        <v>65</v>
      </c>
      <c r="AL3" s="34"/>
      <c r="AM3" s="35"/>
    </row>
    <row r="5" spans="1:47">
      <c r="A5" s="36" t="s">
        <v>56</v>
      </c>
      <c r="B5" s="36"/>
      <c r="C5" s="36"/>
      <c r="D5" s="36"/>
      <c r="E5" s="36"/>
      <c r="F5" s="36"/>
      <c r="G5" s="36"/>
      <c r="H5" s="36"/>
      <c r="I5" s="36"/>
      <c r="J5" s="36"/>
      <c r="K5" s="36"/>
      <c r="M5" s="36" t="s">
        <v>56</v>
      </c>
      <c r="N5" s="36"/>
      <c r="O5" s="36"/>
      <c r="P5" s="36"/>
      <c r="Q5" s="36"/>
      <c r="R5" s="36"/>
      <c r="S5" s="36"/>
      <c r="T5" s="36"/>
      <c r="U5" s="36"/>
      <c r="V5" s="36"/>
      <c r="W5" s="36"/>
      <c r="Y5" s="36" t="s">
        <v>56</v>
      </c>
      <c r="Z5" s="36"/>
      <c r="AA5" s="36"/>
      <c r="AB5" s="36"/>
      <c r="AC5" s="36"/>
      <c r="AD5" s="36"/>
      <c r="AE5" s="36"/>
      <c r="AF5" s="36"/>
      <c r="AG5" s="36"/>
      <c r="AH5" s="36"/>
      <c r="AI5" s="36"/>
      <c r="AK5" s="36" t="s">
        <v>56</v>
      </c>
      <c r="AL5" s="36"/>
      <c r="AM5" s="36"/>
      <c r="AN5" s="36"/>
      <c r="AO5" s="36"/>
      <c r="AP5" s="36"/>
      <c r="AQ5" s="36"/>
      <c r="AR5" s="36"/>
      <c r="AS5" s="36"/>
      <c r="AT5" s="36"/>
      <c r="AU5" s="36"/>
    </row>
    <row r="6" spans="1:47" ht="6.75" customHeight="1" thickBot="1">
      <c r="A6" s="1"/>
      <c r="B6" s="1"/>
      <c r="C6" s="1"/>
      <c r="D6" s="1"/>
      <c r="E6" s="1"/>
      <c r="F6" s="1"/>
      <c r="G6" s="1"/>
      <c r="H6" s="1"/>
      <c r="I6" s="1"/>
      <c r="J6" s="1"/>
      <c r="K6" s="1"/>
      <c r="M6" s="1"/>
      <c r="N6" s="1"/>
      <c r="O6" s="1"/>
      <c r="P6" s="1"/>
      <c r="Q6" s="1"/>
      <c r="R6" s="1"/>
      <c r="S6" s="1"/>
      <c r="T6" s="1"/>
      <c r="U6" s="1"/>
      <c r="V6" s="1"/>
      <c r="W6" s="1"/>
      <c r="Y6" s="1"/>
      <c r="Z6" s="1"/>
      <c r="AA6" s="1"/>
      <c r="AB6" s="1"/>
      <c r="AC6" s="1"/>
      <c r="AD6" s="1"/>
      <c r="AE6" s="1"/>
      <c r="AF6" s="1"/>
      <c r="AG6" s="1"/>
      <c r="AH6" s="1"/>
      <c r="AI6" s="1"/>
      <c r="AK6" s="1"/>
      <c r="AL6" s="1"/>
      <c r="AM6" s="1"/>
      <c r="AN6" s="1"/>
      <c r="AO6" s="1"/>
      <c r="AP6" s="1"/>
      <c r="AQ6" s="1"/>
      <c r="AR6" s="1"/>
      <c r="AS6" s="1"/>
      <c r="AT6" s="1"/>
      <c r="AU6" s="1"/>
    </row>
    <row r="7" spans="1:47">
      <c r="A7" s="541" t="s">
        <v>32</v>
      </c>
      <c r="B7" s="542"/>
      <c r="C7" s="542"/>
      <c r="D7" s="543" t="s">
        <v>24</v>
      </c>
      <c r="E7" s="543" t="s">
        <v>29</v>
      </c>
      <c r="F7" s="543" t="s">
        <v>34</v>
      </c>
      <c r="G7" s="543"/>
      <c r="H7" s="543"/>
      <c r="I7" s="543" t="s">
        <v>33</v>
      </c>
      <c r="J7" s="545" t="s">
        <v>36</v>
      </c>
      <c r="K7" s="546"/>
      <c r="M7" s="541" t="s">
        <v>32</v>
      </c>
      <c r="N7" s="542"/>
      <c r="O7" s="542"/>
      <c r="P7" s="543" t="s">
        <v>24</v>
      </c>
      <c r="Q7" s="543" t="s">
        <v>29</v>
      </c>
      <c r="R7" s="543" t="s">
        <v>34</v>
      </c>
      <c r="S7" s="543"/>
      <c r="T7" s="543"/>
      <c r="U7" s="543" t="s">
        <v>33</v>
      </c>
      <c r="V7" s="545" t="s">
        <v>36</v>
      </c>
      <c r="W7" s="546"/>
      <c r="Y7" s="541" t="s">
        <v>32</v>
      </c>
      <c r="Z7" s="542"/>
      <c r="AA7" s="542"/>
      <c r="AB7" s="543" t="s">
        <v>24</v>
      </c>
      <c r="AC7" s="543" t="s">
        <v>29</v>
      </c>
      <c r="AD7" s="543" t="s">
        <v>34</v>
      </c>
      <c r="AE7" s="543"/>
      <c r="AF7" s="543"/>
      <c r="AG7" s="543" t="s">
        <v>33</v>
      </c>
      <c r="AH7" s="545" t="s">
        <v>36</v>
      </c>
      <c r="AI7" s="546"/>
      <c r="AK7" s="541" t="s">
        <v>32</v>
      </c>
      <c r="AL7" s="542"/>
      <c r="AM7" s="542"/>
      <c r="AN7" s="543" t="s">
        <v>24</v>
      </c>
      <c r="AO7" s="543" t="s">
        <v>29</v>
      </c>
      <c r="AP7" s="543" t="s">
        <v>34</v>
      </c>
      <c r="AQ7" s="543"/>
      <c r="AR7" s="543"/>
      <c r="AS7" s="543" t="s">
        <v>33</v>
      </c>
      <c r="AT7" s="545" t="s">
        <v>36</v>
      </c>
      <c r="AU7" s="546"/>
    </row>
    <row r="8" spans="1:47" ht="13.5" thickBot="1">
      <c r="A8" s="533" t="s">
        <v>30</v>
      </c>
      <c r="B8" s="534"/>
      <c r="C8" s="252" t="s">
        <v>2</v>
      </c>
      <c r="D8" s="544"/>
      <c r="E8" s="544"/>
      <c r="F8" s="544"/>
      <c r="G8" s="544"/>
      <c r="H8" s="544"/>
      <c r="I8" s="544"/>
      <c r="J8" s="547"/>
      <c r="K8" s="548"/>
      <c r="M8" s="533" t="s">
        <v>30</v>
      </c>
      <c r="N8" s="534"/>
      <c r="O8" s="252" t="s">
        <v>2</v>
      </c>
      <c r="P8" s="544"/>
      <c r="Q8" s="544"/>
      <c r="R8" s="544"/>
      <c r="S8" s="544"/>
      <c r="T8" s="544"/>
      <c r="U8" s="544"/>
      <c r="V8" s="547"/>
      <c r="W8" s="548"/>
      <c r="Y8" s="533" t="s">
        <v>30</v>
      </c>
      <c r="Z8" s="534"/>
      <c r="AA8" s="252" t="s">
        <v>2</v>
      </c>
      <c r="AB8" s="544"/>
      <c r="AC8" s="544"/>
      <c r="AD8" s="544"/>
      <c r="AE8" s="544"/>
      <c r="AF8" s="544"/>
      <c r="AG8" s="544"/>
      <c r="AH8" s="547"/>
      <c r="AI8" s="548"/>
      <c r="AK8" s="533" t="s">
        <v>30</v>
      </c>
      <c r="AL8" s="534"/>
      <c r="AM8" s="252" t="s">
        <v>2</v>
      </c>
      <c r="AN8" s="544"/>
      <c r="AO8" s="544"/>
      <c r="AP8" s="544"/>
      <c r="AQ8" s="544"/>
      <c r="AR8" s="544"/>
      <c r="AS8" s="544"/>
      <c r="AT8" s="547"/>
      <c r="AU8" s="548"/>
    </row>
    <row r="9" spans="1:47">
      <c r="A9" s="535" t="s">
        <v>48</v>
      </c>
      <c r="B9" s="536"/>
      <c r="C9" s="253" t="s">
        <v>26</v>
      </c>
      <c r="D9" s="52">
        <v>3000</v>
      </c>
      <c r="E9" s="52">
        <f>COUNTIFS(C25:C78,3,D25:D78,4)+COUNTIFS(I25:I78,3,J25:J78,4)</f>
        <v>0</v>
      </c>
      <c r="F9" s="537">
        <f>+D9*E9</f>
        <v>0</v>
      </c>
      <c r="G9" s="537"/>
      <c r="H9" s="537"/>
      <c r="I9" s="53">
        <f>'13.様式２（実績報告）'!H30</f>
        <v>0.25</v>
      </c>
      <c r="J9" s="538">
        <f>F9*I9</f>
        <v>0</v>
      </c>
      <c r="K9" s="539"/>
      <c r="M9" s="535" t="s">
        <v>48</v>
      </c>
      <c r="N9" s="536"/>
      <c r="O9" s="253" t="s">
        <v>26</v>
      </c>
      <c r="P9" s="52">
        <v>3000</v>
      </c>
      <c r="Q9" s="52">
        <f>COUNTIFS(O25:O78,3,P25:P78,4)+COUNTIFS(U25:U78,3,V25:V78,4)</f>
        <v>0</v>
      </c>
      <c r="R9" s="537">
        <f>+P9*Q9</f>
        <v>0</v>
      </c>
      <c r="S9" s="537"/>
      <c r="T9" s="537"/>
      <c r="U9" s="53">
        <f>'13.様式２（実績報告）'!H30</f>
        <v>0.25</v>
      </c>
      <c r="V9" s="538">
        <f>R9*U9</f>
        <v>0</v>
      </c>
      <c r="W9" s="539"/>
      <c r="Y9" s="535" t="s">
        <v>48</v>
      </c>
      <c r="Z9" s="536"/>
      <c r="AA9" s="253" t="s">
        <v>26</v>
      </c>
      <c r="AB9" s="52">
        <v>3000</v>
      </c>
      <c r="AC9" s="52">
        <f>COUNTIFS(AA25:AA78,3,AB25:AB78,4)+COUNTIFS(AG25:AG78,3,AH25:AH78,4)</f>
        <v>0</v>
      </c>
      <c r="AD9" s="537">
        <f>+AB9*AC9</f>
        <v>0</v>
      </c>
      <c r="AE9" s="537"/>
      <c r="AF9" s="537"/>
      <c r="AG9" s="53">
        <f>'13.様式２（実績報告）'!H30</f>
        <v>0.25</v>
      </c>
      <c r="AH9" s="538">
        <f>AD9*AG9</f>
        <v>0</v>
      </c>
      <c r="AI9" s="539"/>
      <c r="AK9" s="535" t="s">
        <v>48</v>
      </c>
      <c r="AL9" s="536"/>
      <c r="AM9" s="253" t="s">
        <v>26</v>
      </c>
      <c r="AN9" s="52">
        <v>3000</v>
      </c>
      <c r="AO9" s="52">
        <f>COUNTIFS(AM25:AM78,3,AN25:AN78,4)+COUNTIFS(AS25:AS78,3,AT25:AT78,4)</f>
        <v>0</v>
      </c>
      <c r="AP9" s="537">
        <f>+AN9*AO9</f>
        <v>0</v>
      </c>
      <c r="AQ9" s="537"/>
      <c r="AR9" s="537"/>
      <c r="AS9" s="53">
        <f>'13.様式２（実績報告）'!H30</f>
        <v>0.25</v>
      </c>
      <c r="AT9" s="538">
        <f>AP9*AS9</f>
        <v>0</v>
      </c>
      <c r="AU9" s="539"/>
    </row>
    <row r="10" spans="1:47">
      <c r="A10" s="504"/>
      <c r="B10" s="505"/>
      <c r="C10" s="254" t="s">
        <v>27</v>
      </c>
      <c r="D10" s="54">
        <v>11000</v>
      </c>
      <c r="E10" s="54">
        <f>COUNTIFS(C25:C78,3,D25:D78,5)+COUNTIFS(I25:I78,3,J25:J78,5)</f>
        <v>0</v>
      </c>
      <c r="F10" s="515">
        <f>+D10*E10</f>
        <v>0</v>
      </c>
      <c r="G10" s="516"/>
      <c r="H10" s="517"/>
      <c r="I10" s="55">
        <f>'13.様式２（実績報告）'!H31</f>
        <v>0.25</v>
      </c>
      <c r="J10" s="518">
        <f t="shared" ref="J10:J19" si="0">F10*I10</f>
        <v>0</v>
      </c>
      <c r="K10" s="519"/>
      <c r="M10" s="504"/>
      <c r="N10" s="505"/>
      <c r="O10" s="254" t="s">
        <v>27</v>
      </c>
      <c r="P10" s="54">
        <v>11000</v>
      </c>
      <c r="Q10" s="54">
        <f>COUNTIFS(O25:O78,3,P25:P78,5)+COUNTIFS(U25:U78,3,V25:V78,5)</f>
        <v>0</v>
      </c>
      <c r="R10" s="515">
        <f>+P10*Q10</f>
        <v>0</v>
      </c>
      <c r="S10" s="516"/>
      <c r="T10" s="517"/>
      <c r="U10" s="55">
        <f>'13.様式２（実績報告）'!H31</f>
        <v>0.25</v>
      </c>
      <c r="V10" s="518">
        <f t="shared" ref="V10:V19" si="1">R10*U10</f>
        <v>0</v>
      </c>
      <c r="W10" s="519"/>
      <c r="Y10" s="504"/>
      <c r="Z10" s="505"/>
      <c r="AA10" s="254" t="s">
        <v>27</v>
      </c>
      <c r="AB10" s="54">
        <v>11000</v>
      </c>
      <c r="AC10" s="54">
        <f>COUNTIFS(AA25:AA78,3,AB25:AB78,5)+COUNTIFS(AG25:AG78,3,AH25:AH78,5)</f>
        <v>0</v>
      </c>
      <c r="AD10" s="515">
        <f>+AB10*AC10</f>
        <v>0</v>
      </c>
      <c r="AE10" s="516"/>
      <c r="AF10" s="517"/>
      <c r="AG10" s="55">
        <f>'13.様式２（実績報告）'!H31</f>
        <v>0.25</v>
      </c>
      <c r="AH10" s="518">
        <f t="shared" ref="AH10:AH19" si="2">AD10*AG10</f>
        <v>0</v>
      </c>
      <c r="AI10" s="519"/>
      <c r="AK10" s="504"/>
      <c r="AL10" s="505"/>
      <c r="AM10" s="254" t="s">
        <v>27</v>
      </c>
      <c r="AN10" s="54">
        <v>11000</v>
      </c>
      <c r="AO10" s="54">
        <f>COUNTIFS(AM25:AM78,3,AN25:AN78,5)+COUNTIFS(AS25:AS78,3,AT25:AT78,5)</f>
        <v>0</v>
      </c>
      <c r="AP10" s="515">
        <f>+AN10*AO10</f>
        <v>0</v>
      </c>
      <c r="AQ10" s="516"/>
      <c r="AR10" s="517"/>
      <c r="AS10" s="55">
        <f>'13.様式２（実績報告）'!H31</f>
        <v>0.25</v>
      </c>
      <c r="AT10" s="518">
        <f t="shared" ref="AT10:AT19" si="3">AP10*AS10</f>
        <v>0</v>
      </c>
      <c r="AU10" s="519"/>
    </row>
    <row r="11" spans="1:47">
      <c r="A11" s="523"/>
      <c r="B11" s="524"/>
      <c r="C11" s="255" t="s">
        <v>28</v>
      </c>
      <c r="D11" s="56">
        <v>19000</v>
      </c>
      <c r="E11" s="56">
        <f>COUNTIFS(C25:C78,3,D25:D78,"&gt;5")+COUNTIFS(I25:I78,3,J25:J78,"&gt;5")</f>
        <v>0</v>
      </c>
      <c r="F11" s="530">
        <f>+D11*E11</f>
        <v>0</v>
      </c>
      <c r="G11" s="531"/>
      <c r="H11" s="532"/>
      <c r="I11" s="57">
        <f>'13.様式２（実績報告）'!H32</f>
        <v>0.25</v>
      </c>
      <c r="J11" s="521">
        <f t="shared" si="0"/>
        <v>0</v>
      </c>
      <c r="K11" s="540"/>
      <c r="M11" s="523"/>
      <c r="N11" s="524"/>
      <c r="O11" s="255" t="s">
        <v>28</v>
      </c>
      <c r="P11" s="56">
        <v>19000</v>
      </c>
      <c r="Q11" s="56">
        <f>COUNTIFS(O25:O78,3,P25:P78,"&gt;5")+COUNTIFS(U25:U78,3,V25:V78,"&gt;5")</f>
        <v>0</v>
      </c>
      <c r="R11" s="530">
        <f>+P11*Q11</f>
        <v>0</v>
      </c>
      <c r="S11" s="531"/>
      <c r="T11" s="532"/>
      <c r="U11" s="57">
        <f>'13.様式２（実績報告）'!H32</f>
        <v>0.25</v>
      </c>
      <c r="V11" s="521">
        <f t="shared" si="1"/>
        <v>0</v>
      </c>
      <c r="W11" s="540"/>
      <c r="Y11" s="523"/>
      <c r="Z11" s="524"/>
      <c r="AA11" s="255" t="s">
        <v>28</v>
      </c>
      <c r="AB11" s="56">
        <v>19000</v>
      </c>
      <c r="AC11" s="56">
        <f>COUNTIFS(AA25:AA78,3,AB25:AB78,"&gt;5")+COUNTIFS(AG25:AG78,3,AH25:AH78,"&gt;5")</f>
        <v>0</v>
      </c>
      <c r="AD11" s="530">
        <f>+AB11*AC11</f>
        <v>0</v>
      </c>
      <c r="AE11" s="531"/>
      <c r="AF11" s="532"/>
      <c r="AG11" s="57">
        <f>'13.様式２（実績報告）'!H32</f>
        <v>0.25</v>
      </c>
      <c r="AH11" s="521">
        <f t="shared" si="2"/>
        <v>0</v>
      </c>
      <c r="AI11" s="540"/>
      <c r="AK11" s="523"/>
      <c r="AL11" s="524"/>
      <c r="AM11" s="255" t="s">
        <v>28</v>
      </c>
      <c r="AN11" s="56">
        <v>19000</v>
      </c>
      <c r="AO11" s="56">
        <f>COUNTIFS(AM25:AM78,3,AN25:AN78,"&gt;5")+COUNTIFS(AS25:AS78,3,AT25:AT78,"&gt;5")</f>
        <v>0</v>
      </c>
      <c r="AP11" s="530">
        <f>+AN11*AO11</f>
        <v>0</v>
      </c>
      <c r="AQ11" s="531"/>
      <c r="AR11" s="532"/>
      <c r="AS11" s="57">
        <f>'13.様式２（実績報告）'!H32</f>
        <v>0.25</v>
      </c>
      <c r="AT11" s="521">
        <f t="shared" si="3"/>
        <v>0</v>
      </c>
      <c r="AU11" s="540"/>
    </row>
    <row r="12" spans="1:47">
      <c r="A12" s="523" t="s">
        <v>49</v>
      </c>
      <c r="B12" s="524"/>
      <c r="C12" s="256" t="s">
        <v>26</v>
      </c>
      <c r="D12" s="58">
        <v>3000</v>
      </c>
      <c r="E12" s="58">
        <f>COUNTIFS(C25:C78,4,D25:D78,4)+COUNTIFS(I25:I78,4,J25:J78,4)</f>
        <v>0</v>
      </c>
      <c r="F12" s="510">
        <f>+D12*E12</f>
        <v>0</v>
      </c>
      <c r="G12" s="511"/>
      <c r="H12" s="512"/>
      <c r="I12" s="59">
        <f>'13.様式２（実績報告）'!H33</f>
        <v>0.25</v>
      </c>
      <c r="J12" s="513">
        <f t="shared" si="0"/>
        <v>0</v>
      </c>
      <c r="K12" s="514"/>
      <c r="M12" s="523" t="s">
        <v>49</v>
      </c>
      <c r="N12" s="524"/>
      <c r="O12" s="256" t="s">
        <v>26</v>
      </c>
      <c r="P12" s="58">
        <v>3000</v>
      </c>
      <c r="Q12" s="58">
        <f>COUNTIFS(O25:O78,4,P25:P78,4)+COUNTIFS(U25:U78,4,V25:V78,4)</f>
        <v>0</v>
      </c>
      <c r="R12" s="510">
        <f>+P12*Q12</f>
        <v>0</v>
      </c>
      <c r="S12" s="511"/>
      <c r="T12" s="512"/>
      <c r="U12" s="59">
        <f>'13.様式２（実績報告）'!H33</f>
        <v>0.25</v>
      </c>
      <c r="V12" s="513">
        <f t="shared" si="1"/>
        <v>0</v>
      </c>
      <c r="W12" s="514"/>
      <c r="Y12" s="523" t="s">
        <v>49</v>
      </c>
      <c r="Z12" s="524"/>
      <c r="AA12" s="256" t="s">
        <v>26</v>
      </c>
      <c r="AB12" s="58">
        <v>3000</v>
      </c>
      <c r="AC12" s="58">
        <f>COUNTIFS(AA25:AA78,4,AB25:AB78,4)+COUNTIFS(AG25:AG78,4,AH25:AH78,4)</f>
        <v>0</v>
      </c>
      <c r="AD12" s="510">
        <f>+AB12*AC12</f>
        <v>0</v>
      </c>
      <c r="AE12" s="511"/>
      <c r="AF12" s="512"/>
      <c r="AG12" s="59">
        <f>'13.様式２（実績報告）'!H33</f>
        <v>0.25</v>
      </c>
      <c r="AH12" s="513">
        <f t="shared" si="2"/>
        <v>0</v>
      </c>
      <c r="AI12" s="514"/>
      <c r="AK12" s="523" t="s">
        <v>49</v>
      </c>
      <c r="AL12" s="524"/>
      <c r="AM12" s="256" t="s">
        <v>26</v>
      </c>
      <c r="AN12" s="58">
        <v>3000</v>
      </c>
      <c r="AO12" s="58">
        <f>COUNTIFS(AM25:AM78,4,AN25:AN78,4)+COUNTIFS(AS25:AS78,4,AT25:AT78,4)</f>
        <v>0</v>
      </c>
      <c r="AP12" s="510">
        <f>+AN12*AO12</f>
        <v>0</v>
      </c>
      <c r="AQ12" s="511"/>
      <c r="AR12" s="512"/>
      <c r="AS12" s="59">
        <f>'13.様式２（実績報告）'!H33</f>
        <v>0.25</v>
      </c>
      <c r="AT12" s="513">
        <f t="shared" si="3"/>
        <v>0</v>
      </c>
      <c r="AU12" s="514"/>
    </row>
    <row r="13" spans="1:47">
      <c r="A13" s="506"/>
      <c r="B13" s="507"/>
      <c r="C13" s="254" t="s">
        <v>27</v>
      </c>
      <c r="D13" s="60">
        <v>11000</v>
      </c>
      <c r="E13" s="60">
        <f>COUNTIFS(C25:C78,4,D25:D78,5)+COUNTIFS(I25:I78,4,J25:J78,5)</f>
        <v>0</v>
      </c>
      <c r="F13" s="515">
        <f t="shared" ref="F13:F18" si="4">+D13*E13</f>
        <v>0</v>
      </c>
      <c r="G13" s="516"/>
      <c r="H13" s="517"/>
      <c r="I13" s="55">
        <f>'13.様式２（実績報告）'!H34</f>
        <v>0.25</v>
      </c>
      <c r="J13" s="518">
        <f t="shared" si="0"/>
        <v>0</v>
      </c>
      <c r="K13" s="519"/>
      <c r="M13" s="506"/>
      <c r="N13" s="507"/>
      <c r="O13" s="254" t="s">
        <v>27</v>
      </c>
      <c r="P13" s="60">
        <v>11000</v>
      </c>
      <c r="Q13" s="60">
        <f>COUNTIFS(O25:O78,4,P25:P78,5)+COUNTIFS(U25:U78,4,V25:V78,5)</f>
        <v>0</v>
      </c>
      <c r="R13" s="515">
        <f t="shared" ref="R13:R18" si="5">+P13*Q13</f>
        <v>0</v>
      </c>
      <c r="S13" s="516"/>
      <c r="T13" s="517"/>
      <c r="U13" s="55">
        <f>'13.様式２（実績報告）'!H34</f>
        <v>0.25</v>
      </c>
      <c r="V13" s="518">
        <f t="shared" si="1"/>
        <v>0</v>
      </c>
      <c r="W13" s="519"/>
      <c r="Y13" s="506"/>
      <c r="Z13" s="507"/>
      <c r="AA13" s="254" t="s">
        <v>27</v>
      </c>
      <c r="AB13" s="60">
        <v>11000</v>
      </c>
      <c r="AC13" s="60">
        <f>COUNTIFS(AA25:AA78,4,AB25:AB78,5)+COUNTIFS(AG25:AG78,4,AH25:AH78,5)</f>
        <v>0</v>
      </c>
      <c r="AD13" s="515">
        <f t="shared" ref="AD13:AD18" si="6">+AB13*AC13</f>
        <v>0</v>
      </c>
      <c r="AE13" s="516"/>
      <c r="AF13" s="517"/>
      <c r="AG13" s="55">
        <f>'13.様式２（実績報告）'!H34</f>
        <v>0.25</v>
      </c>
      <c r="AH13" s="518">
        <f t="shared" si="2"/>
        <v>0</v>
      </c>
      <c r="AI13" s="519"/>
      <c r="AK13" s="506"/>
      <c r="AL13" s="507"/>
      <c r="AM13" s="254" t="s">
        <v>27</v>
      </c>
      <c r="AN13" s="60">
        <v>11000</v>
      </c>
      <c r="AO13" s="60">
        <f>COUNTIFS(AM25:AM78,4,AN25:AN78,5)+COUNTIFS(AS25:AS78,4,AT25:AT78,5)</f>
        <v>0</v>
      </c>
      <c r="AP13" s="515">
        <f t="shared" ref="AP13:AP18" si="7">+AN13*AO13</f>
        <v>0</v>
      </c>
      <c r="AQ13" s="516"/>
      <c r="AR13" s="517"/>
      <c r="AS13" s="55">
        <f>'13.様式２（実績報告）'!H34</f>
        <v>0.25</v>
      </c>
      <c r="AT13" s="518">
        <f t="shared" si="3"/>
        <v>0</v>
      </c>
      <c r="AU13" s="519"/>
    </row>
    <row r="14" spans="1:47">
      <c r="A14" s="506"/>
      <c r="B14" s="507"/>
      <c r="C14" s="257" t="s">
        <v>52</v>
      </c>
      <c r="D14" s="61">
        <v>19000</v>
      </c>
      <c r="E14" s="61">
        <f>COUNTIFS(C25:C78,4,D25:D78,6)+COUNTIFS(I25:I78,4,J25:J78,6)</f>
        <v>0</v>
      </c>
      <c r="F14" s="525">
        <f t="shared" si="4"/>
        <v>0</v>
      </c>
      <c r="G14" s="526"/>
      <c r="H14" s="527"/>
      <c r="I14" s="55">
        <f>'13.様式２（実績報告）'!H35</f>
        <v>0.25</v>
      </c>
      <c r="J14" s="528">
        <f t="shared" si="0"/>
        <v>0</v>
      </c>
      <c r="K14" s="529"/>
      <c r="M14" s="506"/>
      <c r="N14" s="507"/>
      <c r="O14" s="257" t="s">
        <v>52</v>
      </c>
      <c r="P14" s="61">
        <v>19000</v>
      </c>
      <c r="Q14" s="61">
        <f>COUNTIFS(O25:O78,4,P25:P78,6)+COUNTIFS(U25:U78,4,V25:V78,6)</f>
        <v>0</v>
      </c>
      <c r="R14" s="525">
        <f t="shared" si="5"/>
        <v>0</v>
      </c>
      <c r="S14" s="526"/>
      <c r="T14" s="527"/>
      <c r="U14" s="55">
        <f>'13.様式２（実績報告）'!H35</f>
        <v>0.25</v>
      </c>
      <c r="V14" s="528">
        <f t="shared" si="1"/>
        <v>0</v>
      </c>
      <c r="W14" s="529"/>
      <c r="Y14" s="506"/>
      <c r="Z14" s="507"/>
      <c r="AA14" s="257" t="s">
        <v>52</v>
      </c>
      <c r="AB14" s="61">
        <v>19000</v>
      </c>
      <c r="AC14" s="61">
        <f>COUNTIFS(AA25:AA78,4,AB25:AB78,6)+COUNTIFS(AG25:AG78,4,AH25:AH78,6)</f>
        <v>0</v>
      </c>
      <c r="AD14" s="525">
        <f t="shared" si="6"/>
        <v>0</v>
      </c>
      <c r="AE14" s="526"/>
      <c r="AF14" s="527"/>
      <c r="AG14" s="55">
        <f>'13.様式２（実績報告）'!H35</f>
        <v>0.25</v>
      </c>
      <c r="AH14" s="528">
        <f t="shared" si="2"/>
        <v>0</v>
      </c>
      <c r="AI14" s="529"/>
      <c r="AK14" s="506"/>
      <c r="AL14" s="507"/>
      <c r="AM14" s="257" t="s">
        <v>52</v>
      </c>
      <c r="AN14" s="61">
        <v>19000</v>
      </c>
      <c r="AO14" s="61">
        <f>COUNTIFS(AM25:AM78,4,AN25:AN78,6)+COUNTIFS(AS25:AS78,4,AT25:AT78,6)</f>
        <v>0</v>
      </c>
      <c r="AP14" s="525">
        <f t="shared" si="7"/>
        <v>0</v>
      </c>
      <c r="AQ14" s="526"/>
      <c r="AR14" s="527"/>
      <c r="AS14" s="55">
        <f>'13.様式２（実績報告）'!H35</f>
        <v>0.25</v>
      </c>
      <c r="AT14" s="528">
        <f t="shared" si="3"/>
        <v>0</v>
      </c>
      <c r="AU14" s="529"/>
    </row>
    <row r="15" spans="1:47">
      <c r="A15" s="523"/>
      <c r="B15" s="524"/>
      <c r="C15" s="255" t="s">
        <v>51</v>
      </c>
      <c r="D15" s="62">
        <v>27000</v>
      </c>
      <c r="E15" s="62">
        <f>COUNTIFS(C25:C78,4,D25:D78,"&gt;6")+COUNTIFS(I25:I78,4,J25:J78,"&gt;6")</f>
        <v>0</v>
      </c>
      <c r="F15" s="530">
        <f t="shared" si="4"/>
        <v>0</v>
      </c>
      <c r="G15" s="531"/>
      <c r="H15" s="532"/>
      <c r="I15" s="63">
        <f>'13.様式２（実績報告）'!H36</f>
        <v>0.25</v>
      </c>
      <c r="J15" s="521">
        <f t="shared" si="0"/>
        <v>0</v>
      </c>
      <c r="K15" s="522"/>
      <c r="M15" s="523"/>
      <c r="N15" s="524"/>
      <c r="O15" s="255" t="s">
        <v>51</v>
      </c>
      <c r="P15" s="62">
        <v>27000</v>
      </c>
      <c r="Q15" s="62">
        <f>COUNTIFS(O25:O78,4,P25:P78,"&gt;6")+COUNTIFS(U25:U78,4,V25:V78,"&gt;6")</f>
        <v>0</v>
      </c>
      <c r="R15" s="530">
        <f t="shared" si="5"/>
        <v>0</v>
      </c>
      <c r="S15" s="531"/>
      <c r="T15" s="532"/>
      <c r="U15" s="63">
        <f>'13.様式２（実績報告）'!H36</f>
        <v>0.25</v>
      </c>
      <c r="V15" s="521">
        <f t="shared" si="1"/>
        <v>0</v>
      </c>
      <c r="W15" s="522"/>
      <c r="Y15" s="523"/>
      <c r="Z15" s="524"/>
      <c r="AA15" s="255" t="s">
        <v>51</v>
      </c>
      <c r="AB15" s="62">
        <v>27000</v>
      </c>
      <c r="AC15" s="62">
        <f>COUNTIFS(AA25:AA78,4,AB25:AB78,"&gt;6")+COUNTIFS(AG25:AG78,4,AH25:AH78,"&gt;6")</f>
        <v>0</v>
      </c>
      <c r="AD15" s="530">
        <f t="shared" si="6"/>
        <v>0</v>
      </c>
      <c r="AE15" s="531"/>
      <c r="AF15" s="532"/>
      <c r="AG15" s="63">
        <f>'13.様式２（実績報告）'!H36</f>
        <v>0.25</v>
      </c>
      <c r="AH15" s="521">
        <f t="shared" si="2"/>
        <v>0</v>
      </c>
      <c r="AI15" s="522"/>
      <c r="AK15" s="523"/>
      <c r="AL15" s="524"/>
      <c r="AM15" s="255" t="s">
        <v>51</v>
      </c>
      <c r="AN15" s="62">
        <v>27000</v>
      </c>
      <c r="AO15" s="62">
        <f>COUNTIFS(AM25:AM78,4,AN25:AN78,"&gt;6")+COUNTIFS(AS25:AS78,4,AT25:AT78,"&gt;6")</f>
        <v>0</v>
      </c>
      <c r="AP15" s="530">
        <f t="shared" si="7"/>
        <v>0</v>
      </c>
      <c r="AQ15" s="531"/>
      <c r="AR15" s="532"/>
      <c r="AS15" s="63">
        <f>'13.様式２（実績報告）'!H36</f>
        <v>0.25</v>
      </c>
      <c r="AT15" s="521">
        <f t="shared" si="3"/>
        <v>0</v>
      </c>
      <c r="AU15" s="522"/>
    </row>
    <row r="16" spans="1:47">
      <c r="A16" s="504" t="s">
        <v>25</v>
      </c>
      <c r="B16" s="505"/>
      <c r="C16" s="256" t="s">
        <v>27</v>
      </c>
      <c r="D16" s="58">
        <v>3000</v>
      </c>
      <c r="E16" s="58">
        <f>COUNTIFS(C25:C78,5,D25:D78,5)+COUNTIFS(I25:I78,5,J25:J78,5)</f>
        <v>0</v>
      </c>
      <c r="F16" s="510">
        <f t="shared" si="4"/>
        <v>0</v>
      </c>
      <c r="G16" s="511"/>
      <c r="H16" s="512"/>
      <c r="I16" s="64">
        <f>'13.様式２（実績報告）'!H37</f>
        <v>0.25</v>
      </c>
      <c r="J16" s="513">
        <f t="shared" si="0"/>
        <v>0</v>
      </c>
      <c r="K16" s="514"/>
      <c r="M16" s="504" t="s">
        <v>25</v>
      </c>
      <c r="N16" s="505"/>
      <c r="O16" s="256" t="s">
        <v>27</v>
      </c>
      <c r="P16" s="58">
        <v>3000</v>
      </c>
      <c r="Q16" s="58">
        <f>COUNTIFS(O25:O78,5,P25:P78,5)+COUNTIFS(U25:U78,5,V25:V78,5)</f>
        <v>0</v>
      </c>
      <c r="R16" s="510">
        <f t="shared" si="5"/>
        <v>0</v>
      </c>
      <c r="S16" s="511"/>
      <c r="T16" s="512"/>
      <c r="U16" s="64">
        <f>'13.様式２（実績報告）'!H37</f>
        <v>0.25</v>
      </c>
      <c r="V16" s="513">
        <f t="shared" si="1"/>
        <v>0</v>
      </c>
      <c r="W16" s="514"/>
      <c r="Y16" s="504" t="s">
        <v>25</v>
      </c>
      <c r="Z16" s="505"/>
      <c r="AA16" s="256" t="s">
        <v>27</v>
      </c>
      <c r="AB16" s="58">
        <v>3000</v>
      </c>
      <c r="AC16" s="58">
        <f>COUNTIFS(AA25:AA78,5,AB25:AB78,5)+COUNTIFS(AG25:AG78,5,AH25:AH78,5)</f>
        <v>0</v>
      </c>
      <c r="AD16" s="510">
        <f t="shared" si="6"/>
        <v>0</v>
      </c>
      <c r="AE16" s="511"/>
      <c r="AF16" s="512"/>
      <c r="AG16" s="64">
        <f>'13.様式２（実績報告）'!H37</f>
        <v>0.25</v>
      </c>
      <c r="AH16" s="513">
        <f t="shared" si="2"/>
        <v>0</v>
      </c>
      <c r="AI16" s="514"/>
      <c r="AK16" s="504" t="s">
        <v>25</v>
      </c>
      <c r="AL16" s="505"/>
      <c r="AM16" s="256" t="s">
        <v>27</v>
      </c>
      <c r="AN16" s="58">
        <v>3000</v>
      </c>
      <c r="AO16" s="58">
        <f>COUNTIFS(AM25:AM78,5,AN25:AN78,5)+COUNTIFS(AS25:AS78,5,AT25:AT78,5)</f>
        <v>0</v>
      </c>
      <c r="AP16" s="510">
        <f t="shared" si="7"/>
        <v>0</v>
      </c>
      <c r="AQ16" s="511"/>
      <c r="AR16" s="512"/>
      <c r="AS16" s="64">
        <f>'13.様式２（実績報告）'!H37</f>
        <v>0.25</v>
      </c>
      <c r="AT16" s="513">
        <f t="shared" si="3"/>
        <v>0</v>
      </c>
      <c r="AU16" s="514"/>
    </row>
    <row r="17" spans="1:47">
      <c r="A17" s="506"/>
      <c r="B17" s="507"/>
      <c r="C17" s="254" t="s">
        <v>52</v>
      </c>
      <c r="D17" s="60">
        <v>11000</v>
      </c>
      <c r="E17" s="60">
        <f>COUNTIFS(C25:C78,5,D25:D78,6)+COUNTIFS(I25:I78,5,J25:J78,6)</f>
        <v>0</v>
      </c>
      <c r="F17" s="515">
        <f t="shared" si="4"/>
        <v>0</v>
      </c>
      <c r="G17" s="516"/>
      <c r="H17" s="517"/>
      <c r="I17" s="55">
        <f>'13.様式２（実績報告）'!H38</f>
        <v>0.25</v>
      </c>
      <c r="J17" s="518">
        <f t="shared" si="0"/>
        <v>0</v>
      </c>
      <c r="K17" s="519"/>
      <c r="M17" s="506"/>
      <c r="N17" s="507"/>
      <c r="O17" s="254" t="s">
        <v>52</v>
      </c>
      <c r="P17" s="60">
        <v>11000</v>
      </c>
      <c r="Q17" s="60">
        <f>COUNTIFS(O25:O78,5,P25:P78,6)+COUNTIFS(U25:U78,5,V25:V78,6)</f>
        <v>0</v>
      </c>
      <c r="R17" s="515">
        <f t="shared" si="5"/>
        <v>0</v>
      </c>
      <c r="S17" s="516"/>
      <c r="T17" s="517"/>
      <c r="U17" s="55">
        <f>'13.様式２（実績報告）'!H38</f>
        <v>0.25</v>
      </c>
      <c r="V17" s="518">
        <f t="shared" si="1"/>
        <v>0</v>
      </c>
      <c r="W17" s="519"/>
      <c r="Y17" s="506"/>
      <c r="Z17" s="507"/>
      <c r="AA17" s="254" t="s">
        <v>52</v>
      </c>
      <c r="AB17" s="60">
        <v>11000</v>
      </c>
      <c r="AC17" s="60">
        <f>COUNTIFS(AA25:AA78,5,AB25:AB78,6)+COUNTIFS(AG25:AG78,5,AH25:AH78,6)</f>
        <v>0</v>
      </c>
      <c r="AD17" s="515">
        <f t="shared" si="6"/>
        <v>0</v>
      </c>
      <c r="AE17" s="516"/>
      <c r="AF17" s="517"/>
      <c r="AG17" s="55">
        <f>'13.様式２（実績報告）'!H38</f>
        <v>0.25</v>
      </c>
      <c r="AH17" s="518">
        <f t="shared" si="2"/>
        <v>0</v>
      </c>
      <c r="AI17" s="519"/>
      <c r="AK17" s="506"/>
      <c r="AL17" s="507"/>
      <c r="AM17" s="254" t="s">
        <v>52</v>
      </c>
      <c r="AN17" s="60">
        <v>11000</v>
      </c>
      <c r="AO17" s="60">
        <f>COUNTIFS(AM25:AM78,5,AN25:AN78,6)+COUNTIFS(AS25:AS78,5,AT25:AT78,6)</f>
        <v>0</v>
      </c>
      <c r="AP17" s="515">
        <f t="shared" si="7"/>
        <v>0</v>
      </c>
      <c r="AQ17" s="516"/>
      <c r="AR17" s="517"/>
      <c r="AS17" s="55">
        <f>'13.様式２（実績報告）'!H38</f>
        <v>0.25</v>
      </c>
      <c r="AT17" s="518">
        <f t="shared" si="3"/>
        <v>0</v>
      </c>
      <c r="AU17" s="519"/>
    </row>
    <row r="18" spans="1:47">
      <c r="A18" s="506"/>
      <c r="B18" s="507"/>
      <c r="C18" s="254" t="s">
        <v>53</v>
      </c>
      <c r="D18" s="60">
        <v>19000</v>
      </c>
      <c r="E18" s="60">
        <f>COUNTIFS(C25:C78,5,D25:D78,7)+COUNTIFS(I25:I78,5,J25:J78,7)</f>
        <v>0</v>
      </c>
      <c r="F18" s="515">
        <f t="shared" si="4"/>
        <v>0</v>
      </c>
      <c r="G18" s="516"/>
      <c r="H18" s="517"/>
      <c r="I18" s="55">
        <f>'13.様式２（実績報告）'!H39</f>
        <v>0.25</v>
      </c>
      <c r="J18" s="518">
        <f t="shared" si="0"/>
        <v>0</v>
      </c>
      <c r="K18" s="519"/>
      <c r="M18" s="506"/>
      <c r="N18" s="507"/>
      <c r="O18" s="254" t="s">
        <v>53</v>
      </c>
      <c r="P18" s="60">
        <v>19000</v>
      </c>
      <c r="Q18" s="60">
        <f>COUNTIFS(O25:O78,5,P25:P78,7)+COUNTIFS(U25:U78,5,V25:V78,7)</f>
        <v>0</v>
      </c>
      <c r="R18" s="515">
        <f t="shared" si="5"/>
        <v>0</v>
      </c>
      <c r="S18" s="516"/>
      <c r="T18" s="517"/>
      <c r="U18" s="55">
        <f>'13.様式２（実績報告）'!H39</f>
        <v>0.25</v>
      </c>
      <c r="V18" s="518">
        <f t="shared" si="1"/>
        <v>0</v>
      </c>
      <c r="W18" s="519"/>
      <c r="Y18" s="506"/>
      <c r="Z18" s="507"/>
      <c r="AA18" s="254" t="s">
        <v>53</v>
      </c>
      <c r="AB18" s="60">
        <v>19000</v>
      </c>
      <c r="AC18" s="60">
        <f>COUNTIFS(AA25:AA78,5,AB25:AB78,7)+COUNTIFS(AG25:AG78,5,AH25:AH78,7)</f>
        <v>0</v>
      </c>
      <c r="AD18" s="515">
        <f t="shared" si="6"/>
        <v>0</v>
      </c>
      <c r="AE18" s="516"/>
      <c r="AF18" s="517"/>
      <c r="AG18" s="55">
        <f>'13.様式２（実績報告）'!H39</f>
        <v>0.25</v>
      </c>
      <c r="AH18" s="518">
        <f t="shared" si="2"/>
        <v>0</v>
      </c>
      <c r="AI18" s="519"/>
      <c r="AK18" s="506"/>
      <c r="AL18" s="507"/>
      <c r="AM18" s="254" t="s">
        <v>53</v>
      </c>
      <c r="AN18" s="60">
        <v>19000</v>
      </c>
      <c r="AO18" s="60">
        <f>COUNTIFS(AM25:AM78,5,AN25:AN78,7)+COUNTIFS(AS25:AS78,5,AT25:AT78,7)</f>
        <v>0</v>
      </c>
      <c r="AP18" s="515">
        <f t="shared" si="7"/>
        <v>0</v>
      </c>
      <c r="AQ18" s="516"/>
      <c r="AR18" s="517"/>
      <c r="AS18" s="55">
        <f>'13.様式２（実績報告）'!H39</f>
        <v>0.25</v>
      </c>
      <c r="AT18" s="518">
        <f t="shared" si="3"/>
        <v>0</v>
      </c>
      <c r="AU18" s="519"/>
    </row>
    <row r="19" spans="1:47" ht="13.5" thickBot="1">
      <c r="A19" s="508"/>
      <c r="B19" s="509"/>
      <c r="C19" s="258" t="s">
        <v>54</v>
      </c>
      <c r="D19" s="65">
        <v>28000</v>
      </c>
      <c r="E19" s="65">
        <f>COUNTIFS(C25:C78,5,D25:D78,"&gt;7")+COUNTIFS(I25:I78,5,J25:J78,"&gt;7")</f>
        <v>0</v>
      </c>
      <c r="F19" s="520">
        <f>+D19*E19</f>
        <v>0</v>
      </c>
      <c r="G19" s="520"/>
      <c r="H19" s="520"/>
      <c r="I19" s="66">
        <f>'13.様式２（実績報告）'!H40</f>
        <v>0.25</v>
      </c>
      <c r="J19" s="521">
        <f t="shared" si="0"/>
        <v>0</v>
      </c>
      <c r="K19" s="522"/>
      <c r="M19" s="508"/>
      <c r="N19" s="509"/>
      <c r="O19" s="258" t="s">
        <v>54</v>
      </c>
      <c r="P19" s="65">
        <v>28000</v>
      </c>
      <c r="Q19" s="65">
        <f>COUNTIFS(O25:O78,5,P25:P78,"&gt;7")+COUNTIFS(U25:U78,5,V25:V78,"&gt;7")</f>
        <v>0</v>
      </c>
      <c r="R19" s="520">
        <f>+P19*Q19</f>
        <v>0</v>
      </c>
      <c r="S19" s="520"/>
      <c r="T19" s="520"/>
      <c r="U19" s="66">
        <f>'13.様式２（実績報告）'!H40</f>
        <v>0.25</v>
      </c>
      <c r="V19" s="521">
        <f t="shared" si="1"/>
        <v>0</v>
      </c>
      <c r="W19" s="522"/>
      <c r="Y19" s="508"/>
      <c r="Z19" s="509"/>
      <c r="AA19" s="258" t="s">
        <v>54</v>
      </c>
      <c r="AB19" s="65">
        <v>28000</v>
      </c>
      <c r="AC19" s="65">
        <f>COUNTIFS(AA25:AA78,5,AB25:AB78,"&gt;7")+COUNTIFS(AG25:AG78,5,AH25:AH78,"&gt;7")</f>
        <v>0</v>
      </c>
      <c r="AD19" s="520">
        <f>+AB19*AC19</f>
        <v>0</v>
      </c>
      <c r="AE19" s="520"/>
      <c r="AF19" s="520"/>
      <c r="AG19" s="66">
        <f>'13.様式２（実績報告）'!H40</f>
        <v>0.25</v>
      </c>
      <c r="AH19" s="521">
        <f t="shared" si="2"/>
        <v>0</v>
      </c>
      <c r="AI19" s="522"/>
      <c r="AK19" s="508"/>
      <c r="AL19" s="509"/>
      <c r="AM19" s="258" t="s">
        <v>54</v>
      </c>
      <c r="AN19" s="65">
        <v>28000</v>
      </c>
      <c r="AO19" s="65">
        <f>COUNTIFS(AM25:AM78,5,AN25:AN78,"&gt;7")+COUNTIFS(AS25:AS78,5,AT25:AT78,"&gt;7")</f>
        <v>0</v>
      </c>
      <c r="AP19" s="520">
        <f>+AN19*AO19</f>
        <v>0</v>
      </c>
      <c r="AQ19" s="520"/>
      <c r="AR19" s="520"/>
      <c r="AS19" s="66">
        <f>'13.様式２（実績報告）'!H40</f>
        <v>0.25</v>
      </c>
      <c r="AT19" s="521">
        <f t="shared" si="3"/>
        <v>0</v>
      </c>
      <c r="AU19" s="522"/>
    </row>
    <row r="20" spans="1:47" ht="14" thickTop="1" thickBot="1">
      <c r="A20" s="499" t="s">
        <v>11</v>
      </c>
      <c r="B20" s="500"/>
      <c r="C20" s="500"/>
      <c r="D20" s="500"/>
      <c r="E20" s="259">
        <f>SUM(E9:E19)</f>
        <v>0</v>
      </c>
      <c r="F20" s="501">
        <f>SUM(F9:H19)</f>
        <v>0</v>
      </c>
      <c r="G20" s="501"/>
      <c r="H20" s="501"/>
      <c r="I20" s="67" t="s">
        <v>35</v>
      </c>
      <c r="J20" s="502">
        <f>SUM(J9:K19)</f>
        <v>0</v>
      </c>
      <c r="K20" s="503"/>
      <c r="M20" s="499" t="s">
        <v>11</v>
      </c>
      <c r="N20" s="500"/>
      <c r="O20" s="500"/>
      <c r="P20" s="500"/>
      <c r="Q20" s="259">
        <f>SUM(Q9:Q19)</f>
        <v>0</v>
      </c>
      <c r="R20" s="501">
        <f>SUM(R9:T19)</f>
        <v>0</v>
      </c>
      <c r="S20" s="501"/>
      <c r="T20" s="501"/>
      <c r="U20" s="67" t="s">
        <v>35</v>
      </c>
      <c r="V20" s="502">
        <f>SUM(V9:W19)</f>
        <v>0</v>
      </c>
      <c r="W20" s="503"/>
      <c r="Y20" s="499" t="s">
        <v>11</v>
      </c>
      <c r="Z20" s="500"/>
      <c r="AA20" s="500"/>
      <c r="AB20" s="500"/>
      <c r="AC20" s="259">
        <f>SUM(AC9:AC19)</f>
        <v>0</v>
      </c>
      <c r="AD20" s="501">
        <f>SUM(AD9:AF19)</f>
        <v>0</v>
      </c>
      <c r="AE20" s="501"/>
      <c r="AF20" s="501"/>
      <c r="AG20" s="67" t="s">
        <v>35</v>
      </c>
      <c r="AH20" s="502">
        <f>SUM(AH9:AI19)</f>
        <v>0</v>
      </c>
      <c r="AI20" s="503"/>
      <c r="AK20" s="499" t="s">
        <v>11</v>
      </c>
      <c r="AL20" s="500"/>
      <c r="AM20" s="500"/>
      <c r="AN20" s="500"/>
      <c r="AO20" s="259">
        <f>SUM(AO9:AO19)</f>
        <v>0</v>
      </c>
      <c r="AP20" s="501">
        <f>SUM(AP9:AR19)</f>
        <v>0</v>
      </c>
      <c r="AQ20" s="501"/>
      <c r="AR20" s="501"/>
      <c r="AS20" s="67" t="s">
        <v>35</v>
      </c>
      <c r="AT20" s="502">
        <f>SUM(AT9:AU19)</f>
        <v>0</v>
      </c>
      <c r="AU20" s="503"/>
    </row>
    <row r="21" spans="1:47">
      <c r="A21" s="37"/>
      <c r="B21" s="37"/>
      <c r="C21" s="37"/>
      <c r="D21" s="37"/>
      <c r="E21" s="37"/>
      <c r="F21" s="37"/>
      <c r="G21" s="37"/>
      <c r="H21" s="37"/>
      <c r="I21" s="37"/>
      <c r="J21" s="37"/>
      <c r="K21" s="37"/>
      <c r="M21" s="37"/>
      <c r="N21" s="37"/>
      <c r="O21" s="37"/>
      <c r="P21" s="37"/>
      <c r="Q21" s="37"/>
      <c r="R21" s="37"/>
      <c r="S21" s="37"/>
      <c r="T21" s="37"/>
      <c r="U21" s="37"/>
      <c r="V21" s="37"/>
      <c r="W21" s="37"/>
      <c r="Y21" s="37"/>
      <c r="Z21" s="37"/>
      <c r="AA21" s="37"/>
      <c r="AB21" s="37"/>
      <c r="AC21" s="37"/>
      <c r="AD21" s="37"/>
      <c r="AE21" s="37"/>
      <c r="AF21" s="37"/>
      <c r="AG21" s="37"/>
      <c r="AH21" s="37"/>
      <c r="AI21" s="37"/>
      <c r="AK21" s="37"/>
      <c r="AL21" s="37"/>
      <c r="AM21" s="37"/>
      <c r="AN21" s="37"/>
      <c r="AO21" s="37"/>
      <c r="AP21" s="37"/>
      <c r="AQ21" s="37"/>
      <c r="AR21" s="37"/>
      <c r="AS21" s="37"/>
      <c r="AT21" s="37"/>
      <c r="AU21" s="37"/>
    </row>
    <row r="22" spans="1:47">
      <c r="A22" s="36" t="s">
        <v>57</v>
      </c>
      <c r="B22" s="36"/>
      <c r="C22" s="36"/>
      <c r="D22" s="36"/>
      <c r="E22" s="36"/>
      <c r="F22" s="36"/>
      <c r="G22" s="36"/>
      <c r="H22" s="36"/>
      <c r="I22" s="36"/>
      <c r="J22" s="36"/>
      <c r="K22" s="36"/>
      <c r="M22" s="36" t="s">
        <v>57</v>
      </c>
      <c r="N22" s="36"/>
      <c r="O22" s="36"/>
      <c r="P22" s="36"/>
      <c r="Q22" s="36"/>
      <c r="R22" s="36"/>
      <c r="S22" s="36"/>
      <c r="T22" s="36"/>
      <c r="U22" s="36"/>
      <c r="V22" s="36"/>
      <c r="W22" s="36"/>
      <c r="Y22" s="36" t="s">
        <v>57</v>
      </c>
      <c r="Z22" s="36"/>
      <c r="AA22" s="36"/>
      <c r="AB22" s="36"/>
      <c r="AC22" s="36"/>
      <c r="AD22" s="36"/>
      <c r="AE22" s="36"/>
      <c r="AF22" s="36"/>
      <c r="AG22" s="36"/>
      <c r="AH22" s="36"/>
      <c r="AI22" s="36"/>
      <c r="AK22" s="36" t="s">
        <v>57</v>
      </c>
      <c r="AL22" s="36"/>
      <c r="AM22" s="36"/>
      <c r="AN22" s="36"/>
      <c r="AO22" s="36"/>
      <c r="AP22" s="36"/>
      <c r="AQ22" s="36"/>
      <c r="AR22" s="36"/>
      <c r="AS22" s="36"/>
      <c r="AT22" s="36"/>
      <c r="AU22" s="36"/>
    </row>
    <row r="23" spans="1:47" ht="6.75" customHeight="1" thickBot="1">
      <c r="A23" s="1"/>
      <c r="B23" s="1"/>
      <c r="C23" s="1"/>
      <c r="D23" s="1"/>
      <c r="E23" s="1"/>
      <c r="F23" s="1"/>
      <c r="G23" s="1"/>
      <c r="H23" s="1"/>
      <c r="I23" s="1"/>
      <c r="J23" s="1"/>
      <c r="K23" s="1"/>
      <c r="M23" s="1"/>
      <c r="N23" s="1"/>
      <c r="O23" s="1"/>
      <c r="P23" s="1"/>
      <c r="Q23" s="1"/>
      <c r="R23" s="1"/>
      <c r="S23" s="1"/>
      <c r="T23" s="1"/>
      <c r="U23" s="1"/>
      <c r="V23" s="1"/>
      <c r="W23" s="1"/>
      <c r="Y23" s="1"/>
      <c r="Z23" s="1"/>
      <c r="AA23" s="1"/>
      <c r="AB23" s="1"/>
      <c r="AC23" s="1"/>
      <c r="AD23" s="1"/>
      <c r="AE23" s="1"/>
      <c r="AF23" s="1"/>
      <c r="AG23" s="1"/>
      <c r="AH23" s="1"/>
      <c r="AI23" s="1"/>
      <c r="AK23" s="1"/>
      <c r="AL23" s="1"/>
      <c r="AM23" s="1"/>
      <c r="AN23" s="1"/>
      <c r="AO23" s="1"/>
      <c r="AP23" s="1"/>
      <c r="AQ23" s="1"/>
      <c r="AR23" s="1"/>
      <c r="AS23" s="1"/>
      <c r="AT23" s="1"/>
      <c r="AU23" s="1"/>
    </row>
    <row r="24" spans="1:47" ht="13.5" thickBot="1">
      <c r="A24" s="38"/>
      <c r="B24" s="39" t="s">
        <v>0</v>
      </c>
      <c r="C24" s="40" t="s">
        <v>3</v>
      </c>
      <c r="D24" s="40" t="s">
        <v>2</v>
      </c>
      <c r="E24" s="260" t="s">
        <v>34</v>
      </c>
      <c r="F24" s="37"/>
      <c r="G24" s="38"/>
      <c r="H24" s="39" t="s">
        <v>0</v>
      </c>
      <c r="I24" s="40" t="s">
        <v>3</v>
      </c>
      <c r="J24" s="40" t="s">
        <v>2</v>
      </c>
      <c r="K24" s="260" t="s">
        <v>34</v>
      </c>
      <c r="M24" s="38"/>
      <c r="N24" s="39" t="s">
        <v>0</v>
      </c>
      <c r="O24" s="40" t="s">
        <v>3</v>
      </c>
      <c r="P24" s="40" t="s">
        <v>2</v>
      </c>
      <c r="Q24" s="260" t="s">
        <v>34</v>
      </c>
      <c r="R24" s="37"/>
      <c r="S24" s="38"/>
      <c r="T24" s="39" t="s">
        <v>0</v>
      </c>
      <c r="U24" s="40" t="s">
        <v>3</v>
      </c>
      <c r="V24" s="40" t="s">
        <v>2</v>
      </c>
      <c r="W24" s="260" t="s">
        <v>34</v>
      </c>
      <c r="Y24" s="38"/>
      <c r="Z24" s="39" t="s">
        <v>0</v>
      </c>
      <c r="AA24" s="40" t="s">
        <v>3</v>
      </c>
      <c r="AB24" s="40" t="s">
        <v>2</v>
      </c>
      <c r="AC24" s="260" t="s">
        <v>34</v>
      </c>
      <c r="AD24" s="37"/>
      <c r="AE24" s="38"/>
      <c r="AF24" s="39" t="s">
        <v>0</v>
      </c>
      <c r="AG24" s="40" t="s">
        <v>3</v>
      </c>
      <c r="AH24" s="40" t="s">
        <v>2</v>
      </c>
      <c r="AI24" s="260" t="s">
        <v>34</v>
      </c>
      <c r="AK24" s="38"/>
      <c r="AL24" s="39" t="s">
        <v>0</v>
      </c>
      <c r="AM24" s="40" t="s">
        <v>3</v>
      </c>
      <c r="AN24" s="40" t="s">
        <v>2</v>
      </c>
      <c r="AO24" s="260" t="s">
        <v>34</v>
      </c>
      <c r="AP24" s="37"/>
      <c r="AQ24" s="38"/>
      <c r="AR24" s="39" t="s">
        <v>0</v>
      </c>
      <c r="AS24" s="40" t="s">
        <v>3</v>
      </c>
      <c r="AT24" s="40" t="s">
        <v>2</v>
      </c>
      <c r="AU24" s="260" t="s">
        <v>34</v>
      </c>
    </row>
    <row r="25" spans="1:47">
      <c r="A25" s="490" t="s">
        <v>1</v>
      </c>
      <c r="B25" s="41"/>
      <c r="C25" s="42"/>
      <c r="D25" s="42"/>
      <c r="E25" s="261">
        <f>IF(AND(OR(C25=3,C25=4),D25=4),3000,IF(AND(OR(C25=3,C25=4),D25=5),11000,IF(AND(C25=3,D25&gt;5),19000,IF(AND(C25=4,D25=6),19000,IF(AND(C25=4,D25&gt;6),27000,IF(AND(C25=5,D25=7),19000,IF(AND(C25=5,D25&gt;7),28000,IF(AND(C25=5,D25=5),3000,IF(AND(C25=5,D25=6),11000,0)))))))))</f>
        <v>0</v>
      </c>
      <c r="F25" s="37"/>
      <c r="G25" s="490" t="s">
        <v>12</v>
      </c>
      <c r="H25" s="41"/>
      <c r="I25" s="42"/>
      <c r="J25" s="42"/>
      <c r="K25" s="261">
        <f>IF(AND(OR(I25=3,I25=4),J25=4),3000,IF(AND(OR(I25=3,I25=4),J25=5),11000,IF(AND(I25=3,J25&gt;5),19000,IF(AND(I25=4,J25=6),19000,IF(AND(I25=4,J25&gt;6),27000,IF(AND(I25=5,J25=7),19000,IF(AND(I25=5,J25&gt;7),28000,IF(AND(I25=5,J25=5),3000,IF(AND(I25=5,J25=6),11000,0)))))))))</f>
        <v>0</v>
      </c>
      <c r="M25" s="490" t="s">
        <v>1</v>
      </c>
      <c r="N25" s="41"/>
      <c r="O25" s="42"/>
      <c r="P25" s="42"/>
      <c r="Q25" s="261">
        <f>IF(AND(OR(O25=3,O25=4),P25=4),3000,IF(AND(OR(O25=3,O25=4),P25=5),11000,IF(AND(O25=3,P25&gt;5),19000,IF(AND(O25=4,P25=6),19000,IF(AND(O25=4,P25&gt;6),27000,IF(AND(O25=5,P25=7),19000,IF(AND(O25=5,P25&gt;7),28000,IF(AND(O25=5,P25=5),3000,IF(AND(O25=5,P25=6),11000,0)))))))))</f>
        <v>0</v>
      </c>
      <c r="R25" s="37"/>
      <c r="S25" s="490" t="s">
        <v>12</v>
      </c>
      <c r="T25" s="41"/>
      <c r="U25" s="42"/>
      <c r="V25" s="42"/>
      <c r="W25" s="261">
        <f>IF(AND(OR(U25=3,U25=4),V25=4),3000,IF(AND(OR(U25=3,U25=4),V25=5),11000,IF(AND(U25=3,V25&gt;5),19000,IF(AND(U25=4,V25=6),19000,IF(AND(U25=4,V25&gt;6),27000,IF(AND(U25=5,V25=7),19000,IF(AND(U25=5,V25&gt;7),28000,IF(AND(U25=5,V25=5),3000,IF(AND(U25=5,V25=6),11000,0)))))))))</f>
        <v>0</v>
      </c>
      <c r="Y25" s="490" t="s">
        <v>1</v>
      </c>
      <c r="Z25" s="41"/>
      <c r="AA25" s="42"/>
      <c r="AB25" s="42"/>
      <c r="AC25" s="261">
        <f>IF(AND(OR(AA25=3,AA25=4),AB25=4),3000,IF(AND(OR(AA25=3,AA25=4),AB25=5),11000,IF(AND(AA25=3,AB25&gt;5),19000,IF(AND(AA25=4,AB25=6),19000,IF(AND(AA25=4,AB25&gt;6),27000,IF(AND(AA25=5,AB25=7),19000,IF(AND(AA25=5,AB25&gt;7),28000,IF(AND(AA25=5,AB25=5),3000,IF(AND(AA25=5,AB25=6),11000,0)))))))))</f>
        <v>0</v>
      </c>
      <c r="AD25" s="37"/>
      <c r="AE25" s="490" t="s">
        <v>12</v>
      </c>
      <c r="AF25" s="41"/>
      <c r="AG25" s="42"/>
      <c r="AH25" s="42"/>
      <c r="AI25" s="261">
        <f>IF(AND(OR(AG25=3,AG25=4),AH25=4),3000,IF(AND(OR(AG25=3,AG25=4),AH25=5),11000,IF(AND(AG25=3,AH25&gt;5),19000,IF(AND(AG25=4,AH25=6),19000,IF(AND(AG25=4,AH25&gt;6),27000,IF(AND(AG25=5,AH25=7),19000,IF(AND(AG25=5,AH25&gt;7),28000,IF(AND(AG25=5,AH25=5),3000,IF(AND(AG25=5,AH25=6),11000,0)))))))))</f>
        <v>0</v>
      </c>
      <c r="AK25" s="490" t="s">
        <v>1</v>
      </c>
      <c r="AL25" s="41"/>
      <c r="AM25" s="42"/>
      <c r="AN25" s="42"/>
      <c r="AO25" s="261">
        <f>IF(AND(OR(AM25=3,AM25=4),AN25=4),3000,IF(AND(OR(AM25=3,AM25=4),AN25=5),11000,IF(AND(AM25=3,AN25&gt;5),19000,IF(AND(AM25=4,AN25=6),19000,IF(AND(AM25=4,AN25&gt;6),27000,IF(AND(AM25=5,AN25=7),19000,IF(AND(AM25=5,AN25&gt;7),28000,IF(AND(AM25=5,AN25=5),3000,IF(AND(AM25=5,AN25=6),11000,0)))))))))</f>
        <v>0</v>
      </c>
      <c r="AP25" s="37"/>
      <c r="AQ25" s="490" t="s">
        <v>12</v>
      </c>
      <c r="AR25" s="41"/>
      <c r="AS25" s="42"/>
      <c r="AT25" s="42"/>
      <c r="AU25" s="261">
        <f>IF(AND(OR(AS25=3,AS25=4),AT25=4),3000,IF(AND(OR(AS25=3,AS25=4),AT25=5),11000,IF(AND(AS25=3,AT25&gt;5),19000,IF(AND(AS25=4,AT25=6),19000,IF(AND(AS25=4,AT25&gt;6),27000,IF(AND(AS25=5,AT25=7),19000,IF(AND(AS25=5,AT25&gt;7),28000,IF(AND(AS25=5,AT25=5),3000,IF(AND(AS25=5,AT25=6),11000,0)))))))))</f>
        <v>0</v>
      </c>
    </row>
    <row r="26" spans="1:47">
      <c r="A26" s="491"/>
      <c r="B26" s="43"/>
      <c r="C26" s="44"/>
      <c r="D26" s="44"/>
      <c r="E26" s="262">
        <f t="shared" ref="E26:E32" si="8">IF(AND(OR(C26=3,C26=4),D26=4),3000,IF(AND(OR(C26=3,C26=4),D26=5),11000,IF(AND(C26=3,D26&gt;5),19000,IF(AND(C26=4,D26=6),19000,IF(AND(C26=4,D26&gt;6),27000,IF(AND(C26=5,D26=7),19000,IF(AND(C26=5,D26&gt;7),28000,IF(AND(C26=5,D26=5),3000,IF(AND(C26=5,D26=6),11000,0)))))))))</f>
        <v>0</v>
      </c>
      <c r="F26" s="37"/>
      <c r="G26" s="491"/>
      <c r="H26" s="43"/>
      <c r="I26" s="44"/>
      <c r="J26" s="44"/>
      <c r="K26" s="262">
        <f t="shared" ref="K26:K32" si="9">IF(AND(OR(I26=3,I26=4),J26=4),3000,IF(AND(OR(I26=3,I26=4),J26=5),11000,IF(AND(I26=3,J26&gt;5),19000,IF(AND(I26=4,J26=6),19000,IF(AND(I26=4,J26&gt;6),27000,IF(AND(I26=5,J26=7),19000,IF(AND(I26=5,J26&gt;7),28000,IF(AND(I26=5,J26=5),3000,IF(AND(I26=5,J26=6),11000,0)))))))))</f>
        <v>0</v>
      </c>
      <c r="M26" s="491"/>
      <c r="N26" s="43"/>
      <c r="O26" s="44"/>
      <c r="P26" s="44"/>
      <c r="Q26" s="262">
        <f t="shared" ref="Q26:Q32" si="10">IF(AND(OR(O26=3,O26=4),P26=4),3000,IF(AND(OR(O26=3,O26=4),P26=5),11000,IF(AND(O26=3,P26&gt;5),19000,IF(AND(O26=4,P26=6),19000,IF(AND(O26=4,P26&gt;6),27000,IF(AND(O26=5,P26=7),19000,IF(AND(O26=5,P26&gt;7),28000,IF(AND(O26=5,P26=5),3000,IF(AND(O26=5,P26=6),11000,0)))))))))</f>
        <v>0</v>
      </c>
      <c r="R26" s="37"/>
      <c r="S26" s="491"/>
      <c r="T26" s="43"/>
      <c r="U26" s="44"/>
      <c r="V26" s="44"/>
      <c r="W26" s="262">
        <f t="shared" ref="W26:W32" si="11">IF(AND(OR(U26=3,U26=4),V26=4),3000,IF(AND(OR(U26=3,U26=4),V26=5),11000,IF(AND(U26=3,V26&gt;5),19000,IF(AND(U26=4,V26=6),19000,IF(AND(U26=4,V26&gt;6),27000,IF(AND(U26=5,V26=7),19000,IF(AND(U26=5,V26&gt;7),28000,IF(AND(U26=5,V26=5),3000,IF(AND(U26=5,V26=6),11000,0)))))))))</f>
        <v>0</v>
      </c>
      <c r="Y26" s="491"/>
      <c r="Z26" s="43"/>
      <c r="AA26" s="44"/>
      <c r="AB26" s="44"/>
      <c r="AC26" s="262">
        <f t="shared" ref="AC26:AC32" si="12">IF(AND(OR(AA26=3,AA26=4),AB26=4),3000,IF(AND(OR(AA26=3,AA26=4),AB26=5),11000,IF(AND(AA26=3,AB26&gt;5),19000,IF(AND(AA26=4,AB26=6),19000,IF(AND(AA26=4,AB26&gt;6),27000,IF(AND(AA26=5,AB26=7),19000,IF(AND(AA26=5,AB26&gt;7),28000,IF(AND(AA26=5,AB26=5),3000,IF(AND(AA26=5,AB26=6),11000,0)))))))))</f>
        <v>0</v>
      </c>
      <c r="AD26" s="37"/>
      <c r="AE26" s="491"/>
      <c r="AF26" s="43"/>
      <c r="AG26" s="44"/>
      <c r="AH26" s="44"/>
      <c r="AI26" s="262">
        <f t="shared" ref="AI26:AI32" si="13">IF(AND(OR(AG26=3,AG26=4),AH26=4),3000,IF(AND(OR(AG26=3,AG26=4),AH26=5),11000,IF(AND(AG26=3,AH26&gt;5),19000,IF(AND(AG26=4,AH26=6),19000,IF(AND(AG26=4,AH26&gt;6),27000,IF(AND(AG26=5,AH26=7),19000,IF(AND(AG26=5,AH26&gt;7),28000,IF(AND(AG26=5,AH26=5),3000,IF(AND(AG26=5,AH26=6),11000,0)))))))))</f>
        <v>0</v>
      </c>
      <c r="AK26" s="491"/>
      <c r="AL26" s="43"/>
      <c r="AM26" s="44"/>
      <c r="AN26" s="44"/>
      <c r="AO26" s="262">
        <f t="shared" ref="AO26:AO32" si="14">IF(AND(OR(AM26=3,AM26=4),AN26=4),3000,IF(AND(OR(AM26=3,AM26=4),AN26=5),11000,IF(AND(AM26=3,AN26&gt;5),19000,IF(AND(AM26=4,AN26=6),19000,IF(AND(AM26=4,AN26&gt;6),27000,IF(AND(AM26=5,AN26=7),19000,IF(AND(AM26=5,AN26&gt;7),28000,IF(AND(AM26=5,AN26=5),3000,IF(AND(AM26=5,AN26=6),11000,0)))))))))</f>
        <v>0</v>
      </c>
      <c r="AP26" s="37"/>
      <c r="AQ26" s="491"/>
      <c r="AR26" s="43"/>
      <c r="AS26" s="44"/>
      <c r="AT26" s="44"/>
      <c r="AU26" s="262">
        <f t="shared" ref="AU26:AU32" si="15">IF(AND(OR(AS26=3,AS26=4),AT26=4),3000,IF(AND(OR(AS26=3,AS26=4),AT26=5),11000,IF(AND(AS26=3,AT26&gt;5),19000,IF(AND(AS26=4,AT26=6),19000,IF(AND(AS26=4,AT26&gt;6),27000,IF(AND(AS26=5,AT26=7),19000,IF(AND(AS26=5,AT26&gt;7),28000,IF(AND(AS26=5,AT26=5),3000,IF(AND(AS26=5,AT26=6),11000,0)))))))))</f>
        <v>0</v>
      </c>
    </row>
    <row r="27" spans="1:47">
      <c r="A27" s="491"/>
      <c r="B27" s="43"/>
      <c r="C27" s="44"/>
      <c r="D27" s="44"/>
      <c r="E27" s="262">
        <f t="shared" si="8"/>
        <v>0</v>
      </c>
      <c r="F27" s="37"/>
      <c r="G27" s="491"/>
      <c r="H27" s="43"/>
      <c r="I27" s="44"/>
      <c r="J27" s="44"/>
      <c r="K27" s="262">
        <f t="shared" si="9"/>
        <v>0</v>
      </c>
      <c r="M27" s="491"/>
      <c r="N27" s="43"/>
      <c r="O27" s="44"/>
      <c r="P27" s="44"/>
      <c r="Q27" s="262">
        <f t="shared" si="10"/>
        <v>0</v>
      </c>
      <c r="R27" s="37"/>
      <c r="S27" s="491"/>
      <c r="T27" s="43"/>
      <c r="U27" s="44"/>
      <c r="V27" s="44"/>
      <c r="W27" s="262">
        <f t="shared" si="11"/>
        <v>0</v>
      </c>
      <c r="Y27" s="491"/>
      <c r="Z27" s="43"/>
      <c r="AA27" s="44"/>
      <c r="AB27" s="44"/>
      <c r="AC27" s="262">
        <f t="shared" si="12"/>
        <v>0</v>
      </c>
      <c r="AD27" s="37"/>
      <c r="AE27" s="491"/>
      <c r="AF27" s="43"/>
      <c r="AG27" s="44"/>
      <c r="AH27" s="44"/>
      <c r="AI27" s="262">
        <f t="shared" si="13"/>
        <v>0</v>
      </c>
      <c r="AK27" s="491"/>
      <c r="AL27" s="43"/>
      <c r="AM27" s="44"/>
      <c r="AN27" s="44"/>
      <c r="AO27" s="262">
        <f t="shared" si="14"/>
        <v>0</v>
      </c>
      <c r="AP27" s="37"/>
      <c r="AQ27" s="491"/>
      <c r="AR27" s="43"/>
      <c r="AS27" s="44"/>
      <c r="AT27" s="44"/>
      <c r="AU27" s="262">
        <f t="shared" si="15"/>
        <v>0</v>
      </c>
    </row>
    <row r="28" spans="1:47">
      <c r="A28" s="491"/>
      <c r="B28" s="43"/>
      <c r="C28" s="44"/>
      <c r="D28" s="44"/>
      <c r="E28" s="262">
        <f t="shared" si="8"/>
        <v>0</v>
      </c>
      <c r="F28" s="37"/>
      <c r="G28" s="491"/>
      <c r="H28" s="43"/>
      <c r="I28" s="44"/>
      <c r="J28" s="44"/>
      <c r="K28" s="262">
        <f t="shared" si="9"/>
        <v>0</v>
      </c>
      <c r="M28" s="491"/>
      <c r="N28" s="43"/>
      <c r="O28" s="44"/>
      <c r="P28" s="44"/>
      <c r="Q28" s="262">
        <f t="shared" si="10"/>
        <v>0</v>
      </c>
      <c r="R28" s="37"/>
      <c r="S28" s="491"/>
      <c r="T28" s="43"/>
      <c r="U28" s="44"/>
      <c r="V28" s="44"/>
      <c r="W28" s="262">
        <f t="shared" si="11"/>
        <v>0</v>
      </c>
      <c r="Y28" s="491"/>
      <c r="Z28" s="43"/>
      <c r="AA28" s="44"/>
      <c r="AB28" s="44"/>
      <c r="AC28" s="262">
        <f t="shared" si="12"/>
        <v>0</v>
      </c>
      <c r="AD28" s="37"/>
      <c r="AE28" s="491"/>
      <c r="AF28" s="43"/>
      <c r="AG28" s="44"/>
      <c r="AH28" s="44"/>
      <c r="AI28" s="262">
        <f t="shared" si="13"/>
        <v>0</v>
      </c>
      <c r="AK28" s="491"/>
      <c r="AL28" s="43"/>
      <c r="AM28" s="44"/>
      <c r="AN28" s="44"/>
      <c r="AO28" s="262">
        <f t="shared" si="14"/>
        <v>0</v>
      </c>
      <c r="AP28" s="37"/>
      <c r="AQ28" s="491"/>
      <c r="AR28" s="43"/>
      <c r="AS28" s="44"/>
      <c r="AT28" s="44"/>
      <c r="AU28" s="262">
        <f t="shared" si="15"/>
        <v>0</v>
      </c>
    </row>
    <row r="29" spans="1:47">
      <c r="A29" s="491"/>
      <c r="B29" s="43"/>
      <c r="C29" s="44"/>
      <c r="D29" s="44"/>
      <c r="E29" s="262">
        <f t="shared" si="8"/>
        <v>0</v>
      </c>
      <c r="F29" s="37"/>
      <c r="G29" s="491"/>
      <c r="H29" s="43"/>
      <c r="I29" s="44"/>
      <c r="J29" s="44"/>
      <c r="K29" s="262">
        <f t="shared" si="9"/>
        <v>0</v>
      </c>
      <c r="M29" s="491"/>
      <c r="N29" s="43"/>
      <c r="O29" s="44"/>
      <c r="P29" s="44"/>
      <c r="Q29" s="262">
        <f t="shared" si="10"/>
        <v>0</v>
      </c>
      <c r="R29" s="37"/>
      <c r="S29" s="491"/>
      <c r="T29" s="43"/>
      <c r="U29" s="44"/>
      <c r="V29" s="44"/>
      <c r="W29" s="262">
        <f t="shared" si="11"/>
        <v>0</v>
      </c>
      <c r="Y29" s="491"/>
      <c r="Z29" s="43"/>
      <c r="AA29" s="44"/>
      <c r="AB29" s="44"/>
      <c r="AC29" s="262">
        <f t="shared" si="12"/>
        <v>0</v>
      </c>
      <c r="AD29" s="37"/>
      <c r="AE29" s="491"/>
      <c r="AF29" s="43"/>
      <c r="AG29" s="44"/>
      <c r="AH29" s="44"/>
      <c r="AI29" s="262">
        <f t="shared" si="13"/>
        <v>0</v>
      </c>
      <c r="AK29" s="491"/>
      <c r="AL29" s="43"/>
      <c r="AM29" s="44"/>
      <c r="AN29" s="44"/>
      <c r="AO29" s="262">
        <f t="shared" si="14"/>
        <v>0</v>
      </c>
      <c r="AP29" s="37"/>
      <c r="AQ29" s="491"/>
      <c r="AR29" s="43"/>
      <c r="AS29" s="44"/>
      <c r="AT29" s="44"/>
      <c r="AU29" s="262">
        <f t="shared" si="15"/>
        <v>0</v>
      </c>
    </row>
    <row r="30" spans="1:47">
      <c r="A30" s="491"/>
      <c r="B30" s="43"/>
      <c r="C30" s="44"/>
      <c r="D30" s="44"/>
      <c r="E30" s="262">
        <f t="shared" si="8"/>
        <v>0</v>
      </c>
      <c r="F30" s="37"/>
      <c r="G30" s="491"/>
      <c r="H30" s="43"/>
      <c r="I30" s="44"/>
      <c r="J30" s="44"/>
      <c r="K30" s="262">
        <f t="shared" si="9"/>
        <v>0</v>
      </c>
      <c r="M30" s="491"/>
      <c r="N30" s="43"/>
      <c r="O30" s="44"/>
      <c r="P30" s="44"/>
      <c r="Q30" s="262">
        <f t="shared" si="10"/>
        <v>0</v>
      </c>
      <c r="R30" s="37"/>
      <c r="S30" s="491"/>
      <c r="T30" s="43"/>
      <c r="U30" s="44"/>
      <c r="V30" s="44"/>
      <c r="W30" s="262">
        <f t="shared" si="11"/>
        <v>0</v>
      </c>
      <c r="Y30" s="491"/>
      <c r="Z30" s="43"/>
      <c r="AA30" s="44"/>
      <c r="AB30" s="44"/>
      <c r="AC30" s="262">
        <f t="shared" si="12"/>
        <v>0</v>
      </c>
      <c r="AD30" s="37"/>
      <c r="AE30" s="491"/>
      <c r="AF30" s="43"/>
      <c r="AG30" s="44"/>
      <c r="AH30" s="44"/>
      <c r="AI30" s="262">
        <f t="shared" si="13"/>
        <v>0</v>
      </c>
      <c r="AK30" s="491"/>
      <c r="AL30" s="43"/>
      <c r="AM30" s="44"/>
      <c r="AN30" s="44"/>
      <c r="AO30" s="262">
        <f t="shared" si="14"/>
        <v>0</v>
      </c>
      <c r="AP30" s="37"/>
      <c r="AQ30" s="491"/>
      <c r="AR30" s="43"/>
      <c r="AS30" s="44"/>
      <c r="AT30" s="44"/>
      <c r="AU30" s="262">
        <f t="shared" si="15"/>
        <v>0</v>
      </c>
    </row>
    <row r="31" spans="1:47">
      <c r="A31" s="491"/>
      <c r="B31" s="43"/>
      <c r="C31" s="44"/>
      <c r="D31" s="44"/>
      <c r="E31" s="262">
        <f t="shared" si="8"/>
        <v>0</v>
      </c>
      <c r="F31" s="37"/>
      <c r="G31" s="491"/>
      <c r="H31" s="43"/>
      <c r="I31" s="44"/>
      <c r="J31" s="44"/>
      <c r="K31" s="262">
        <f t="shared" si="9"/>
        <v>0</v>
      </c>
      <c r="M31" s="491"/>
      <c r="N31" s="43"/>
      <c r="O31" s="44"/>
      <c r="P31" s="44"/>
      <c r="Q31" s="262">
        <f t="shared" si="10"/>
        <v>0</v>
      </c>
      <c r="R31" s="37"/>
      <c r="S31" s="491"/>
      <c r="T31" s="43"/>
      <c r="U31" s="44"/>
      <c r="V31" s="44"/>
      <c r="W31" s="262">
        <f t="shared" si="11"/>
        <v>0</v>
      </c>
      <c r="Y31" s="491"/>
      <c r="Z31" s="43"/>
      <c r="AA31" s="44"/>
      <c r="AB31" s="44"/>
      <c r="AC31" s="262">
        <f t="shared" si="12"/>
        <v>0</v>
      </c>
      <c r="AD31" s="37"/>
      <c r="AE31" s="491"/>
      <c r="AF31" s="43"/>
      <c r="AG31" s="44"/>
      <c r="AH31" s="44"/>
      <c r="AI31" s="262">
        <f t="shared" si="13"/>
        <v>0</v>
      </c>
      <c r="AK31" s="491"/>
      <c r="AL31" s="43"/>
      <c r="AM31" s="44"/>
      <c r="AN31" s="44"/>
      <c r="AO31" s="262">
        <f t="shared" si="14"/>
        <v>0</v>
      </c>
      <c r="AP31" s="37"/>
      <c r="AQ31" s="491"/>
      <c r="AR31" s="43"/>
      <c r="AS31" s="44"/>
      <c r="AT31" s="44"/>
      <c r="AU31" s="262">
        <f t="shared" si="15"/>
        <v>0</v>
      </c>
    </row>
    <row r="32" spans="1:47">
      <c r="A32" s="491"/>
      <c r="B32" s="43"/>
      <c r="C32" s="44"/>
      <c r="D32" s="44"/>
      <c r="E32" s="262">
        <f t="shared" si="8"/>
        <v>0</v>
      </c>
      <c r="F32" s="37"/>
      <c r="G32" s="491"/>
      <c r="H32" s="43"/>
      <c r="I32" s="44"/>
      <c r="J32" s="44"/>
      <c r="K32" s="262">
        <f t="shared" si="9"/>
        <v>0</v>
      </c>
      <c r="M32" s="491"/>
      <c r="N32" s="43"/>
      <c r="O32" s="44"/>
      <c r="P32" s="44"/>
      <c r="Q32" s="262">
        <f t="shared" si="10"/>
        <v>0</v>
      </c>
      <c r="R32" s="37"/>
      <c r="S32" s="491"/>
      <c r="T32" s="43"/>
      <c r="U32" s="44"/>
      <c r="V32" s="44"/>
      <c r="W32" s="262">
        <f t="shared" si="11"/>
        <v>0</v>
      </c>
      <c r="Y32" s="491"/>
      <c r="Z32" s="43"/>
      <c r="AA32" s="44"/>
      <c r="AB32" s="44"/>
      <c r="AC32" s="262">
        <f t="shared" si="12"/>
        <v>0</v>
      </c>
      <c r="AD32" s="37"/>
      <c r="AE32" s="491"/>
      <c r="AF32" s="43"/>
      <c r="AG32" s="44"/>
      <c r="AH32" s="44"/>
      <c r="AI32" s="262">
        <f t="shared" si="13"/>
        <v>0</v>
      </c>
      <c r="AK32" s="491"/>
      <c r="AL32" s="43"/>
      <c r="AM32" s="44"/>
      <c r="AN32" s="44"/>
      <c r="AO32" s="262">
        <f t="shared" si="14"/>
        <v>0</v>
      </c>
      <c r="AP32" s="37"/>
      <c r="AQ32" s="491"/>
      <c r="AR32" s="43"/>
      <c r="AS32" s="44"/>
      <c r="AT32" s="44"/>
      <c r="AU32" s="262">
        <f t="shared" si="15"/>
        <v>0</v>
      </c>
    </row>
    <row r="33" spans="1:47" ht="13.5" thickBot="1">
      <c r="A33" s="492"/>
      <c r="B33" s="45" t="s">
        <v>5</v>
      </c>
      <c r="C33" s="46"/>
      <c r="D33" s="46"/>
      <c r="E33" s="263">
        <f>SUM(E25:E32)</f>
        <v>0</v>
      </c>
      <c r="F33" s="37"/>
      <c r="G33" s="492"/>
      <c r="H33" s="45" t="s">
        <v>5</v>
      </c>
      <c r="I33" s="46"/>
      <c r="J33" s="46"/>
      <c r="K33" s="263">
        <f>SUM(K25:K32)</f>
        <v>0</v>
      </c>
      <c r="M33" s="492"/>
      <c r="N33" s="45" t="s">
        <v>5</v>
      </c>
      <c r="O33" s="46"/>
      <c r="P33" s="46"/>
      <c r="Q33" s="263">
        <f>SUM(Q25:Q32)</f>
        <v>0</v>
      </c>
      <c r="R33" s="37"/>
      <c r="S33" s="492"/>
      <c r="T33" s="45" t="s">
        <v>5</v>
      </c>
      <c r="U33" s="46"/>
      <c r="V33" s="46"/>
      <c r="W33" s="263">
        <f>SUM(W25:W32)</f>
        <v>0</v>
      </c>
      <c r="Y33" s="492"/>
      <c r="Z33" s="45" t="s">
        <v>5</v>
      </c>
      <c r="AA33" s="46"/>
      <c r="AB33" s="46"/>
      <c r="AC33" s="263">
        <f>SUM(AC25:AC32)</f>
        <v>0</v>
      </c>
      <c r="AD33" s="37"/>
      <c r="AE33" s="492"/>
      <c r="AF33" s="45" t="s">
        <v>5</v>
      </c>
      <c r="AG33" s="46"/>
      <c r="AH33" s="46"/>
      <c r="AI33" s="263">
        <f>SUM(AI25:AI32)</f>
        <v>0</v>
      </c>
      <c r="AK33" s="492"/>
      <c r="AL33" s="45" t="s">
        <v>5</v>
      </c>
      <c r="AM33" s="46"/>
      <c r="AN33" s="46"/>
      <c r="AO33" s="263">
        <f>SUM(AO25:AO32)</f>
        <v>0</v>
      </c>
      <c r="AP33" s="37"/>
      <c r="AQ33" s="492"/>
      <c r="AR33" s="45" t="s">
        <v>5</v>
      </c>
      <c r="AS33" s="46"/>
      <c r="AT33" s="46"/>
      <c r="AU33" s="263">
        <f>SUM(AU25:AU32)</f>
        <v>0</v>
      </c>
    </row>
    <row r="34" spans="1:47">
      <c r="A34" s="497" t="s">
        <v>4</v>
      </c>
      <c r="B34" s="41"/>
      <c r="C34" s="42"/>
      <c r="D34" s="42"/>
      <c r="E34" s="261">
        <f>IF(AND(OR(C34=3,C34=4),D34=4),3000,IF(AND(OR(C34=3,C34=4),D34=5),11000,IF(AND(C34=3,D34&gt;5),19000,IF(AND(C34=4,D34=6),19000,IF(AND(C34=4,D34&gt;6),27000,IF(AND(C34=5,D34=7),19000,IF(AND(C34=5,D34&gt;7),28000,IF(AND(C34=5,D34=5),3000,IF(AND(C34=5,D34=6),11000,0)))))))))</f>
        <v>0</v>
      </c>
      <c r="F34" s="37"/>
      <c r="G34" s="490" t="s">
        <v>13</v>
      </c>
      <c r="H34" s="41"/>
      <c r="I34" s="42"/>
      <c r="J34" s="42"/>
      <c r="K34" s="261">
        <f>IF(AND(OR(I34=3,I34=4),J34=4),3000,IF(AND(OR(I34=3,I34=4),J34=5),11000,IF(AND(I34=3,J34&gt;5),19000,IF(AND(I34=4,J34=6),19000,IF(AND(I34=4,J34&gt;6),27000,IF(AND(I34=5,J34=7),19000,IF(AND(I34=5,J34&gt;7),28000,IF(AND(I34=5,J34=5),3000,IF(AND(I34=5,J34=6),11000,0)))))))))</f>
        <v>0</v>
      </c>
      <c r="M34" s="497" t="s">
        <v>4</v>
      </c>
      <c r="N34" s="41"/>
      <c r="O34" s="42"/>
      <c r="P34" s="42"/>
      <c r="Q34" s="261">
        <f>IF(AND(OR(O34=3,O34=4),P34=4),3000,IF(AND(OR(O34=3,O34=4),P34=5),11000,IF(AND(O34=3,P34&gt;5),19000,IF(AND(O34=4,P34=6),19000,IF(AND(O34=4,P34&gt;6),27000,IF(AND(O34=5,P34=7),19000,IF(AND(O34=5,P34&gt;7),28000,IF(AND(O34=5,P34=5),3000,IF(AND(O34=5,P34=6),11000,0)))))))))</f>
        <v>0</v>
      </c>
      <c r="R34" s="37"/>
      <c r="S34" s="490" t="s">
        <v>13</v>
      </c>
      <c r="T34" s="41"/>
      <c r="U34" s="42"/>
      <c r="V34" s="42"/>
      <c r="W34" s="261">
        <f>IF(AND(OR(U34=3,U34=4),V34=4),3000,IF(AND(OR(U34=3,U34=4),V34=5),11000,IF(AND(U34=3,V34&gt;5),19000,IF(AND(U34=4,V34=6),19000,IF(AND(U34=4,V34&gt;6),27000,IF(AND(U34=5,V34=7),19000,IF(AND(U34=5,V34&gt;7),28000,IF(AND(U34=5,V34=5),3000,IF(AND(U34=5,V34=6),11000,0)))))))))</f>
        <v>0</v>
      </c>
      <c r="Y34" s="497" t="s">
        <v>4</v>
      </c>
      <c r="Z34" s="41"/>
      <c r="AA34" s="42"/>
      <c r="AB34" s="42"/>
      <c r="AC34" s="261">
        <f>IF(AND(OR(AA34=3,AA34=4),AB34=4),3000,IF(AND(OR(AA34=3,AA34=4),AB34=5),11000,IF(AND(AA34=3,AB34&gt;5),19000,IF(AND(AA34=4,AB34=6),19000,IF(AND(AA34=4,AB34&gt;6),27000,IF(AND(AA34=5,AB34=7),19000,IF(AND(AA34=5,AB34&gt;7),28000,IF(AND(AA34=5,AB34=5),3000,IF(AND(AA34=5,AB34=6),11000,0)))))))))</f>
        <v>0</v>
      </c>
      <c r="AD34" s="37"/>
      <c r="AE34" s="490" t="s">
        <v>13</v>
      </c>
      <c r="AF34" s="41"/>
      <c r="AG34" s="42"/>
      <c r="AH34" s="42"/>
      <c r="AI34" s="261">
        <f>IF(AND(OR(AG34=3,AG34=4),AH34=4),3000,IF(AND(OR(AG34=3,AG34=4),AH34=5),11000,IF(AND(AG34=3,AH34&gt;5),19000,IF(AND(AG34=4,AH34=6),19000,IF(AND(AG34=4,AH34&gt;6),27000,IF(AND(AG34=5,AH34=7),19000,IF(AND(AG34=5,AH34&gt;7),28000,IF(AND(AG34=5,AH34=5),3000,IF(AND(AG34=5,AH34=6),11000,0)))))))))</f>
        <v>0</v>
      </c>
      <c r="AK34" s="497" t="s">
        <v>4</v>
      </c>
      <c r="AL34" s="41"/>
      <c r="AM34" s="42"/>
      <c r="AN34" s="42"/>
      <c r="AO34" s="261">
        <f>IF(AND(OR(AM34=3,AM34=4),AN34=4),3000,IF(AND(OR(AM34=3,AM34=4),AN34=5),11000,IF(AND(AM34=3,AN34&gt;5),19000,IF(AND(AM34=4,AN34=6),19000,IF(AND(AM34=4,AN34&gt;6),27000,IF(AND(AM34=5,AN34=7),19000,IF(AND(AM34=5,AN34&gt;7),28000,IF(AND(AM34=5,AN34=5),3000,IF(AND(AM34=5,AN34=6),11000,0)))))))))</f>
        <v>0</v>
      </c>
      <c r="AP34" s="37"/>
      <c r="AQ34" s="490" t="s">
        <v>13</v>
      </c>
      <c r="AR34" s="41"/>
      <c r="AS34" s="42"/>
      <c r="AT34" s="42"/>
      <c r="AU34" s="261">
        <f>IF(AND(OR(AS34=3,AS34=4),AT34=4),3000,IF(AND(OR(AS34=3,AS34=4),AT34=5),11000,IF(AND(AS34=3,AT34&gt;5),19000,IF(AND(AS34=4,AT34=6),19000,IF(AND(AS34=4,AT34&gt;6),27000,IF(AND(AS34=5,AT34=7),19000,IF(AND(AS34=5,AT34&gt;7),28000,IF(AND(AS34=5,AT34=5),3000,IF(AND(AS34=5,AT34=6),11000,0)))))))))</f>
        <v>0</v>
      </c>
    </row>
    <row r="35" spans="1:47">
      <c r="A35" s="491"/>
      <c r="B35" s="43"/>
      <c r="C35" s="44"/>
      <c r="D35" s="44"/>
      <c r="E35" s="262">
        <f t="shared" ref="E35:E41" si="16">IF(AND(OR(C35=3,C35=4),D35=4),3000,IF(AND(OR(C35=3,C35=4),D35=5),11000,IF(AND(C35=3,D35&gt;5),19000,IF(AND(C35=4,D35=6),19000,IF(AND(C35=4,D35&gt;6),27000,IF(AND(C35=5,D35=7),19000,IF(AND(C35=5,D35&gt;7),28000,IF(AND(C35=5,D35=5),3000,IF(AND(C35=5,D35=6),11000,0)))))))))</f>
        <v>0</v>
      </c>
      <c r="F35" s="37"/>
      <c r="G35" s="491"/>
      <c r="H35" s="43"/>
      <c r="I35" s="44"/>
      <c r="J35" s="44"/>
      <c r="K35" s="262">
        <f t="shared" ref="K35:K41" si="17">IF(AND(OR(I35=3,I35=4),J35=4),3000,IF(AND(OR(I35=3,I35=4),J35=5),11000,IF(AND(I35=3,J35&gt;5),19000,IF(AND(I35=4,J35=6),19000,IF(AND(I35=4,J35&gt;6),27000,IF(AND(I35=5,J35=7),19000,IF(AND(I35=5,J35&gt;7),28000,IF(AND(I35=5,J35=5),3000,IF(AND(I35=5,J35=6),11000,0)))))))))</f>
        <v>0</v>
      </c>
      <c r="M35" s="491"/>
      <c r="N35" s="43"/>
      <c r="O35" s="44"/>
      <c r="P35" s="44"/>
      <c r="Q35" s="262">
        <f t="shared" ref="Q35:Q41" si="18">IF(AND(OR(O35=3,O35=4),P35=4),3000,IF(AND(OR(O35=3,O35=4),P35=5),11000,IF(AND(O35=3,P35&gt;5),19000,IF(AND(O35=4,P35=6),19000,IF(AND(O35=4,P35&gt;6),27000,IF(AND(O35=5,P35=7),19000,IF(AND(O35=5,P35&gt;7),28000,IF(AND(O35=5,P35=5),3000,IF(AND(O35=5,P35=6),11000,0)))))))))</f>
        <v>0</v>
      </c>
      <c r="R35" s="37"/>
      <c r="S35" s="491"/>
      <c r="T35" s="43"/>
      <c r="U35" s="44"/>
      <c r="V35" s="44"/>
      <c r="W35" s="262">
        <f t="shared" ref="W35:W41" si="19">IF(AND(OR(U35=3,U35=4),V35=4),3000,IF(AND(OR(U35=3,U35=4),V35=5),11000,IF(AND(U35=3,V35&gt;5),19000,IF(AND(U35=4,V35=6),19000,IF(AND(U35=4,V35&gt;6),27000,IF(AND(U35=5,V35=7),19000,IF(AND(U35=5,V35&gt;7),28000,IF(AND(U35=5,V35=5),3000,IF(AND(U35=5,V35=6),11000,0)))))))))</f>
        <v>0</v>
      </c>
      <c r="Y35" s="491"/>
      <c r="Z35" s="43"/>
      <c r="AA35" s="44"/>
      <c r="AB35" s="44"/>
      <c r="AC35" s="262">
        <f t="shared" ref="AC35:AC41" si="20">IF(AND(OR(AA35=3,AA35=4),AB35=4),3000,IF(AND(OR(AA35=3,AA35=4),AB35=5),11000,IF(AND(AA35=3,AB35&gt;5),19000,IF(AND(AA35=4,AB35=6),19000,IF(AND(AA35=4,AB35&gt;6),27000,IF(AND(AA35=5,AB35=7),19000,IF(AND(AA35=5,AB35&gt;7),28000,IF(AND(AA35=5,AB35=5),3000,IF(AND(AA35=5,AB35=6),11000,0)))))))))</f>
        <v>0</v>
      </c>
      <c r="AD35" s="37"/>
      <c r="AE35" s="491"/>
      <c r="AF35" s="43"/>
      <c r="AG35" s="44"/>
      <c r="AH35" s="44"/>
      <c r="AI35" s="262">
        <f t="shared" ref="AI35:AI41" si="21">IF(AND(OR(AG35=3,AG35=4),AH35=4),3000,IF(AND(OR(AG35=3,AG35=4),AH35=5),11000,IF(AND(AG35=3,AH35&gt;5),19000,IF(AND(AG35=4,AH35=6),19000,IF(AND(AG35=4,AH35&gt;6),27000,IF(AND(AG35=5,AH35=7),19000,IF(AND(AG35=5,AH35&gt;7),28000,IF(AND(AG35=5,AH35=5),3000,IF(AND(AG35=5,AH35=6),11000,0)))))))))</f>
        <v>0</v>
      </c>
      <c r="AK35" s="491"/>
      <c r="AL35" s="43"/>
      <c r="AM35" s="44"/>
      <c r="AN35" s="44"/>
      <c r="AO35" s="262">
        <f t="shared" ref="AO35:AO41" si="22">IF(AND(OR(AM35=3,AM35=4),AN35=4),3000,IF(AND(OR(AM35=3,AM35=4),AN35=5),11000,IF(AND(AM35=3,AN35&gt;5),19000,IF(AND(AM35=4,AN35=6),19000,IF(AND(AM35=4,AN35&gt;6),27000,IF(AND(AM35=5,AN35=7),19000,IF(AND(AM35=5,AN35&gt;7),28000,IF(AND(AM35=5,AN35=5),3000,IF(AND(AM35=5,AN35=6),11000,0)))))))))</f>
        <v>0</v>
      </c>
      <c r="AP35" s="37"/>
      <c r="AQ35" s="491"/>
      <c r="AR35" s="43"/>
      <c r="AS35" s="44"/>
      <c r="AT35" s="44"/>
      <c r="AU35" s="262">
        <f t="shared" ref="AU35:AU41" si="23">IF(AND(OR(AS35=3,AS35=4),AT35=4),3000,IF(AND(OR(AS35=3,AS35=4),AT35=5),11000,IF(AND(AS35=3,AT35&gt;5),19000,IF(AND(AS35=4,AT35=6),19000,IF(AND(AS35=4,AT35&gt;6),27000,IF(AND(AS35=5,AT35=7),19000,IF(AND(AS35=5,AT35&gt;7),28000,IF(AND(AS35=5,AT35=5),3000,IF(AND(AS35=5,AT35=6),11000,0)))))))))</f>
        <v>0</v>
      </c>
    </row>
    <row r="36" spans="1:47">
      <c r="A36" s="491"/>
      <c r="B36" s="43"/>
      <c r="C36" s="44"/>
      <c r="D36" s="44"/>
      <c r="E36" s="262">
        <f t="shared" si="16"/>
        <v>0</v>
      </c>
      <c r="F36" s="37"/>
      <c r="G36" s="491"/>
      <c r="H36" s="43"/>
      <c r="I36" s="44"/>
      <c r="J36" s="44"/>
      <c r="K36" s="262">
        <f t="shared" si="17"/>
        <v>0</v>
      </c>
      <c r="M36" s="491"/>
      <c r="N36" s="43"/>
      <c r="O36" s="44"/>
      <c r="P36" s="44"/>
      <c r="Q36" s="262">
        <f t="shared" si="18"/>
        <v>0</v>
      </c>
      <c r="R36" s="37"/>
      <c r="S36" s="491"/>
      <c r="T36" s="43"/>
      <c r="U36" s="44"/>
      <c r="V36" s="44"/>
      <c r="W36" s="262">
        <f t="shared" si="19"/>
        <v>0</v>
      </c>
      <c r="Y36" s="491"/>
      <c r="Z36" s="43"/>
      <c r="AA36" s="44"/>
      <c r="AB36" s="44"/>
      <c r="AC36" s="262">
        <f t="shared" si="20"/>
        <v>0</v>
      </c>
      <c r="AD36" s="37"/>
      <c r="AE36" s="491"/>
      <c r="AF36" s="43"/>
      <c r="AG36" s="44"/>
      <c r="AH36" s="44"/>
      <c r="AI36" s="262">
        <f t="shared" si="21"/>
        <v>0</v>
      </c>
      <c r="AK36" s="491"/>
      <c r="AL36" s="43"/>
      <c r="AM36" s="44"/>
      <c r="AN36" s="44"/>
      <c r="AO36" s="262">
        <f t="shared" si="22"/>
        <v>0</v>
      </c>
      <c r="AP36" s="37"/>
      <c r="AQ36" s="491"/>
      <c r="AR36" s="43"/>
      <c r="AS36" s="44"/>
      <c r="AT36" s="44"/>
      <c r="AU36" s="262">
        <f t="shared" si="23"/>
        <v>0</v>
      </c>
    </row>
    <row r="37" spans="1:47">
      <c r="A37" s="491"/>
      <c r="B37" s="43"/>
      <c r="C37" s="44"/>
      <c r="D37" s="44"/>
      <c r="E37" s="262">
        <f t="shared" si="16"/>
        <v>0</v>
      </c>
      <c r="F37" s="37"/>
      <c r="G37" s="491"/>
      <c r="H37" s="43"/>
      <c r="I37" s="44"/>
      <c r="J37" s="44"/>
      <c r="K37" s="262">
        <f t="shared" si="17"/>
        <v>0</v>
      </c>
      <c r="M37" s="491"/>
      <c r="N37" s="43"/>
      <c r="O37" s="44"/>
      <c r="P37" s="44"/>
      <c r="Q37" s="262">
        <f t="shared" si="18"/>
        <v>0</v>
      </c>
      <c r="R37" s="37"/>
      <c r="S37" s="491"/>
      <c r="T37" s="43"/>
      <c r="U37" s="44"/>
      <c r="V37" s="44"/>
      <c r="W37" s="262">
        <f t="shared" si="19"/>
        <v>0</v>
      </c>
      <c r="Y37" s="491"/>
      <c r="Z37" s="43"/>
      <c r="AA37" s="44"/>
      <c r="AB37" s="44"/>
      <c r="AC37" s="262">
        <f t="shared" si="20"/>
        <v>0</v>
      </c>
      <c r="AD37" s="37"/>
      <c r="AE37" s="491"/>
      <c r="AF37" s="43"/>
      <c r="AG37" s="44"/>
      <c r="AH37" s="44"/>
      <c r="AI37" s="262">
        <f t="shared" si="21"/>
        <v>0</v>
      </c>
      <c r="AK37" s="491"/>
      <c r="AL37" s="43"/>
      <c r="AM37" s="44"/>
      <c r="AN37" s="44"/>
      <c r="AO37" s="262">
        <f t="shared" si="22"/>
        <v>0</v>
      </c>
      <c r="AP37" s="37"/>
      <c r="AQ37" s="491"/>
      <c r="AR37" s="43"/>
      <c r="AS37" s="44"/>
      <c r="AT37" s="44"/>
      <c r="AU37" s="262">
        <f t="shared" si="23"/>
        <v>0</v>
      </c>
    </row>
    <row r="38" spans="1:47">
      <c r="A38" s="491"/>
      <c r="B38" s="43"/>
      <c r="C38" s="44"/>
      <c r="D38" s="44"/>
      <c r="E38" s="262">
        <f t="shared" si="16"/>
        <v>0</v>
      </c>
      <c r="F38" s="37"/>
      <c r="G38" s="491"/>
      <c r="H38" s="43"/>
      <c r="I38" s="44"/>
      <c r="J38" s="44"/>
      <c r="K38" s="262">
        <f t="shared" si="17"/>
        <v>0</v>
      </c>
      <c r="M38" s="491"/>
      <c r="N38" s="43"/>
      <c r="O38" s="44"/>
      <c r="P38" s="44"/>
      <c r="Q38" s="262">
        <f t="shared" si="18"/>
        <v>0</v>
      </c>
      <c r="R38" s="37"/>
      <c r="S38" s="491"/>
      <c r="T38" s="43"/>
      <c r="U38" s="44"/>
      <c r="V38" s="44"/>
      <c r="W38" s="262">
        <f t="shared" si="19"/>
        <v>0</v>
      </c>
      <c r="Y38" s="491"/>
      <c r="Z38" s="43"/>
      <c r="AA38" s="44"/>
      <c r="AB38" s="44"/>
      <c r="AC38" s="262">
        <f t="shared" si="20"/>
        <v>0</v>
      </c>
      <c r="AD38" s="37"/>
      <c r="AE38" s="491"/>
      <c r="AF38" s="43"/>
      <c r="AG38" s="44"/>
      <c r="AH38" s="44"/>
      <c r="AI38" s="262">
        <f t="shared" si="21"/>
        <v>0</v>
      </c>
      <c r="AK38" s="491"/>
      <c r="AL38" s="43"/>
      <c r="AM38" s="44"/>
      <c r="AN38" s="44"/>
      <c r="AO38" s="262">
        <f t="shared" si="22"/>
        <v>0</v>
      </c>
      <c r="AP38" s="37"/>
      <c r="AQ38" s="491"/>
      <c r="AR38" s="43"/>
      <c r="AS38" s="44"/>
      <c r="AT38" s="44"/>
      <c r="AU38" s="262">
        <f t="shared" si="23"/>
        <v>0</v>
      </c>
    </row>
    <row r="39" spans="1:47">
      <c r="A39" s="491"/>
      <c r="B39" s="43"/>
      <c r="C39" s="44"/>
      <c r="D39" s="44"/>
      <c r="E39" s="262">
        <f t="shared" si="16"/>
        <v>0</v>
      </c>
      <c r="F39" s="37"/>
      <c r="G39" s="491"/>
      <c r="H39" s="43"/>
      <c r="I39" s="44"/>
      <c r="J39" s="44"/>
      <c r="K39" s="262">
        <f t="shared" si="17"/>
        <v>0</v>
      </c>
      <c r="M39" s="491"/>
      <c r="N39" s="43"/>
      <c r="O39" s="44"/>
      <c r="P39" s="44"/>
      <c r="Q39" s="262">
        <f t="shared" si="18"/>
        <v>0</v>
      </c>
      <c r="R39" s="37"/>
      <c r="S39" s="491"/>
      <c r="T39" s="43"/>
      <c r="U39" s="44"/>
      <c r="V39" s="44"/>
      <c r="W39" s="262">
        <f t="shared" si="19"/>
        <v>0</v>
      </c>
      <c r="Y39" s="491"/>
      <c r="Z39" s="43"/>
      <c r="AA39" s="44"/>
      <c r="AB39" s="44"/>
      <c r="AC39" s="262">
        <f t="shared" si="20"/>
        <v>0</v>
      </c>
      <c r="AD39" s="37"/>
      <c r="AE39" s="491"/>
      <c r="AF39" s="43"/>
      <c r="AG39" s="44"/>
      <c r="AH39" s="44"/>
      <c r="AI39" s="262">
        <f t="shared" si="21"/>
        <v>0</v>
      </c>
      <c r="AK39" s="491"/>
      <c r="AL39" s="43"/>
      <c r="AM39" s="44"/>
      <c r="AN39" s="44"/>
      <c r="AO39" s="262">
        <f t="shared" si="22"/>
        <v>0</v>
      </c>
      <c r="AP39" s="37"/>
      <c r="AQ39" s="491"/>
      <c r="AR39" s="43"/>
      <c r="AS39" s="44"/>
      <c r="AT39" s="44"/>
      <c r="AU39" s="262">
        <f t="shared" si="23"/>
        <v>0</v>
      </c>
    </row>
    <row r="40" spans="1:47">
      <c r="A40" s="491"/>
      <c r="B40" s="43"/>
      <c r="C40" s="44"/>
      <c r="D40" s="44"/>
      <c r="E40" s="262">
        <f t="shared" si="16"/>
        <v>0</v>
      </c>
      <c r="F40" s="37"/>
      <c r="G40" s="491"/>
      <c r="H40" s="43"/>
      <c r="I40" s="44"/>
      <c r="J40" s="44"/>
      <c r="K40" s="262">
        <f t="shared" si="17"/>
        <v>0</v>
      </c>
      <c r="M40" s="491"/>
      <c r="N40" s="43"/>
      <c r="O40" s="44"/>
      <c r="P40" s="44"/>
      <c r="Q40" s="262">
        <f t="shared" si="18"/>
        <v>0</v>
      </c>
      <c r="R40" s="37"/>
      <c r="S40" s="491"/>
      <c r="T40" s="43"/>
      <c r="U40" s="44"/>
      <c r="V40" s="44"/>
      <c r="W40" s="262">
        <f t="shared" si="19"/>
        <v>0</v>
      </c>
      <c r="Y40" s="491"/>
      <c r="Z40" s="43"/>
      <c r="AA40" s="44"/>
      <c r="AB40" s="44"/>
      <c r="AC40" s="262">
        <f t="shared" si="20"/>
        <v>0</v>
      </c>
      <c r="AD40" s="37"/>
      <c r="AE40" s="491"/>
      <c r="AF40" s="43"/>
      <c r="AG40" s="44"/>
      <c r="AH40" s="44"/>
      <c r="AI40" s="262">
        <f t="shared" si="21"/>
        <v>0</v>
      </c>
      <c r="AK40" s="491"/>
      <c r="AL40" s="43"/>
      <c r="AM40" s="44"/>
      <c r="AN40" s="44"/>
      <c r="AO40" s="262">
        <f t="shared" si="22"/>
        <v>0</v>
      </c>
      <c r="AP40" s="37"/>
      <c r="AQ40" s="491"/>
      <c r="AR40" s="43"/>
      <c r="AS40" s="44"/>
      <c r="AT40" s="44"/>
      <c r="AU40" s="262">
        <f t="shared" si="23"/>
        <v>0</v>
      </c>
    </row>
    <row r="41" spans="1:47">
      <c r="A41" s="491"/>
      <c r="B41" s="43"/>
      <c r="C41" s="44"/>
      <c r="D41" s="44"/>
      <c r="E41" s="262">
        <f t="shared" si="16"/>
        <v>0</v>
      </c>
      <c r="F41" s="37"/>
      <c r="G41" s="491"/>
      <c r="H41" s="43"/>
      <c r="I41" s="44"/>
      <c r="J41" s="44"/>
      <c r="K41" s="262">
        <f t="shared" si="17"/>
        <v>0</v>
      </c>
      <c r="M41" s="491"/>
      <c r="N41" s="43"/>
      <c r="O41" s="44"/>
      <c r="P41" s="44"/>
      <c r="Q41" s="262">
        <f t="shared" si="18"/>
        <v>0</v>
      </c>
      <c r="R41" s="37"/>
      <c r="S41" s="491"/>
      <c r="T41" s="43"/>
      <c r="U41" s="44"/>
      <c r="V41" s="44"/>
      <c r="W41" s="262">
        <f t="shared" si="19"/>
        <v>0</v>
      </c>
      <c r="Y41" s="491"/>
      <c r="Z41" s="43"/>
      <c r="AA41" s="44"/>
      <c r="AB41" s="44"/>
      <c r="AC41" s="262">
        <f t="shared" si="20"/>
        <v>0</v>
      </c>
      <c r="AD41" s="37"/>
      <c r="AE41" s="491"/>
      <c r="AF41" s="43"/>
      <c r="AG41" s="44"/>
      <c r="AH41" s="44"/>
      <c r="AI41" s="262">
        <f t="shared" si="21"/>
        <v>0</v>
      </c>
      <c r="AK41" s="491"/>
      <c r="AL41" s="43"/>
      <c r="AM41" s="44"/>
      <c r="AN41" s="44"/>
      <c r="AO41" s="262">
        <f t="shared" si="22"/>
        <v>0</v>
      </c>
      <c r="AP41" s="37"/>
      <c r="AQ41" s="491"/>
      <c r="AR41" s="43"/>
      <c r="AS41" s="44"/>
      <c r="AT41" s="44"/>
      <c r="AU41" s="262">
        <f t="shared" si="23"/>
        <v>0</v>
      </c>
    </row>
    <row r="42" spans="1:47" ht="13.5" thickBot="1">
      <c r="A42" s="498"/>
      <c r="B42" s="45" t="s">
        <v>5</v>
      </c>
      <c r="C42" s="46"/>
      <c r="D42" s="46"/>
      <c r="E42" s="263">
        <f>SUM(E34:E41)</f>
        <v>0</v>
      </c>
      <c r="F42" s="37"/>
      <c r="G42" s="492"/>
      <c r="H42" s="45" t="s">
        <v>5</v>
      </c>
      <c r="I42" s="46"/>
      <c r="J42" s="46"/>
      <c r="K42" s="263">
        <f>SUM(K34:K41)</f>
        <v>0</v>
      </c>
      <c r="M42" s="498"/>
      <c r="N42" s="45" t="s">
        <v>5</v>
      </c>
      <c r="O42" s="46"/>
      <c r="P42" s="46"/>
      <c r="Q42" s="263">
        <f>SUM(Q34:Q41)</f>
        <v>0</v>
      </c>
      <c r="R42" s="37"/>
      <c r="S42" s="492"/>
      <c r="T42" s="45" t="s">
        <v>5</v>
      </c>
      <c r="U42" s="46"/>
      <c r="V42" s="46"/>
      <c r="W42" s="263">
        <f>SUM(W34:W41)</f>
        <v>0</v>
      </c>
      <c r="Y42" s="498"/>
      <c r="Z42" s="45" t="s">
        <v>5</v>
      </c>
      <c r="AA42" s="46"/>
      <c r="AB42" s="46"/>
      <c r="AC42" s="263">
        <f>SUM(AC34:AC41)</f>
        <v>0</v>
      </c>
      <c r="AD42" s="37"/>
      <c r="AE42" s="492"/>
      <c r="AF42" s="45" t="s">
        <v>5</v>
      </c>
      <c r="AG42" s="46"/>
      <c r="AH42" s="46"/>
      <c r="AI42" s="263">
        <f>SUM(AI34:AI41)</f>
        <v>0</v>
      </c>
      <c r="AK42" s="498"/>
      <c r="AL42" s="45" t="s">
        <v>5</v>
      </c>
      <c r="AM42" s="46"/>
      <c r="AN42" s="46"/>
      <c r="AO42" s="263">
        <f>SUM(AO34:AO41)</f>
        <v>0</v>
      </c>
      <c r="AP42" s="37"/>
      <c r="AQ42" s="492"/>
      <c r="AR42" s="45" t="s">
        <v>5</v>
      </c>
      <c r="AS42" s="46"/>
      <c r="AT42" s="46"/>
      <c r="AU42" s="263">
        <f>SUM(AU34:AU41)</f>
        <v>0</v>
      </c>
    </row>
    <row r="43" spans="1:47">
      <c r="A43" s="490" t="s">
        <v>6</v>
      </c>
      <c r="B43" s="41"/>
      <c r="C43" s="42"/>
      <c r="D43" s="42"/>
      <c r="E43" s="261">
        <f>IF(AND(OR(C43=3,C43=4),D43=4),3000,IF(AND(OR(C43=3,C43=4),D43=5),11000,IF(AND(C43=3,D43&gt;5),19000,IF(AND(C43=4,D43=6),19000,IF(AND(C43=4,D43&gt;6),27000,IF(AND(C43=5,D43=7),19000,IF(AND(C43=5,D43&gt;7),28000,IF(AND(C43=5,D43=5),3000,IF(AND(C43=5,D43=6),11000,0)))))))))</f>
        <v>0</v>
      </c>
      <c r="F43" s="37"/>
      <c r="G43" s="490" t="s">
        <v>14</v>
      </c>
      <c r="H43" s="41"/>
      <c r="I43" s="42"/>
      <c r="J43" s="42"/>
      <c r="K43" s="261">
        <f>IF(AND(OR(I43=3,I43=4),J43=4),3000,IF(AND(OR(I43=3,I43=4),J43=5),11000,IF(AND(I43=3,J43&gt;5),19000,IF(AND(I43=4,J43=6),19000,IF(AND(I43=4,J43&gt;6),27000,IF(AND(I43=5,J43=7),19000,IF(AND(I43=5,J43&gt;7),28000,IF(AND(I43=5,J43=5),3000,IF(AND(I43=5,J43=6),11000,0)))))))))</f>
        <v>0</v>
      </c>
      <c r="M43" s="490" t="s">
        <v>6</v>
      </c>
      <c r="N43" s="41"/>
      <c r="O43" s="42"/>
      <c r="P43" s="42"/>
      <c r="Q43" s="261">
        <f>IF(AND(OR(O43=3,O43=4),P43=4),3000,IF(AND(OR(O43=3,O43=4),P43=5),11000,IF(AND(O43=3,P43&gt;5),19000,IF(AND(O43=4,P43=6),19000,IF(AND(O43=4,P43&gt;6),27000,IF(AND(O43=5,P43=7),19000,IF(AND(O43=5,P43&gt;7),28000,IF(AND(O43=5,P43=5),3000,IF(AND(O43=5,P43=6),11000,0)))))))))</f>
        <v>0</v>
      </c>
      <c r="R43" s="37"/>
      <c r="S43" s="490" t="s">
        <v>14</v>
      </c>
      <c r="T43" s="41"/>
      <c r="U43" s="42"/>
      <c r="V43" s="42"/>
      <c r="W43" s="261">
        <f>IF(AND(OR(U43=3,U43=4),V43=4),3000,IF(AND(OR(U43=3,U43=4),V43=5),11000,IF(AND(U43=3,V43&gt;5),19000,IF(AND(U43=4,V43=6),19000,IF(AND(U43=4,V43&gt;6),27000,IF(AND(U43=5,V43=7),19000,IF(AND(U43=5,V43&gt;7),28000,IF(AND(U43=5,V43=5),3000,IF(AND(U43=5,V43=6),11000,0)))))))))</f>
        <v>0</v>
      </c>
      <c r="Y43" s="490" t="s">
        <v>6</v>
      </c>
      <c r="Z43" s="41"/>
      <c r="AA43" s="42"/>
      <c r="AB43" s="42"/>
      <c r="AC43" s="261">
        <f>IF(AND(OR(AA43=3,AA43=4),AB43=4),3000,IF(AND(OR(AA43=3,AA43=4),AB43=5),11000,IF(AND(AA43=3,AB43&gt;5),19000,IF(AND(AA43=4,AB43=6),19000,IF(AND(AA43=4,AB43&gt;6),27000,IF(AND(AA43=5,AB43=7),19000,IF(AND(AA43=5,AB43&gt;7),28000,IF(AND(AA43=5,AB43=5),3000,IF(AND(AA43=5,AB43=6),11000,0)))))))))</f>
        <v>0</v>
      </c>
      <c r="AD43" s="37"/>
      <c r="AE43" s="490" t="s">
        <v>14</v>
      </c>
      <c r="AF43" s="41"/>
      <c r="AG43" s="42"/>
      <c r="AH43" s="42"/>
      <c r="AI43" s="261">
        <f>IF(AND(OR(AG43=3,AG43=4),AH43=4),3000,IF(AND(OR(AG43=3,AG43=4),AH43=5),11000,IF(AND(AG43=3,AH43&gt;5),19000,IF(AND(AG43=4,AH43=6),19000,IF(AND(AG43=4,AH43&gt;6),27000,IF(AND(AG43=5,AH43=7),19000,IF(AND(AG43=5,AH43&gt;7),28000,IF(AND(AG43=5,AH43=5),3000,IF(AND(AG43=5,AH43=6),11000,0)))))))))</f>
        <v>0</v>
      </c>
      <c r="AK43" s="490" t="s">
        <v>6</v>
      </c>
      <c r="AL43" s="41"/>
      <c r="AM43" s="42"/>
      <c r="AN43" s="42"/>
      <c r="AO43" s="261">
        <f>IF(AND(OR(AM43=3,AM43=4),AN43=4),3000,IF(AND(OR(AM43=3,AM43=4),AN43=5),11000,IF(AND(AM43=3,AN43&gt;5),19000,IF(AND(AM43=4,AN43=6),19000,IF(AND(AM43=4,AN43&gt;6),27000,IF(AND(AM43=5,AN43=7),19000,IF(AND(AM43=5,AN43&gt;7),28000,IF(AND(AM43=5,AN43=5),3000,IF(AND(AM43=5,AN43=6),11000,0)))))))))</f>
        <v>0</v>
      </c>
      <c r="AP43" s="37"/>
      <c r="AQ43" s="490" t="s">
        <v>14</v>
      </c>
      <c r="AR43" s="41"/>
      <c r="AS43" s="42"/>
      <c r="AT43" s="42"/>
      <c r="AU43" s="261">
        <f>IF(AND(OR(AS43=3,AS43=4),AT43=4),3000,IF(AND(OR(AS43=3,AS43=4),AT43=5),11000,IF(AND(AS43=3,AT43&gt;5),19000,IF(AND(AS43=4,AT43=6),19000,IF(AND(AS43=4,AT43&gt;6),27000,IF(AND(AS43=5,AT43=7),19000,IF(AND(AS43=5,AT43&gt;7),28000,IF(AND(AS43=5,AT43=5),3000,IF(AND(AS43=5,AT43=6),11000,0)))))))))</f>
        <v>0</v>
      </c>
    </row>
    <row r="44" spans="1:47">
      <c r="A44" s="491"/>
      <c r="B44" s="43"/>
      <c r="C44" s="44"/>
      <c r="D44" s="44"/>
      <c r="E44" s="262">
        <f t="shared" ref="E44:E50" si="24">IF(AND(OR(C44=3,C44=4),D44=4),3000,IF(AND(OR(C44=3,C44=4),D44=5),11000,IF(AND(C44=3,D44&gt;5),19000,IF(AND(C44=4,D44=6),19000,IF(AND(C44=4,D44&gt;6),27000,IF(AND(C44=5,D44=7),19000,IF(AND(C44=5,D44&gt;7),28000,IF(AND(C44=5,D44=5),3000,IF(AND(C44=5,D44=6),11000,0)))))))))</f>
        <v>0</v>
      </c>
      <c r="F44" s="37"/>
      <c r="G44" s="491"/>
      <c r="H44" s="43"/>
      <c r="I44" s="44"/>
      <c r="J44" s="44"/>
      <c r="K44" s="262">
        <f t="shared" ref="K44:K50" si="25">IF(AND(OR(I44=3,I44=4),J44=4),3000,IF(AND(OR(I44=3,I44=4),J44=5),11000,IF(AND(I44=3,J44&gt;5),19000,IF(AND(I44=4,J44=6),19000,IF(AND(I44=4,J44&gt;6),27000,IF(AND(I44=5,J44=7),19000,IF(AND(I44=5,J44&gt;7),28000,IF(AND(I44=5,J44=5),3000,IF(AND(I44=5,J44=6),11000,0)))))))))</f>
        <v>0</v>
      </c>
      <c r="M44" s="491"/>
      <c r="N44" s="43"/>
      <c r="O44" s="44"/>
      <c r="P44" s="44"/>
      <c r="Q44" s="262">
        <f t="shared" ref="Q44:Q50" si="26">IF(AND(OR(O44=3,O44=4),P44=4),3000,IF(AND(OR(O44=3,O44=4),P44=5),11000,IF(AND(O44=3,P44&gt;5),19000,IF(AND(O44=4,P44=6),19000,IF(AND(O44=4,P44&gt;6),27000,IF(AND(O44=5,P44=7),19000,IF(AND(O44=5,P44&gt;7),28000,IF(AND(O44=5,P44=5),3000,IF(AND(O44=5,P44=6),11000,0)))))))))</f>
        <v>0</v>
      </c>
      <c r="R44" s="37"/>
      <c r="S44" s="491"/>
      <c r="T44" s="43"/>
      <c r="U44" s="44"/>
      <c r="V44" s="44"/>
      <c r="W44" s="262">
        <f t="shared" ref="W44:W50" si="27">IF(AND(OR(U44=3,U44=4),V44=4),3000,IF(AND(OR(U44=3,U44=4),V44=5),11000,IF(AND(U44=3,V44&gt;5),19000,IF(AND(U44=4,V44=6),19000,IF(AND(U44=4,V44&gt;6),27000,IF(AND(U44=5,V44=7),19000,IF(AND(U44=5,V44&gt;7),28000,IF(AND(U44=5,V44=5),3000,IF(AND(U44=5,V44=6),11000,0)))))))))</f>
        <v>0</v>
      </c>
      <c r="Y44" s="491"/>
      <c r="Z44" s="43"/>
      <c r="AA44" s="44"/>
      <c r="AB44" s="44"/>
      <c r="AC44" s="262">
        <f t="shared" ref="AC44:AC50" si="28">IF(AND(OR(AA44=3,AA44=4),AB44=4),3000,IF(AND(OR(AA44=3,AA44=4),AB44=5),11000,IF(AND(AA44=3,AB44&gt;5),19000,IF(AND(AA44=4,AB44=6),19000,IF(AND(AA44=4,AB44&gt;6),27000,IF(AND(AA44=5,AB44=7),19000,IF(AND(AA44=5,AB44&gt;7),28000,IF(AND(AA44=5,AB44=5),3000,IF(AND(AA44=5,AB44=6),11000,0)))))))))</f>
        <v>0</v>
      </c>
      <c r="AD44" s="37"/>
      <c r="AE44" s="491"/>
      <c r="AF44" s="43"/>
      <c r="AG44" s="44"/>
      <c r="AH44" s="44"/>
      <c r="AI44" s="262">
        <f t="shared" ref="AI44:AI50" si="29">IF(AND(OR(AG44=3,AG44=4),AH44=4),3000,IF(AND(OR(AG44=3,AG44=4),AH44=5),11000,IF(AND(AG44=3,AH44&gt;5),19000,IF(AND(AG44=4,AH44=6),19000,IF(AND(AG44=4,AH44&gt;6),27000,IF(AND(AG44=5,AH44=7),19000,IF(AND(AG44=5,AH44&gt;7),28000,IF(AND(AG44=5,AH44=5),3000,IF(AND(AG44=5,AH44=6),11000,0)))))))))</f>
        <v>0</v>
      </c>
      <c r="AK44" s="491"/>
      <c r="AL44" s="43"/>
      <c r="AM44" s="44"/>
      <c r="AN44" s="44"/>
      <c r="AO44" s="262">
        <f t="shared" ref="AO44:AO50" si="30">IF(AND(OR(AM44=3,AM44=4),AN44=4),3000,IF(AND(OR(AM44=3,AM44=4),AN44=5),11000,IF(AND(AM44=3,AN44&gt;5),19000,IF(AND(AM44=4,AN44=6),19000,IF(AND(AM44=4,AN44&gt;6),27000,IF(AND(AM44=5,AN44=7),19000,IF(AND(AM44=5,AN44&gt;7),28000,IF(AND(AM44=5,AN44=5),3000,IF(AND(AM44=5,AN44=6),11000,0)))))))))</f>
        <v>0</v>
      </c>
      <c r="AP44" s="37"/>
      <c r="AQ44" s="491"/>
      <c r="AR44" s="43"/>
      <c r="AS44" s="44"/>
      <c r="AT44" s="44"/>
      <c r="AU44" s="262">
        <f t="shared" ref="AU44:AU50" si="31">IF(AND(OR(AS44=3,AS44=4),AT44=4),3000,IF(AND(OR(AS44=3,AS44=4),AT44=5),11000,IF(AND(AS44=3,AT44&gt;5),19000,IF(AND(AS44=4,AT44=6),19000,IF(AND(AS44=4,AT44&gt;6),27000,IF(AND(AS44=5,AT44=7),19000,IF(AND(AS44=5,AT44&gt;7),28000,IF(AND(AS44=5,AT44=5),3000,IF(AND(AS44=5,AT44=6),11000,0)))))))))</f>
        <v>0</v>
      </c>
    </row>
    <row r="45" spans="1:47">
      <c r="A45" s="491"/>
      <c r="B45" s="43"/>
      <c r="C45" s="44"/>
      <c r="D45" s="44"/>
      <c r="E45" s="262">
        <f t="shared" si="24"/>
        <v>0</v>
      </c>
      <c r="F45" s="37"/>
      <c r="G45" s="491"/>
      <c r="H45" s="43"/>
      <c r="I45" s="44"/>
      <c r="J45" s="44"/>
      <c r="K45" s="262">
        <f t="shared" si="25"/>
        <v>0</v>
      </c>
      <c r="M45" s="491"/>
      <c r="N45" s="43"/>
      <c r="O45" s="44"/>
      <c r="P45" s="44"/>
      <c r="Q45" s="262">
        <f t="shared" si="26"/>
        <v>0</v>
      </c>
      <c r="R45" s="37"/>
      <c r="S45" s="491"/>
      <c r="T45" s="43"/>
      <c r="U45" s="44"/>
      <c r="V45" s="44"/>
      <c r="W45" s="262">
        <f t="shared" si="27"/>
        <v>0</v>
      </c>
      <c r="Y45" s="491"/>
      <c r="Z45" s="43"/>
      <c r="AA45" s="44"/>
      <c r="AB45" s="44"/>
      <c r="AC45" s="262">
        <f t="shared" si="28"/>
        <v>0</v>
      </c>
      <c r="AD45" s="37"/>
      <c r="AE45" s="491"/>
      <c r="AF45" s="43"/>
      <c r="AG45" s="44"/>
      <c r="AH45" s="44"/>
      <c r="AI45" s="262">
        <f t="shared" si="29"/>
        <v>0</v>
      </c>
      <c r="AK45" s="491"/>
      <c r="AL45" s="43"/>
      <c r="AM45" s="44"/>
      <c r="AN45" s="44"/>
      <c r="AO45" s="262">
        <f t="shared" si="30"/>
        <v>0</v>
      </c>
      <c r="AP45" s="37"/>
      <c r="AQ45" s="491"/>
      <c r="AR45" s="43"/>
      <c r="AS45" s="44"/>
      <c r="AT45" s="44"/>
      <c r="AU45" s="262">
        <f t="shared" si="31"/>
        <v>0</v>
      </c>
    </row>
    <row r="46" spans="1:47">
      <c r="A46" s="491"/>
      <c r="B46" s="43"/>
      <c r="C46" s="44"/>
      <c r="D46" s="44"/>
      <c r="E46" s="262">
        <f t="shared" si="24"/>
        <v>0</v>
      </c>
      <c r="F46" s="37"/>
      <c r="G46" s="491"/>
      <c r="H46" s="43"/>
      <c r="I46" s="44"/>
      <c r="J46" s="44"/>
      <c r="K46" s="262">
        <f t="shared" si="25"/>
        <v>0</v>
      </c>
      <c r="M46" s="491"/>
      <c r="N46" s="43"/>
      <c r="O46" s="44"/>
      <c r="P46" s="44"/>
      <c r="Q46" s="262">
        <f t="shared" si="26"/>
        <v>0</v>
      </c>
      <c r="R46" s="37"/>
      <c r="S46" s="491"/>
      <c r="T46" s="43"/>
      <c r="U46" s="44"/>
      <c r="V46" s="44"/>
      <c r="W46" s="262">
        <f t="shared" si="27"/>
        <v>0</v>
      </c>
      <c r="Y46" s="491"/>
      <c r="Z46" s="43"/>
      <c r="AA46" s="44"/>
      <c r="AB46" s="44"/>
      <c r="AC46" s="262">
        <f t="shared" si="28"/>
        <v>0</v>
      </c>
      <c r="AD46" s="37"/>
      <c r="AE46" s="491"/>
      <c r="AF46" s="43"/>
      <c r="AG46" s="44"/>
      <c r="AH46" s="44"/>
      <c r="AI46" s="262">
        <f t="shared" si="29"/>
        <v>0</v>
      </c>
      <c r="AK46" s="491"/>
      <c r="AL46" s="43"/>
      <c r="AM46" s="44"/>
      <c r="AN46" s="44"/>
      <c r="AO46" s="262">
        <f t="shared" si="30"/>
        <v>0</v>
      </c>
      <c r="AP46" s="37"/>
      <c r="AQ46" s="491"/>
      <c r="AR46" s="43"/>
      <c r="AS46" s="44"/>
      <c r="AT46" s="44"/>
      <c r="AU46" s="262">
        <f t="shared" si="31"/>
        <v>0</v>
      </c>
    </row>
    <row r="47" spans="1:47">
      <c r="A47" s="491"/>
      <c r="B47" s="43"/>
      <c r="C47" s="44"/>
      <c r="D47" s="44"/>
      <c r="E47" s="262">
        <f t="shared" si="24"/>
        <v>0</v>
      </c>
      <c r="F47" s="37"/>
      <c r="G47" s="491"/>
      <c r="H47" s="43"/>
      <c r="I47" s="44"/>
      <c r="J47" s="44"/>
      <c r="K47" s="262">
        <f t="shared" si="25"/>
        <v>0</v>
      </c>
      <c r="M47" s="491"/>
      <c r="N47" s="43"/>
      <c r="O47" s="44"/>
      <c r="P47" s="44"/>
      <c r="Q47" s="262">
        <f t="shared" si="26"/>
        <v>0</v>
      </c>
      <c r="R47" s="37"/>
      <c r="S47" s="491"/>
      <c r="T47" s="43"/>
      <c r="U47" s="44"/>
      <c r="V47" s="44"/>
      <c r="W47" s="262">
        <f t="shared" si="27"/>
        <v>0</v>
      </c>
      <c r="Y47" s="491"/>
      <c r="Z47" s="43"/>
      <c r="AA47" s="44"/>
      <c r="AB47" s="44"/>
      <c r="AC47" s="262">
        <f t="shared" si="28"/>
        <v>0</v>
      </c>
      <c r="AD47" s="37"/>
      <c r="AE47" s="491"/>
      <c r="AF47" s="43"/>
      <c r="AG47" s="44"/>
      <c r="AH47" s="44"/>
      <c r="AI47" s="262">
        <f t="shared" si="29"/>
        <v>0</v>
      </c>
      <c r="AK47" s="491"/>
      <c r="AL47" s="43"/>
      <c r="AM47" s="44"/>
      <c r="AN47" s="44"/>
      <c r="AO47" s="262">
        <f t="shared" si="30"/>
        <v>0</v>
      </c>
      <c r="AP47" s="37"/>
      <c r="AQ47" s="491"/>
      <c r="AR47" s="43"/>
      <c r="AS47" s="44"/>
      <c r="AT47" s="44"/>
      <c r="AU47" s="262">
        <f t="shared" si="31"/>
        <v>0</v>
      </c>
    </row>
    <row r="48" spans="1:47">
      <c r="A48" s="491"/>
      <c r="B48" s="43"/>
      <c r="C48" s="44"/>
      <c r="D48" s="44"/>
      <c r="E48" s="262">
        <f t="shared" si="24"/>
        <v>0</v>
      </c>
      <c r="F48" s="37"/>
      <c r="G48" s="491"/>
      <c r="H48" s="43"/>
      <c r="I48" s="44"/>
      <c r="J48" s="44"/>
      <c r="K48" s="262">
        <f t="shared" si="25"/>
        <v>0</v>
      </c>
      <c r="M48" s="491"/>
      <c r="N48" s="43"/>
      <c r="O48" s="44"/>
      <c r="P48" s="44"/>
      <c r="Q48" s="262">
        <f t="shared" si="26"/>
        <v>0</v>
      </c>
      <c r="R48" s="37"/>
      <c r="S48" s="491"/>
      <c r="T48" s="43"/>
      <c r="U48" s="44"/>
      <c r="V48" s="44"/>
      <c r="W48" s="262">
        <f t="shared" si="27"/>
        <v>0</v>
      </c>
      <c r="Y48" s="491"/>
      <c r="Z48" s="43"/>
      <c r="AA48" s="44"/>
      <c r="AB48" s="44"/>
      <c r="AC48" s="262">
        <f t="shared" si="28"/>
        <v>0</v>
      </c>
      <c r="AD48" s="37"/>
      <c r="AE48" s="491"/>
      <c r="AF48" s="43"/>
      <c r="AG48" s="44"/>
      <c r="AH48" s="44"/>
      <c r="AI48" s="262">
        <f t="shared" si="29"/>
        <v>0</v>
      </c>
      <c r="AK48" s="491"/>
      <c r="AL48" s="43"/>
      <c r="AM48" s="44"/>
      <c r="AN48" s="44"/>
      <c r="AO48" s="262">
        <f t="shared" si="30"/>
        <v>0</v>
      </c>
      <c r="AP48" s="37"/>
      <c r="AQ48" s="491"/>
      <c r="AR48" s="43"/>
      <c r="AS48" s="44"/>
      <c r="AT48" s="44"/>
      <c r="AU48" s="262">
        <f t="shared" si="31"/>
        <v>0</v>
      </c>
    </row>
    <row r="49" spans="1:47">
      <c r="A49" s="491"/>
      <c r="B49" s="43"/>
      <c r="C49" s="44"/>
      <c r="D49" s="44"/>
      <c r="E49" s="262">
        <f t="shared" si="24"/>
        <v>0</v>
      </c>
      <c r="F49" s="37"/>
      <c r="G49" s="491"/>
      <c r="H49" s="43"/>
      <c r="I49" s="44"/>
      <c r="J49" s="44"/>
      <c r="K49" s="262">
        <f t="shared" si="25"/>
        <v>0</v>
      </c>
      <c r="M49" s="491"/>
      <c r="N49" s="43"/>
      <c r="O49" s="44"/>
      <c r="P49" s="44"/>
      <c r="Q49" s="262">
        <f t="shared" si="26"/>
        <v>0</v>
      </c>
      <c r="R49" s="37"/>
      <c r="S49" s="491"/>
      <c r="T49" s="43"/>
      <c r="U49" s="44"/>
      <c r="V49" s="44"/>
      <c r="W49" s="262">
        <f t="shared" si="27"/>
        <v>0</v>
      </c>
      <c r="Y49" s="491"/>
      <c r="Z49" s="43"/>
      <c r="AA49" s="44"/>
      <c r="AB49" s="44"/>
      <c r="AC49" s="262">
        <f t="shared" si="28"/>
        <v>0</v>
      </c>
      <c r="AD49" s="37"/>
      <c r="AE49" s="491"/>
      <c r="AF49" s="43"/>
      <c r="AG49" s="44"/>
      <c r="AH49" s="44"/>
      <c r="AI49" s="262">
        <f t="shared" si="29"/>
        <v>0</v>
      </c>
      <c r="AK49" s="491"/>
      <c r="AL49" s="43"/>
      <c r="AM49" s="44"/>
      <c r="AN49" s="44"/>
      <c r="AO49" s="262">
        <f t="shared" si="30"/>
        <v>0</v>
      </c>
      <c r="AP49" s="37"/>
      <c r="AQ49" s="491"/>
      <c r="AR49" s="43"/>
      <c r="AS49" s="44"/>
      <c r="AT49" s="44"/>
      <c r="AU49" s="262">
        <f t="shared" si="31"/>
        <v>0</v>
      </c>
    </row>
    <row r="50" spans="1:47">
      <c r="A50" s="491"/>
      <c r="B50" s="43"/>
      <c r="C50" s="44"/>
      <c r="D50" s="44"/>
      <c r="E50" s="262">
        <f t="shared" si="24"/>
        <v>0</v>
      </c>
      <c r="F50" s="37"/>
      <c r="G50" s="491"/>
      <c r="H50" s="43"/>
      <c r="I50" s="44"/>
      <c r="J50" s="44"/>
      <c r="K50" s="262">
        <f t="shared" si="25"/>
        <v>0</v>
      </c>
      <c r="M50" s="491"/>
      <c r="N50" s="43"/>
      <c r="O50" s="44"/>
      <c r="P50" s="44"/>
      <c r="Q50" s="262">
        <f t="shared" si="26"/>
        <v>0</v>
      </c>
      <c r="R50" s="37"/>
      <c r="S50" s="491"/>
      <c r="T50" s="43"/>
      <c r="U50" s="44"/>
      <c r="V50" s="44"/>
      <c r="W50" s="262">
        <f t="shared" si="27"/>
        <v>0</v>
      </c>
      <c r="Y50" s="491"/>
      <c r="Z50" s="43"/>
      <c r="AA50" s="44"/>
      <c r="AB50" s="44"/>
      <c r="AC50" s="262">
        <f t="shared" si="28"/>
        <v>0</v>
      </c>
      <c r="AD50" s="37"/>
      <c r="AE50" s="491"/>
      <c r="AF50" s="43"/>
      <c r="AG50" s="44"/>
      <c r="AH50" s="44"/>
      <c r="AI50" s="262">
        <f t="shared" si="29"/>
        <v>0</v>
      </c>
      <c r="AK50" s="491"/>
      <c r="AL50" s="43"/>
      <c r="AM50" s="44"/>
      <c r="AN50" s="44"/>
      <c r="AO50" s="262">
        <f t="shared" si="30"/>
        <v>0</v>
      </c>
      <c r="AP50" s="37"/>
      <c r="AQ50" s="491"/>
      <c r="AR50" s="43"/>
      <c r="AS50" s="44"/>
      <c r="AT50" s="44"/>
      <c r="AU50" s="262">
        <f t="shared" si="31"/>
        <v>0</v>
      </c>
    </row>
    <row r="51" spans="1:47" ht="13.5" thickBot="1">
      <c r="A51" s="492"/>
      <c r="B51" s="45" t="s">
        <v>5</v>
      </c>
      <c r="C51" s="46"/>
      <c r="D51" s="46"/>
      <c r="E51" s="263">
        <f>SUM(E43:E50)</f>
        <v>0</v>
      </c>
      <c r="F51" s="37"/>
      <c r="G51" s="492"/>
      <c r="H51" s="45" t="s">
        <v>5</v>
      </c>
      <c r="I51" s="46"/>
      <c r="J51" s="46"/>
      <c r="K51" s="263">
        <f>SUM(K43:K50)</f>
        <v>0</v>
      </c>
      <c r="M51" s="492"/>
      <c r="N51" s="45" t="s">
        <v>5</v>
      </c>
      <c r="O51" s="46"/>
      <c r="P51" s="46"/>
      <c r="Q51" s="263">
        <f>SUM(Q43:Q50)</f>
        <v>0</v>
      </c>
      <c r="R51" s="37"/>
      <c r="S51" s="492"/>
      <c r="T51" s="45" t="s">
        <v>5</v>
      </c>
      <c r="U51" s="46"/>
      <c r="V51" s="46"/>
      <c r="W51" s="263">
        <f>SUM(W43:W50)</f>
        <v>0</v>
      </c>
      <c r="Y51" s="492"/>
      <c r="Z51" s="45" t="s">
        <v>5</v>
      </c>
      <c r="AA51" s="46"/>
      <c r="AB51" s="46"/>
      <c r="AC51" s="263">
        <f>SUM(AC43:AC50)</f>
        <v>0</v>
      </c>
      <c r="AD51" s="37"/>
      <c r="AE51" s="492"/>
      <c r="AF51" s="45" t="s">
        <v>5</v>
      </c>
      <c r="AG51" s="46"/>
      <c r="AH51" s="46"/>
      <c r="AI51" s="263">
        <f>SUM(AI43:AI50)</f>
        <v>0</v>
      </c>
      <c r="AK51" s="492"/>
      <c r="AL51" s="45" t="s">
        <v>5</v>
      </c>
      <c r="AM51" s="46"/>
      <c r="AN51" s="46"/>
      <c r="AO51" s="263">
        <f>SUM(AO43:AO50)</f>
        <v>0</v>
      </c>
      <c r="AP51" s="37"/>
      <c r="AQ51" s="492"/>
      <c r="AR51" s="45" t="s">
        <v>5</v>
      </c>
      <c r="AS51" s="46"/>
      <c r="AT51" s="46"/>
      <c r="AU51" s="263">
        <f>SUM(AU43:AU50)</f>
        <v>0</v>
      </c>
    </row>
    <row r="52" spans="1:47">
      <c r="A52" s="497" t="s">
        <v>7</v>
      </c>
      <c r="B52" s="41"/>
      <c r="C52" s="42"/>
      <c r="D52" s="42"/>
      <c r="E52" s="261">
        <f>IF(AND(OR(C52=3,C52=4),D52=4),3000,IF(AND(OR(C52=3,C52=4),D52=5),11000,IF(AND(C52=3,D52&gt;5),19000,IF(AND(C52=4,D52=6),19000,IF(AND(C52=4,D52&gt;6),27000,IF(AND(C52=5,D52=7),19000,IF(AND(C52=5,D52&gt;7),28000,IF(AND(C52=5,D52=5),3000,IF(AND(C52=5,D52=6),11000,0)))))))))</f>
        <v>0</v>
      </c>
      <c r="F52" s="37"/>
      <c r="G52" s="490" t="s">
        <v>15</v>
      </c>
      <c r="H52" s="41"/>
      <c r="I52" s="42"/>
      <c r="J52" s="42"/>
      <c r="K52" s="261">
        <f>IF(AND(OR(I52=3,I52=4),J52=4),3000,IF(AND(OR(I52=3,I52=4),J52=5),11000,IF(AND(I52=3,J52&gt;5),19000,IF(AND(I52=4,J52=6),19000,IF(AND(I52=4,J52&gt;6),27000,IF(AND(I52=5,J52=7),19000,IF(AND(I52=5,J52&gt;7),28000,IF(AND(I52=5,J52=5),3000,IF(AND(I52=5,J52=6),11000,0)))))))))</f>
        <v>0</v>
      </c>
      <c r="M52" s="497" t="s">
        <v>7</v>
      </c>
      <c r="N52" s="41"/>
      <c r="O52" s="42"/>
      <c r="P52" s="42"/>
      <c r="Q52" s="261">
        <f>IF(AND(OR(O52=3,O52=4),P52=4),3000,IF(AND(OR(O52=3,O52=4),P52=5),11000,IF(AND(O52=3,P52&gt;5),19000,IF(AND(O52=4,P52=6),19000,IF(AND(O52=4,P52&gt;6),27000,IF(AND(O52=5,P52=7),19000,IF(AND(O52=5,P52&gt;7),28000,IF(AND(O52=5,P52=5),3000,IF(AND(O52=5,P52=6),11000,0)))))))))</f>
        <v>0</v>
      </c>
      <c r="R52" s="37"/>
      <c r="S52" s="490" t="s">
        <v>15</v>
      </c>
      <c r="T52" s="41"/>
      <c r="U52" s="42"/>
      <c r="V52" s="42"/>
      <c r="W52" s="261">
        <f>IF(AND(OR(U52=3,U52=4),V52=4),3000,IF(AND(OR(U52=3,U52=4),V52=5),11000,IF(AND(U52=3,V52&gt;5),19000,IF(AND(U52=4,V52=6),19000,IF(AND(U52=4,V52&gt;6),27000,IF(AND(U52=5,V52=7),19000,IF(AND(U52=5,V52&gt;7),28000,IF(AND(U52=5,V52=5),3000,IF(AND(U52=5,V52=6),11000,0)))))))))</f>
        <v>0</v>
      </c>
      <c r="Y52" s="497" t="s">
        <v>7</v>
      </c>
      <c r="Z52" s="41"/>
      <c r="AA52" s="42"/>
      <c r="AB52" s="42"/>
      <c r="AC52" s="261">
        <f>IF(AND(OR(AA52=3,AA52=4),AB52=4),3000,IF(AND(OR(AA52=3,AA52=4),AB52=5),11000,IF(AND(AA52=3,AB52&gt;5),19000,IF(AND(AA52=4,AB52=6),19000,IF(AND(AA52=4,AB52&gt;6),27000,IF(AND(AA52=5,AB52=7),19000,IF(AND(AA52=5,AB52&gt;7),28000,IF(AND(AA52=5,AB52=5),3000,IF(AND(AA52=5,AB52=6),11000,0)))))))))</f>
        <v>0</v>
      </c>
      <c r="AD52" s="37"/>
      <c r="AE52" s="490" t="s">
        <v>15</v>
      </c>
      <c r="AF52" s="41"/>
      <c r="AG52" s="42"/>
      <c r="AH52" s="42"/>
      <c r="AI52" s="261">
        <f>IF(AND(OR(AG52=3,AG52=4),AH52=4),3000,IF(AND(OR(AG52=3,AG52=4),AH52=5),11000,IF(AND(AG52=3,AH52&gt;5),19000,IF(AND(AG52=4,AH52=6),19000,IF(AND(AG52=4,AH52&gt;6),27000,IF(AND(AG52=5,AH52=7),19000,IF(AND(AG52=5,AH52&gt;7),28000,IF(AND(AG52=5,AH52=5),3000,IF(AND(AG52=5,AH52=6),11000,0)))))))))</f>
        <v>0</v>
      </c>
      <c r="AK52" s="497" t="s">
        <v>7</v>
      </c>
      <c r="AL52" s="41"/>
      <c r="AM52" s="42"/>
      <c r="AN52" s="42"/>
      <c r="AO52" s="261">
        <f>IF(AND(OR(AM52=3,AM52=4),AN52=4),3000,IF(AND(OR(AM52=3,AM52=4),AN52=5),11000,IF(AND(AM52=3,AN52&gt;5),19000,IF(AND(AM52=4,AN52=6),19000,IF(AND(AM52=4,AN52&gt;6),27000,IF(AND(AM52=5,AN52=7),19000,IF(AND(AM52=5,AN52&gt;7),28000,IF(AND(AM52=5,AN52=5),3000,IF(AND(AM52=5,AN52=6),11000,0)))))))))</f>
        <v>0</v>
      </c>
      <c r="AP52" s="37"/>
      <c r="AQ52" s="490" t="s">
        <v>15</v>
      </c>
      <c r="AR52" s="41"/>
      <c r="AS52" s="42"/>
      <c r="AT52" s="42"/>
      <c r="AU52" s="261">
        <f>IF(AND(OR(AS52=3,AS52=4),AT52=4),3000,IF(AND(OR(AS52=3,AS52=4),AT52=5),11000,IF(AND(AS52=3,AT52&gt;5),19000,IF(AND(AS52=4,AT52=6),19000,IF(AND(AS52=4,AT52&gt;6),27000,IF(AND(AS52=5,AT52=7),19000,IF(AND(AS52=5,AT52&gt;7),28000,IF(AND(AS52=5,AT52=5),3000,IF(AND(AS52=5,AT52=6),11000,0)))))))))</f>
        <v>0</v>
      </c>
    </row>
    <row r="53" spans="1:47">
      <c r="A53" s="491"/>
      <c r="B53" s="43"/>
      <c r="C53" s="44"/>
      <c r="D53" s="44"/>
      <c r="E53" s="262">
        <f t="shared" ref="E53:E59" si="32">IF(AND(OR(C53=3,C53=4),D53=4),3000,IF(AND(OR(C53=3,C53=4),D53=5),11000,IF(AND(C53=3,D53&gt;5),19000,IF(AND(C53=4,D53=6),19000,IF(AND(C53=4,D53&gt;6),27000,IF(AND(C53=5,D53=7),19000,IF(AND(C53=5,D53&gt;7),28000,IF(AND(C53=5,D53=5),3000,IF(AND(C53=5,D53=6),11000,0)))))))))</f>
        <v>0</v>
      </c>
      <c r="F53" s="37"/>
      <c r="G53" s="491"/>
      <c r="H53" s="43"/>
      <c r="I53" s="44"/>
      <c r="J53" s="44"/>
      <c r="K53" s="262">
        <f t="shared" ref="K53:K59" si="33">IF(AND(OR(I53=3,I53=4),J53=4),3000,IF(AND(OR(I53=3,I53=4),J53=5),11000,IF(AND(I53=3,J53&gt;5),19000,IF(AND(I53=4,J53=6),19000,IF(AND(I53=4,J53&gt;6),27000,IF(AND(I53=5,J53=7),19000,IF(AND(I53=5,J53&gt;7),28000,IF(AND(I53=5,J53=5),3000,IF(AND(I53=5,J53=6),11000,0)))))))))</f>
        <v>0</v>
      </c>
      <c r="M53" s="491"/>
      <c r="N53" s="43"/>
      <c r="O53" s="44"/>
      <c r="P53" s="44"/>
      <c r="Q53" s="262">
        <f t="shared" ref="Q53:Q59" si="34">IF(AND(OR(O53=3,O53=4),P53=4),3000,IF(AND(OR(O53=3,O53=4),P53=5),11000,IF(AND(O53=3,P53&gt;5),19000,IF(AND(O53=4,P53=6),19000,IF(AND(O53=4,P53&gt;6),27000,IF(AND(O53=5,P53=7),19000,IF(AND(O53=5,P53&gt;7),28000,IF(AND(O53=5,P53=5),3000,IF(AND(O53=5,P53=6),11000,0)))))))))</f>
        <v>0</v>
      </c>
      <c r="R53" s="37"/>
      <c r="S53" s="491"/>
      <c r="T53" s="43"/>
      <c r="U53" s="44"/>
      <c r="V53" s="44"/>
      <c r="W53" s="262">
        <f t="shared" ref="W53:W59" si="35">IF(AND(OR(U53=3,U53=4),V53=4),3000,IF(AND(OR(U53=3,U53=4),V53=5),11000,IF(AND(U53=3,V53&gt;5),19000,IF(AND(U53=4,V53=6),19000,IF(AND(U53=4,V53&gt;6),27000,IF(AND(U53=5,V53=7),19000,IF(AND(U53=5,V53&gt;7),28000,IF(AND(U53=5,V53=5),3000,IF(AND(U53=5,V53=6),11000,0)))))))))</f>
        <v>0</v>
      </c>
      <c r="Y53" s="491"/>
      <c r="Z53" s="43"/>
      <c r="AA53" s="44"/>
      <c r="AB53" s="44"/>
      <c r="AC53" s="262">
        <f t="shared" ref="AC53:AC59" si="36">IF(AND(OR(AA53=3,AA53=4),AB53=4),3000,IF(AND(OR(AA53=3,AA53=4),AB53=5),11000,IF(AND(AA53=3,AB53&gt;5),19000,IF(AND(AA53=4,AB53=6),19000,IF(AND(AA53=4,AB53&gt;6),27000,IF(AND(AA53=5,AB53=7),19000,IF(AND(AA53=5,AB53&gt;7),28000,IF(AND(AA53=5,AB53=5),3000,IF(AND(AA53=5,AB53=6),11000,0)))))))))</f>
        <v>0</v>
      </c>
      <c r="AD53" s="37"/>
      <c r="AE53" s="491"/>
      <c r="AF53" s="43"/>
      <c r="AG53" s="44"/>
      <c r="AH53" s="44"/>
      <c r="AI53" s="262">
        <f t="shared" ref="AI53:AI59" si="37">IF(AND(OR(AG53=3,AG53=4),AH53=4),3000,IF(AND(OR(AG53=3,AG53=4),AH53=5),11000,IF(AND(AG53=3,AH53&gt;5),19000,IF(AND(AG53=4,AH53=6),19000,IF(AND(AG53=4,AH53&gt;6),27000,IF(AND(AG53=5,AH53=7),19000,IF(AND(AG53=5,AH53&gt;7),28000,IF(AND(AG53=5,AH53=5),3000,IF(AND(AG53=5,AH53=6),11000,0)))))))))</f>
        <v>0</v>
      </c>
      <c r="AK53" s="491"/>
      <c r="AL53" s="43"/>
      <c r="AM53" s="44"/>
      <c r="AN53" s="44"/>
      <c r="AO53" s="262">
        <f t="shared" ref="AO53:AO59" si="38">IF(AND(OR(AM53=3,AM53=4),AN53=4),3000,IF(AND(OR(AM53=3,AM53=4),AN53=5),11000,IF(AND(AM53=3,AN53&gt;5),19000,IF(AND(AM53=4,AN53=6),19000,IF(AND(AM53=4,AN53&gt;6),27000,IF(AND(AM53=5,AN53=7),19000,IF(AND(AM53=5,AN53&gt;7),28000,IF(AND(AM53=5,AN53=5),3000,IF(AND(AM53=5,AN53=6),11000,0)))))))))</f>
        <v>0</v>
      </c>
      <c r="AP53" s="37"/>
      <c r="AQ53" s="491"/>
      <c r="AR53" s="43"/>
      <c r="AS53" s="44"/>
      <c r="AT53" s="44"/>
      <c r="AU53" s="262">
        <f t="shared" ref="AU53:AU59" si="39">IF(AND(OR(AS53=3,AS53=4),AT53=4),3000,IF(AND(OR(AS53=3,AS53=4),AT53=5),11000,IF(AND(AS53=3,AT53&gt;5),19000,IF(AND(AS53=4,AT53=6),19000,IF(AND(AS53=4,AT53&gt;6),27000,IF(AND(AS53=5,AT53=7),19000,IF(AND(AS53=5,AT53&gt;7),28000,IF(AND(AS53=5,AT53=5),3000,IF(AND(AS53=5,AT53=6),11000,0)))))))))</f>
        <v>0</v>
      </c>
    </row>
    <row r="54" spans="1:47">
      <c r="A54" s="491"/>
      <c r="B54" s="43"/>
      <c r="C54" s="44"/>
      <c r="D54" s="44"/>
      <c r="E54" s="262">
        <f t="shared" si="32"/>
        <v>0</v>
      </c>
      <c r="F54" s="37"/>
      <c r="G54" s="491"/>
      <c r="H54" s="43"/>
      <c r="I54" s="44"/>
      <c r="J54" s="44"/>
      <c r="K54" s="262">
        <f t="shared" si="33"/>
        <v>0</v>
      </c>
      <c r="M54" s="491"/>
      <c r="N54" s="43"/>
      <c r="O54" s="44"/>
      <c r="P54" s="44"/>
      <c r="Q54" s="262">
        <f t="shared" si="34"/>
        <v>0</v>
      </c>
      <c r="R54" s="37"/>
      <c r="S54" s="491"/>
      <c r="T54" s="43"/>
      <c r="U54" s="44"/>
      <c r="V54" s="44"/>
      <c r="W54" s="262">
        <f t="shared" si="35"/>
        <v>0</v>
      </c>
      <c r="Y54" s="491"/>
      <c r="Z54" s="43"/>
      <c r="AA54" s="44"/>
      <c r="AB54" s="44"/>
      <c r="AC54" s="262">
        <f t="shared" si="36"/>
        <v>0</v>
      </c>
      <c r="AD54" s="37"/>
      <c r="AE54" s="491"/>
      <c r="AF54" s="43"/>
      <c r="AG54" s="44"/>
      <c r="AH54" s="44"/>
      <c r="AI54" s="262">
        <f t="shared" si="37"/>
        <v>0</v>
      </c>
      <c r="AK54" s="491"/>
      <c r="AL54" s="43"/>
      <c r="AM54" s="44"/>
      <c r="AN54" s="44"/>
      <c r="AO54" s="262">
        <f t="shared" si="38"/>
        <v>0</v>
      </c>
      <c r="AP54" s="37"/>
      <c r="AQ54" s="491"/>
      <c r="AR54" s="43"/>
      <c r="AS54" s="44"/>
      <c r="AT54" s="44"/>
      <c r="AU54" s="262">
        <f t="shared" si="39"/>
        <v>0</v>
      </c>
    </row>
    <row r="55" spans="1:47">
      <c r="A55" s="491"/>
      <c r="B55" s="43"/>
      <c r="C55" s="44"/>
      <c r="D55" s="44"/>
      <c r="E55" s="262">
        <f t="shared" si="32"/>
        <v>0</v>
      </c>
      <c r="F55" s="37"/>
      <c r="G55" s="491"/>
      <c r="H55" s="43"/>
      <c r="I55" s="44"/>
      <c r="J55" s="44"/>
      <c r="K55" s="262">
        <f t="shared" si="33"/>
        <v>0</v>
      </c>
      <c r="M55" s="491"/>
      <c r="N55" s="43"/>
      <c r="O55" s="44"/>
      <c r="P55" s="44"/>
      <c r="Q55" s="262">
        <f t="shared" si="34"/>
        <v>0</v>
      </c>
      <c r="R55" s="37"/>
      <c r="S55" s="491"/>
      <c r="T55" s="43"/>
      <c r="U55" s="44"/>
      <c r="V55" s="44"/>
      <c r="W55" s="262">
        <f t="shared" si="35"/>
        <v>0</v>
      </c>
      <c r="Y55" s="491"/>
      <c r="Z55" s="43"/>
      <c r="AA55" s="44"/>
      <c r="AB55" s="44"/>
      <c r="AC55" s="262">
        <f t="shared" si="36"/>
        <v>0</v>
      </c>
      <c r="AD55" s="37"/>
      <c r="AE55" s="491"/>
      <c r="AF55" s="43"/>
      <c r="AG55" s="44"/>
      <c r="AH55" s="44"/>
      <c r="AI55" s="262">
        <f t="shared" si="37"/>
        <v>0</v>
      </c>
      <c r="AK55" s="491"/>
      <c r="AL55" s="43"/>
      <c r="AM55" s="44"/>
      <c r="AN55" s="44"/>
      <c r="AO55" s="262">
        <f t="shared" si="38"/>
        <v>0</v>
      </c>
      <c r="AP55" s="37"/>
      <c r="AQ55" s="491"/>
      <c r="AR55" s="43"/>
      <c r="AS55" s="44"/>
      <c r="AT55" s="44"/>
      <c r="AU55" s="262">
        <f t="shared" si="39"/>
        <v>0</v>
      </c>
    </row>
    <row r="56" spans="1:47">
      <c r="A56" s="491"/>
      <c r="B56" s="43"/>
      <c r="C56" s="44"/>
      <c r="D56" s="44"/>
      <c r="E56" s="262">
        <f t="shared" si="32"/>
        <v>0</v>
      </c>
      <c r="F56" s="37"/>
      <c r="G56" s="491"/>
      <c r="H56" s="43"/>
      <c r="I56" s="44"/>
      <c r="J56" s="44"/>
      <c r="K56" s="262">
        <f t="shared" si="33"/>
        <v>0</v>
      </c>
      <c r="M56" s="491"/>
      <c r="N56" s="43"/>
      <c r="O56" s="44"/>
      <c r="P56" s="44"/>
      <c r="Q56" s="262">
        <f t="shared" si="34"/>
        <v>0</v>
      </c>
      <c r="R56" s="37"/>
      <c r="S56" s="491"/>
      <c r="T56" s="43"/>
      <c r="U56" s="44"/>
      <c r="V56" s="44"/>
      <c r="W56" s="262">
        <f t="shared" si="35"/>
        <v>0</v>
      </c>
      <c r="Y56" s="491"/>
      <c r="Z56" s="43"/>
      <c r="AA56" s="44"/>
      <c r="AB56" s="44"/>
      <c r="AC56" s="262">
        <f t="shared" si="36"/>
        <v>0</v>
      </c>
      <c r="AD56" s="37"/>
      <c r="AE56" s="491"/>
      <c r="AF56" s="43"/>
      <c r="AG56" s="44"/>
      <c r="AH56" s="44"/>
      <c r="AI56" s="262">
        <f t="shared" si="37"/>
        <v>0</v>
      </c>
      <c r="AK56" s="491"/>
      <c r="AL56" s="43"/>
      <c r="AM56" s="44"/>
      <c r="AN56" s="44"/>
      <c r="AO56" s="262">
        <f t="shared" si="38"/>
        <v>0</v>
      </c>
      <c r="AP56" s="37"/>
      <c r="AQ56" s="491"/>
      <c r="AR56" s="43"/>
      <c r="AS56" s="44"/>
      <c r="AT56" s="44"/>
      <c r="AU56" s="262">
        <f t="shared" si="39"/>
        <v>0</v>
      </c>
    </row>
    <row r="57" spans="1:47">
      <c r="A57" s="491"/>
      <c r="B57" s="43"/>
      <c r="C57" s="44"/>
      <c r="D57" s="44"/>
      <c r="E57" s="262">
        <f t="shared" si="32"/>
        <v>0</v>
      </c>
      <c r="F57" s="37"/>
      <c r="G57" s="491"/>
      <c r="H57" s="43"/>
      <c r="I57" s="44"/>
      <c r="J57" s="44"/>
      <c r="K57" s="262">
        <f t="shared" si="33"/>
        <v>0</v>
      </c>
      <c r="M57" s="491"/>
      <c r="N57" s="43"/>
      <c r="O57" s="44"/>
      <c r="P57" s="44"/>
      <c r="Q57" s="262">
        <f t="shared" si="34"/>
        <v>0</v>
      </c>
      <c r="R57" s="37"/>
      <c r="S57" s="491"/>
      <c r="T57" s="43"/>
      <c r="U57" s="44"/>
      <c r="V57" s="44"/>
      <c r="W57" s="262">
        <f t="shared" si="35"/>
        <v>0</v>
      </c>
      <c r="Y57" s="491"/>
      <c r="Z57" s="43"/>
      <c r="AA57" s="44"/>
      <c r="AB57" s="44"/>
      <c r="AC57" s="262">
        <f t="shared" si="36"/>
        <v>0</v>
      </c>
      <c r="AD57" s="37"/>
      <c r="AE57" s="491"/>
      <c r="AF57" s="43"/>
      <c r="AG57" s="44"/>
      <c r="AH57" s="44"/>
      <c r="AI57" s="262">
        <f t="shared" si="37"/>
        <v>0</v>
      </c>
      <c r="AK57" s="491"/>
      <c r="AL57" s="43"/>
      <c r="AM57" s="44"/>
      <c r="AN57" s="44"/>
      <c r="AO57" s="262">
        <f t="shared" si="38"/>
        <v>0</v>
      </c>
      <c r="AP57" s="37"/>
      <c r="AQ57" s="491"/>
      <c r="AR57" s="43"/>
      <c r="AS57" s="44"/>
      <c r="AT57" s="44"/>
      <c r="AU57" s="262">
        <f t="shared" si="39"/>
        <v>0</v>
      </c>
    </row>
    <row r="58" spans="1:47">
      <c r="A58" s="491"/>
      <c r="B58" s="43"/>
      <c r="C58" s="44"/>
      <c r="D58" s="44"/>
      <c r="E58" s="262">
        <f t="shared" si="32"/>
        <v>0</v>
      </c>
      <c r="F58" s="37"/>
      <c r="G58" s="491"/>
      <c r="H58" s="43"/>
      <c r="I58" s="44"/>
      <c r="J58" s="44"/>
      <c r="K58" s="262">
        <f t="shared" si="33"/>
        <v>0</v>
      </c>
      <c r="M58" s="491"/>
      <c r="N58" s="43"/>
      <c r="O58" s="44"/>
      <c r="P58" s="44"/>
      <c r="Q58" s="262">
        <f t="shared" si="34"/>
        <v>0</v>
      </c>
      <c r="R58" s="37"/>
      <c r="S58" s="491"/>
      <c r="T58" s="43"/>
      <c r="U58" s="44"/>
      <c r="V58" s="44"/>
      <c r="W58" s="262">
        <f t="shared" si="35"/>
        <v>0</v>
      </c>
      <c r="Y58" s="491"/>
      <c r="Z58" s="43"/>
      <c r="AA58" s="44"/>
      <c r="AB58" s="44"/>
      <c r="AC58" s="262">
        <f t="shared" si="36"/>
        <v>0</v>
      </c>
      <c r="AD58" s="37"/>
      <c r="AE58" s="491"/>
      <c r="AF58" s="43"/>
      <c r="AG58" s="44"/>
      <c r="AH58" s="44"/>
      <c r="AI58" s="262">
        <f t="shared" si="37"/>
        <v>0</v>
      </c>
      <c r="AK58" s="491"/>
      <c r="AL58" s="43"/>
      <c r="AM58" s="44"/>
      <c r="AN58" s="44"/>
      <c r="AO58" s="262">
        <f t="shared" si="38"/>
        <v>0</v>
      </c>
      <c r="AP58" s="37"/>
      <c r="AQ58" s="491"/>
      <c r="AR58" s="43"/>
      <c r="AS58" s="44"/>
      <c r="AT58" s="44"/>
      <c r="AU58" s="262">
        <f t="shared" si="39"/>
        <v>0</v>
      </c>
    </row>
    <row r="59" spans="1:47">
      <c r="A59" s="491"/>
      <c r="B59" s="43"/>
      <c r="C59" s="44"/>
      <c r="D59" s="44"/>
      <c r="E59" s="262">
        <f t="shared" si="32"/>
        <v>0</v>
      </c>
      <c r="F59" s="37"/>
      <c r="G59" s="491"/>
      <c r="H59" s="43"/>
      <c r="I59" s="44"/>
      <c r="J59" s="44"/>
      <c r="K59" s="262">
        <f t="shared" si="33"/>
        <v>0</v>
      </c>
      <c r="M59" s="491"/>
      <c r="N59" s="43"/>
      <c r="O59" s="44"/>
      <c r="P59" s="44"/>
      <c r="Q59" s="262">
        <f t="shared" si="34"/>
        <v>0</v>
      </c>
      <c r="R59" s="37"/>
      <c r="S59" s="491"/>
      <c r="T59" s="43"/>
      <c r="U59" s="44"/>
      <c r="V59" s="44"/>
      <c r="W59" s="262">
        <f t="shared" si="35"/>
        <v>0</v>
      </c>
      <c r="Y59" s="491"/>
      <c r="Z59" s="43"/>
      <c r="AA59" s="44"/>
      <c r="AB59" s="44"/>
      <c r="AC59" s="262">
        <f t="shared" si="36"/>
        <v>0</v>
      </c>
      <c r="AD59" s="37"/>
      <c r="AE59" s="491"/>
      <c r="AF59" s="43"/>
      <c r="AG59" s="44"/>
      <c r="AH59" s="44"/>
      <c r="AI59" s="262">
        <f t="shared" si="37"/>
        <v>0</v>
      </c>
      <c r="AK59" s="491"/>
      <c r="AL59" s="43"/>
      <c r="AM59" s="44"/>
      <c r="AN59" s="44"/>
      <c r="AO59" s="262">
        <f t="shared" si="38"/>
        <v>0</v>
      </c>
      <c r="AP59" s="37"/>
      <c r="AQ59" s="491"/>
      <c r="AR59" s="43"/>
      <c r="AS59" s="44"/>
      <c r="AT59" s="44"/>
      <c r="AU59" s="262">
        <f t="shared" si="39"/>
        <v>0</v>
      </c>
    </row>
    <row r="60" spans="1:47" ht="13.5" thickBot="1">
      <c r="A60" s="498"/>
      <c r="B60" s="45" t="s">
        <v>5</v>
      </c>
      <c r="C60" s="46"/>
      <c r="D60" s="46"/>
      <c r="E60" s="263">
        <f>SUM(E52:E59)</f>
        <v>0</v>
      </c>
      <c r="F60" s="37"/>
      <c r="G60" s="492"/>
      <c r="H60" s="45" t="s">
        <v>5</v>
      </c>
      <c r="I60" s="46"/>
      <c r="J60" s="46"/>
      <c r="K60" s="263">
        <f>SUM(K52:K59)</f>
        <v>0</v>
      </c>
      <c r="M60" s="498"/>
      <c r="N60" s="45" t="s">
        <v>5</v>
      </c>
      <c r="O60" s="46"/>
      <c r="P60" s="46"/>
      <c r="Q60" s="263">
        <f>SUM(Q52:Q59)</f>
        <v>0</v>
      </c>
      <c r="R60" s="37"/>
      <c r="S60" s="492"/>
      <c r="T60" s="45" t="s">
        <v>5</v>
      </c>
      <c r="U60" s="46"/>
      <c r="V60" s="46"/>
      <c r="W60" s="263">
        <f>SUM(W52:W59)</f>
        <v>0</v>
      </c>
      <c r="Y60" s="498"/>
      <c r="Z60" s="45" t="s">
        <v>5</v>
      </c>
      <c r="AA60" s="46"/>
      <c r="AB60" s="46"/>
      <c r="AC60" s="263">
        <f>SUM(AC52:AC59)</f>
        <v>0</v>
      </c>
      <c r="AD60" s="37"/>
      <c r="AE60" s="492"/>
      <c r="AF60" s="45" t="s">
        <v>5</v>
      </c>
      <c r="AG60" s="46"/>
      <c r="AH60" s="46"/>
      <c r="AI60" s="263">
        <f>SUM(AI52:AI59)</f>
        <v>0</v>
      </c>
      <c r="AK60" s="498"/>
      <c r="AL60" s="45" t="s">
        <v>5</v>
      </c>
      <c r="AM60" s="46"/>
      <c r="AN60" s="46"/>
      <c r="AO60" s="263">
        <f>SUM(AO52:AO59)</f>
        <v>0</v>
      </c>
      <c r="AP60" s="37"/>
      <c r="AQ60" s="492"/>
      <c r="AR60" s="45" t="s">
        <v>5</v>
      </c>
      <c r="AS60" s="46"/>
      <c r="AT60" s="46"/>
      <c r="AU60" s="263">
        <f>SUM(AU52:AU59)</f>
        <v>0</v>
      </c>
    </row>
    <row r="61" spans="1:47">
      <c r="A61" s="490" t="s">
        <v>8</v>
      </c>
      <c r="B61" s="41"/>
      <c r="C61" s="42"/>
      <c r="D61" s="42"/>
      <c r="E61" s="261">
        <f>IF(AND(OR(C61=3,C61=4),D61=4),3000,IF(AND(OR(C61=3,C61=4),D61=5),11000,IF(AND(C61=3,D61&gt;5),19000,IF(AND(C61=4,D61=6),19000,IF(AND(C61=4,D61&gt;6),27000,IF(AND(C61=5,D61=7),19000,IF(AND(C61=5,D61&gt;7),28000,IF(AND(C61=5,D61=5),3000,IF(AND(C61=5,D61=6),11000,0)))))))))</f>
        <v>0</v>
      </c>
      <c r="F61" s="37"/>
      <c r="G61" s="490" t="s">
        <v>16</v>
      </c>
      <c r="H61" s="41"/>
      <c r="I61" s="42"/>
      <c r="J61" s="42"/>
      <c r="K61" s="261">
        <f>IF(AND(OR(I61=3,I61=4),J61=4),3000,IF(AND(OR(I61=3,I61=4),J61=5),11000,IF(AND(I61=3,J61&gt;5),19000,IF(AND(I61=4,J61=6),19000,IF(AND(I61=4,J61&gt;6),27000,IF(AND(I61=5,J61=7),19000,IF(AND(I61=5,J61&gt;7),28000,IF(AND(I61=5,J61=5),3000,IF(AND(I61=5,J61=6),11000,0)))))))))</f>
        <v>0</v>
      </c>
      <c r="M61" s="490" t="s">
        <v>8</v>
      </c>
      <c r="N61" s="41"/>
      <c r="O61" s="42"/>
      <c r="P61" s="42"/>
      <c r="Q61" s="261">
        <f>IF(AND(OR(O61=3,O61=4),P61=4),3000,IF(AND(OR(O61=3,O61=4),P61=5),11000,IF(AND(O61=3,P61&gt;5),19000,IF(AND(O61=4,P61=6),19000,IF(AND(O61=4,P61&gt;6),27000,IF(AND(O61=5,P61=7),19000,IF(AND(O61=5,P61&gt;7),28000,IF(AND(O61=5,P61=5),3000,IF(AND(O61=5,P61=6),11000,0)))))))))</f>
        <v>0</v>
      </c>
      <c r="R61" s="37"/>
      <c r="S61" s="490" t="s">
        <v>16</v>
      </c>
      <c r="T61" s="41"/>
      <c r="U61" s="42"/>
      <c r="V61" s="42"/>
      <c r="W61" s="261">
        <f>IF(AND(OR(U61=3,U61=4),V61=4),3000,IF(AND(OR(U61=3,U61=4),V61=5),11000,IF(AND(U61=3,V61&gt;5),19000,IF(AND(U61=4,V61=6),19000,IF(AND(U61=4,V61&gt;6),27000,IF(AND(U61=5,V61=7),19000,IF(AND(U61=5,V61&gt;7),28000,IF(AND(U61=5,V61=5),3000,IF(AND(U61=5,V61=6),11000,0)))))))))</f>
        <v>0</v>
      </c>
      <c r="Y61" s="490" t="s">
        <v>8</v>
      </c>
      <c r="Z61" s="41"/>
      <c r="AA61" s="42"/>
      <c r="AB61" s="42"/>
      <c r="AC61" s="261">
        <f>IF(AND(OR(AA61=3,AA61=4),AB61=4),3000,IF(AND(OR(AA61=3,AA61=4),AB61=5),11000,IF(AND(AA61=3,AB61&gt;5),19000,IF(AND(AA61=4,AB61=6),19000,IF(AND(AA61=4,AB61&gt;6),27000,IF(AND(AA61=5,AB61=7),19000,IF(AND(AA61=5,AB61&gt;7),28000,IF(AND(AA61=5,AB61=5),3000,IF(AND(AA61=5,AB61=6),11000,0)))))))))</f>
        <v>0</v>
      </c>
      <c r="AD61" s="37"/>
      <c r="AE61" s="490" t="s">
        <v>16</v>
      </c>
      <c r="AF61" s="41"/>
      <c r="AG61" s="42"/>
      <c r="AH61" s="42"/>
      <c r="AI61" s="261">
        <f>IF(AND(OR(AG61=3,AG61=4),AH61=4),3000,IF(AND(OR(AG61=3,AG61=4),AH61=5),11000,IF(AND(AG61=3,AH61&gt;5),19000,IF(AND(AG61=4,AH61=6),19000,IF(AND(AG61=4,AH61&gt;6),27000,IF(AND(AG61=5,AH61=7),19000,IF(AND(AG61=5,AH61&gt;7),28000,IF(AND(AG61=5,AH61=5),3000,IF(AND(AG61=5,AH61=6),11000,0)))))))))</f>
        <v>0</v>
      </c>
      <c r="AK61" s="490" t="s">
        <v>8</v>
      </c>
      <c r="AL61" s="41"/>
      <c r="AM61" s="42"/>
      <c r="AN61" s="42"/>
      <c r="AO61" s="261">
        <f>IF(AND(OR(AM61=3,AM61=4),AN61=4),3000,IF(AND(OR(AM61=3,AM61=4),AN61=5),11000,IF(AND(AM61=3,AN61&gt;5),19000,IF(AND(AM61=4,AN61=6),19000,IF(AND(AM61=4,AN61&gt;6),27000,IF(AND(AM61=5,AN61=7),19000,IF(AND(AM61=5,AN61&gt;7),28000,IF(AND(AM61=5,AN61=5),3000,IF(AND(AM61=5,AN61=6),11000,0)))))))))</f>
        <v>0</v>
      </c>
      <c r="AP61" s="37"/>
      <c r="AQ61" s="490" t="s">
        <v>16</v>
      </c>
      <c r="AR61" s="41"/>
      <c r="AS61" s="42"/>
      <c r="AT61" s="42"/>
      <c r="AU61" s="261">
        <f>IF(AND(OR(AS61=3,AS61=4),AT61=4),3000,IF(AND(OR(AS61=3,AS61=4),AT61=5),11000,IF(AND(AS61=3,AT61&gt;5),19000,IF(AND(AS61=4,AT61=6),19000,IF(AND(AS61=4,AT61&gt;6),27000,IF(AND(AS61=5,AT61=7),19000,IF(AND(AS61=5,AT61&gt;7),28000,IF(AND(AS61=5,AT61=5),3000,IF(AND(AS61=5,AT61=6),11000,0)))))))))</f>
        <v>0</v>
      </c>
    </row>
    <row r="62" spans="1:47">
      <c r="A62" s="491"/>
      <c r="B62" s="43"/>
      <c r="C62" s="44"/>
      <c r="D62" s="44"/>
      <c r="E62" s="262">
        <f t="shared" ref="E62:E68" si="40">IF(AND(OR(C62=3,C62=4),D62=4),3000,IF(AND(OR(C62=3,C62=4),D62=5),11000,IF(AND(C62=3,D62&gt;5),19000,IF(AND(C62=4,D62=6),19000,IF(AND(C62=4,D62&gt;6),27000,IF(AND(C62=5,D62=7),19000,IF(AND(C62=5,D62&gt;7),28000,IF(AND(C62=5,D62=5),3000,IF(AND(C62=5,D62=6),11000,0)))))))))</f>
        <v>0</v>
      </c>
      <c r="F62" s="37"/>
      <c r="G62" s="491"/>
      <c r="H62" s="43"/>
      <c r="I62" s="44"/>
      <c r="J62" s="44"/>
      <c r="K62" s="262">
        <f t="shared" ref="K62:K68" si="41">IF(AND(OR(I62=3,I62=4),J62=4),3000,IF(AND(OR(I62=3,I62=4),J62=5),11000,IF(AND(I62=3,J62&gt;5),19000,IF(AND(I62=4,J62=6),19000,IF(AND(I62=4,J62&gt;6),27000,IF(AND(I62=5,J62=7),19000,IF(AND(I62=5,J62&gt;7),28000,IF(AND(I62=5,J62=5),3000,IF(AND(I62=5,J62=6),11000,0)))))))))</f>
        <v>0</v>
      </c>
      <c r="M62" s="491"/>
      <c r="N62" s="43"/>
      <c r="O62" s="44"/>
      <c r="P62" s="44"/>
      <c r="Q62" s="262">
        <f t="shared" ref="Q62:Q68" si="42">IF(AND(OR(O62=3,O62=4),P62=4),3000,IF(AND(OR(O62=3,O62=4),P62=5),11000,IF(AND(O62=3,P62&gt;5),19000,IF(AND(O62=4,P62=6),19000,IF(AND(O62=4,P62&gt;6),27000,IF(AND(O62=5,P62=7),19000,IF(AND(O62=5,P62&gt;7),28000,IF(AND(O62=5,P62=5),3000,IF(AND(O62=5,P62=6),11000,0)))))))))</f>
        <v>0</v>
      </c>
      <c r="R62" s="37"/>
      <c r="S62" s="491"/>
      <c r="T62" s="43"/>
      <c r="U62" s="44"/>
      <c r="V62" s="44"/>
      <c r="W62" s="262">
        <f t="shared" ref="W62:W68" si="43">IF(AND(OR(U62=3,U62=4),V62=4),3000,IF(AND(OR(U62=3,U62=4),V62=5),11000,IF(AND(U62=3,V62&gt;5),19000,IF(AND(U62=4,V62=6),19000,IF(AND(U62=4,V62&gt;6),27000,IF(AND(U62=5,V62=7),19000,IF(AND(U62=5,V62&gt;7),28000,IF(AND(U62=5,V62=5),3000,IF(AND(U62=5,V62=6),11000,0)))))))))</f>
        <v>0</v>
      </c>
      <c r="Y62" s="491"/>
      <c r="Z62" s="43"/>
      <c r="AA62" s="44"/>
      <c r="AB62" s="44"/>
      <c r="AC62" s="262">
        <f t="shared" ref="AC62:AC68" si="44">IF(AND(OR(AA62=3,AA62=4),AB62=4),3000,IF(AND(OR(AA62=3,AA62=4),AB62=5),11000,IF(AND(AA62=3,AB62&gt;5),19000,IF(AND(AA62=4,AB62=6),19000,IF(AND(AA62=4,AB62&gt;6),27000,IF(AND(AA62=5,AB62=7),19000,IF(AND(AA62=5,AB62&gt;7),28000,IF(AND(AA62=5,AB62=5),3000,IF(AND(AA62=5,AB62=6),11000,0)))))))))</f>
        <v>0</v>
      </c>
      <c r="AD62" s="37"/>
      <c r="AE62" s="491"/>
      <c r="AF62" s="43"/>
      <c r="AG62" s="44"/>
      <c r="AH62" s="44"/>
      <c r="AI62" s="262">
        <f t="shared" ref="AI62:AI68" si="45">IF(AND(OR(AG62=3,AG62=4),AH62=4),3000,IF(AND(OR(AG62=3,AG62=4),AH62=5),11000,IF(AND(AG62=3,AH62&gt;5),19000,IF(AND(AG62=4,AH62=6),19000,IF(AND(AG62=4,AH62&gt;6),27000,IF(AND(AG62=5,AH62=7),19000,IF(AND(AG62=5,AH62&gt;7),28000,IF(AND(AG62=5,AH62=5),3000,IF(AND(AG62=5,AH62=6),11000,0)))))))))</f>
        <v>0</v>
      </c>
      <c r="AK62" s="491"/>
      <c r="AL62" s="43"/>
      <c r="AM62" s="44"/>
      <c r="AN62" s="44"/>
      <c r="AO62" s="262">
        <f t="shared" ref="AO62:AO68" si="46">IF(AND(OR(AM62=3,AM62=4),AN62=4),3000,IF(AND(OR(AM62=3,AM62=4),AN62=5),11000,IF(AND(AM62=3,AN62&gt;5),19000,IF(AND(AM62=4,AN62=6),19000,IF(AND(AM62=4,AN62&gt;6),27000,IF(AND(AM62=5,AN62=7),19000,IF(AND(AM62=5,AN62&gt;7),28000,IF(AND(AM62=5,AN62=5),3000,IF(AND(AM62=5,AN62=6),11000,0)))))))))</f>
        <v>0</v>
      </c>
      <c r="AP62" s="37"/>
      <c r="AQ62" s="491"/>
      <c r="AR62" s="43"/>
      <c r="AS62" s="44"/>
      <c r="AT62" s="44"/>
      <c r="AU62" s="262">
        <f t="shared" ref="AU62:AU68" si="47">IF(AND(OR(AS62=3,AS62=4),AT62=4),3000,IF(AND(OR(AS62=3,AS62=4),AT62=5),11000,IF(AND(AS62=3,AT62&gt;5),19000,IF(AND(AS62=4,AT62=6),19000,IF(AND(AS62=4,AT62&gt;6),27000,IF(AND(AS62=5,AT62=7),19000,IF(AND(AS62=5,AT62&gt;7),28000,IF(AND(AS62=5,AT62=5),3000,IF(AND(AS62=5,AT62=6),11000,0)))))))))</f>
        <v>0</v>
      </c>
    </row>
    <row r="63" spans="1:47">
      <c r="A63" s="491"/>
      <c r="B63" s="43"/>
      <c r="C63" s="44"/>
      <c r="D63" s="44"/>
      <c r="E63" s="262">
        <f>IF(AND(OR(C63=3,C63=4),D63=4),3000,IF(AND(OR(C63=3,C63=4),D63=5),11000,IF(AND(C63=3,D63&gt;5),19000,IF(AND(C63=4,D63=6),19000,IF(AND(C63=4,D63&gt;6),27000,IF(AND(C63=5,D63=7),19000,IF(AND(C63=5,D63&gt;7),28000,IF(AND(C63=5,D63=5),3000,IF(AND(C63=5,D63=6),11000,0)))))))))</f>
        <v>0</v>
      </c>
      <c r="F63" s="37"/>
      <c r="G63" s="491"/>
      <c r="H63" s="43"/>
      <c r="I63" s="44"/>
      <c r="J63" s="44"/>
      <c r="K63" s="262">
        <f t="shared" si="41"/>
        <v>0</v>
      </c>
      <c r="M63" s="491"/>
      <c r="N63" s="43"/>
      <c r="O63" s="44"/>
      <c r="P63" s="44"/>
      <c r="Q63" s="262">
        <f t="shared" si="42"/>
        <v>0</v>
      </c>
      <c r="R63" s="37"/>
      <c r="S63" s="491"/>
      <c r="T63" s="43"/>
      <c r="U63" s="44"/>
      <c r="V63" s="44"/>
      <c r="W63" s="262">
        <f t="shared" si="43"/>
        <v>0</v>
      </c>
      <c r="Y63" s="491"/>
      <c r="Z63" s="43"/>
      <c r="AA63" s="44"/>
      <c r="AB63" s="44"/>
      <c r="AC63" s="262">
        <f t="shared" si="44"/>
        <v>0</v>
      </c>
      <c r="AD63" s="37"/>
      <c r="AE63" s="491"/>
      <c r="AF63" s="43"/>
      <c r="AG63" s="44"/>
      <c r="AH63" s="44"/>
      <c r="AI63" s="262">
        <f t="shared" si="45"/>
        <v>0</v>
      </c>
      <c r="AK63" s="491"/>
      <c r="AL63" s="43"/>
      <c r="AM63" s="44"/>
      <c r="AN63" s="44"/>
      <c r="AO63" s="262">
        <f t="shared" si="46"/>
        <v>0</v>
      </c>
      <c r="AP63" s="37"/>
      <c r="AQ63" s="491"/>
      <c r="AR63" s="43"/>
      <c r="AS63" s="44"/>
      <c r="AT63" s="44"/>
      <c r="AU63" s="262">
        <f t="shared" si="47"/>
        <v>0</v>
      </c>
    </row>
    <row r="64" spans="1:47">
      <c r="A64" s="491"/>
      <c r="B64" s="43"/>
      <c r="C64" s="44"/>
      <c r="D64" s="44"/>
      <c r="E64" s="262">
        <f t="shared" si="40"/>
        <v>0</v>
      </c>
      <c r="F64" s="37"/>
      <c r="G64" s="491"/>
      <c r="H64" s="43"/>
      <c r="I64" s="44"/>
      <c r="J64" s="44"/>
      <c r="K64" s="262">
        <f t="shared" si="41"/>
        <v>0</v>
      </c>
      <c r="M64" s="491"/>
      <c r="N64" s="43"/>
      <c r="O64" s="44"/>
      <c r="P64" s="44"/>
      <c r="Q64" s="262">
        <f t="shared" si="42"/>
        <v>0</v>
      </c>
      <c r="R64" s="37"/>
      <c r="S64" s="491"/>
      <c r="T64" s="43"/>
      <c r="U64" s="44"/>
      <c r="V64" s="44"/>
      <c r="W64" s="262">
        <f t="shared" si="43"/>
        <v>0</v>
      </c>
      <c r="Y64" s="491"/>
      <c r="Z64" s="43"/>
      <c r="AA64" s="44"/>
      <c r="AB64" s="44"/>
      <c r="AC64" s="262">
        <f t="shared" si="44"/>
        <v>0</v>
      </c>
      <c r="AD64" s="37"/>
      <c r="AE64" s="491"/>
      <c r="AF64" s="43"/>
      <c r="AG64" s="44"/>
      <c r="AH64" s="44"/>
      <c r="AI64" s="262">
        <f t="shared" si="45"/>
        <v>0</v>
      </c>
      <c r="AK64" s="491"/>
      <c r="AL64" s="43"/>
      <c r="AM64" s="44"/>
      <c r="AN64" s="44"/>
      <c r="AO64" s="262">
        <f t="shared" si="46"/>
        <v>0</v>
      </c>
      <c r="AP64" s="37"/>
      <c r="AQ64" s="491"/>
      <c r="AR64" s="43"/>
      <c r="AS64" s="44"/>
      <c r="AT64" s="44"/>
      <c r="AU64" s="262">
        <f t="shared" si="47"/>
        <v>0</v>
      </c>
    </row>
    <row r="65" spans="1:47">
      <c r="A65" s="491"/>
      <c r="B65" s="43"/>
      <c r="C65" s="44"/>
      <c r="D65" s="44"/>
      <c r="E65" s="262">
        <f t="shared" si="40"/>
        <v>0</v>
      </c>
      <c r="F65" s="37"/>
      <c r="G65" s="491"/>
      <c r="H65" s="43"/>
      <c r="I65" s="44"/>
      <c r="J65" s="44"/>
      <c r="K65" s="262">
        <f t="shared" si="41"/>
        <v>0</v>
      </c>
      <c r="M65" s="491"/>
      <c r="N65" s="43"/>
      <c r="O65" s="44"/>
      <c r="P65" s="44"/>
      <c r="Q65" s="262">
        <f t="shared" si="42"/>
        <v>0</v>
      </c>
      <c r="R65" s="37"/>
      <c r="S65" s="491"/>
      <c r="T65" s="43"/>
      <c r="U65" s="44"/>
      <c r="V65" s="44"/>
      <c r="W65" s="262">
        <f t="shared" si="43"/>
        <v>0</v>
      </c>
      <c r="Y65" s="491"/>
      <c r="Z65" s="43"/>
      <c r="AA65" s="44"/>
      <c r="AB65" s="44"/>
      <c r="AC65" s="262">
        <f t="shared" si="44"/>
        <v>0</v>
      </c>
      <c r="AD65" s="37"/>
      <c r="AE65" s="491"/>
      <c r="AF65" s="43"/>
      <c r="AG65" s="44"/>
      <c r="AH65" s="44"/>
      <c r="AI65" s="262">
        <f t="shared" si="45"/>
        <v>0</v>
      </c>
      <c r="AK65" s="491"/>
      <c r="AL65" s="43"/>
      <c r="AM65" s="44"/>
      <c r="AN65" s="44"/>
      <c r="AO65" s="262">
        <f t="shared" si="46"/>
        <v>0</v>
      </c>
      <c r="AP65" s="37"/>
      <c r="AQ65" s="491"/>
      <c r="AR65" s="43"/>
      <c r="AS65" s="44"/>
      <c r="AT65" s="44"/>
      <c r="AU65" s="262">
        <f t="shared" si="47"/>
        <v>0</v>
      </c>
    </row>
    <row r="66" spans="1:47">
      <c r="A66" s="491"/>
      <c r="B66" s="43"/>
      <c r="C66" s="44"/>
      <c r="D66" s="44"/>
      <c r="E66" s="262">
        <f t="shared" si="40"/>
        <v>0</v>
      </c>
      <c r="F66" s="37"/>
      <c r="G66" s="491"/>
      <c r="H66" s="43"/>
      <c r="I66" s="44"/>
      <c r="J66" s="44"/>
      <c r="K66" s="262">
        <f t="shared" si="41"/>
        <v>0</v>
      </c>
      <c r="M66" s="491"/>
      <c r="N66" s="43"/>
      <c r="O66" s="44"/>
      <c r="P66" s="44"/>
      <c r="Q66" s="262">
        <f t="shared" si="42"/>
        <v>0</v>
      </c>
      <c r="R66" s="37"/>
      <c r="S66" s="491"/>
      <c r="T66" s="43"/>
      <c r="U66" s="44"/>
      <c r="V66" s="44"/>
      <c r="W66" s="262">
        <f t="shared" si="43"/>
        <v>0</v>
      </c>
      <c r="Y66" s="491"/>
      <c r="Z66" s="43"/>
      <c r="AA66" s="44"/>
      <c r="AB66" s="44"/>
      <c r="AC66" s="262">
        <f t="shared" si="44"/>
        <v>0</v>
      </c>
      <c r="AD66" s="37"/>
      <c r="AE66" s="491"/>
      <c r="AF66" s="43"/>
      <c r="AG66" s="44"/>
      <c r="AH66" s="44"/>
      <c r="AI66" s="262">
        <f t="shared" si="45"/>
        <v>0</v>
      </c>
      <c r="AK66" s="491"/>
      <c r="AL66" s="43"/>
      <c r="AM66" s="44"/>
      <c r="AN66" s="44"/>
      <c r="AO66" s="262">
        <f t="shared" si="46"/>
        <v>0</v>
      </c>
      <c r="AP66" s="37"/>
      <c r="AQ66" s="491"/>
      <c r="AR66" s="43"/>
      <c r="AS66" s="44"/>
      <c r="AT66" s="44"/>
      <c r="AU66" s="262">
        <f t="shared" si="47"/>
        <v>0</v>
      </c>
    </row>
    <row r="67" spans="1:47">
      <c r="A67" s="491"/>
      <c r="B67" s="43"/>
      <c r="C67" s="44"/>
      <c r="D67" s="44"/>
      <c r="E67" s="262">
        <f t="shared" si="40"/>
        <v>0</v>
      </c>
      <c r="F67" s="37"/>
      <c r="G67" s="491"/>
      <c r="H67" s="43"/>
      <c r="I67" s="44"/>
      <c r="J67" s="44"/>
      <c r="K67" s="262">
        <f t="shared" si="41"/>
        <v>0</v>
      </c>
      <c r="M67" s="491"/>
      <c r="N67" s="43"/>
      <c r="O67" s="44"/>
      <c r="P67" s="44"/>
      <c r="Q67" s="262">
        <f t="shared" si="42"/>
        <v>0</v>
      </c>
      <c r="R67" s="37"/>
      <c r="S67" s="491"/>
      <c r="T67" s="43"/>
      <c r="U67" s="44"/>
      <c r="V67" s="44"/>
      <c r="W67" s="262">
        <f t="shared" si="43"/>
        <v>0</v>
      </c>
      <c r="Y67" s="491"/>
      <c r="Z67" s="43"/>
      <c r="AA67" s="44"/>
      <c r="AB67" s="44"/>
      <c r="AC67" s="262">
        <f t="shared" si="44"/>
        <v>0</v>
      </c>
      <c r="AD67" s="37"/>
      <c r="AE67" s="491"/>
      <c r="AF67" s="43"/>
      <c r="AG67" s="44"/>
      <c r="AH67" s="44"/>
      <c r="AI67" s="262">
        <f t="shared" si="45"/>
        <v>0</v>
      </c>
      <c r="AK67" s="491"/>
      <c r="AL67" s="43"/>
      <c r="AM67" s="44"/>
      <c r="AN67" s="44"/>
      <c r="AO67" s="262">
        <f t="shared" si="46"/>
        <v>0</v>
      </c>
      <c r="AP67" s="37"/>
      <c r="AQ67" s="491"/>
      <c r="AR67" s="43"/>
      <c r="AS67" s="44"/>
      <c r="AT67" s="44"/>
      <c r="AU67" s="262">
        <f t="shared" si="47"/>
        <v>0</v>
      </c>
    </row>
    <row r="68" spans="1:47">
      <c r="A68" s="491"/>
      <c r="B68" s="43"/>
      <c r="C68" s="44"/>
      <c r="D68" s="44"/>
      <c r="E68" s="262">
        <f t="shared" si="40"/>
        <v>0</v>
      </c>
      <c r="F68" s="37"/>
      <c r="G68" s="491"/>
      <c r="H68" s="43"/>
      <c r="I68" s="44"/>
      <c r="J68" s="44"/>
      <c r="K68" s="262">
        <f t="shared" si="41"/>
        <v>0</v>
      </c>
      <c r="M68" s="491"/>
      <c r="N68" s="43"/>
      <c r="O68" s="44"/>
      <c r="P68" s="44"/>
      <c r="Q68" s="262">
        <f t="shared" si="42"/>
        <v>0</v>
      </c>
      <c r="R68" s="37"/>
      <c r="S68" s="491"/>
      <c r="T68" s="43"/>
      <c r="U68" s="44"/>
      <c r="V68" s="44"/>
      <c r="W68" s="262">
        <f t="shared" si="43"/>
        <v>0</v>
      </c>
      <c r="Y68" s="491"/>
      <c r="Z68" s="43"/>
      <c r="AA68" s="44"/>
      <c r="AB68" s="44"/>
      <c r="AC68" s="262">
        <f t="shared" si="44"/>
        <v>0</v>
      </c>
      <c r="AD68" s="37"/>
      <c r="AE68" s="491"/>
      <c r="AF68" s="43"/>
      <c r="AG68" s="44"/>
      <c r="AH68" s="44"/>
      <c r="AI68" s="262">
        <f t="shared" si="45"/>
        <v>0</v>
      </c>
      <c r="AK68" s="491"/>
      <c r="AL68" s="43"/>
      <c r="AM68" s="44"/>
      <c r="AN68" s="44"/>
      <c r="AO68" s="262">
        <f t="shared" si="46"/>
        <v>0</v>
      </c>
      <c r="AP68" s="37"/>
      <c r="AQ68" s="491"/>
      <c r="AR68" s="43"/>
      <c r="AS68" s="44"/>
      <c r="AT68" s="44"/>
      <c r="AU68" s="262">
        <f t="shared" si="47"/>
        <v>0</v>
      </c>
    </row>
    <row r="69" spans="1:47" ht="13.5" thickBot="1">
      <c r="A69" s="492"/>
      <c r="B69" s="45" t="s">
        <v>5</v>
      </c>
      <c r="C69" s="46"/>
      <c r="D69" s="46"/>
      <c r="E69" s="263">
        <f>SUM(E61:E68)</f>
        <v>0</v>
      </c>
      <c r="F69" s="37"/>
      <c r="G69" s="492"/>
      <c r="H69" s="45" t="s">
        <v>5</v>
      </c>
      <c r="I69" s="46"/>
      <c r="J69" s="46"/>
      <c r="K69" s="263">
        <f>SUM(K61:K68)</f>
        <v>0</v>
      </c>
      <c r="M69" s="492"/>
      <c r="N69" s="45" t="s">
        <v>5</v>
      </c>
      <c r="O69" s="46"/>
      <c r="P69" s="46"/>
      <c r="Q69" s="263">
        <f>SUM(Q61:Q68)</f>
        <v>0</v>
      </c>
      <c r="R69" s="37"/>
      <c r="S69" s="492"/>
      <c r="T69" s="45" t="s">
        <v>5</v>
      </c>
      <c r="U69" s="46"/>
      <c r="V69" s="46"/>
      <c r="W69" s="263">
        <f>SUM(W61:W68)</f>
        <v>0</v>
      </c>
      <c r="Y69" s="492"/>
      <c r="Z69" s="45" t="s">
        <v>5</v>
      </c>
      <c r="AA69" s="46"/>
      <c r="AB69" s="46"/>
      <c r="AC69" s="263">
        <f>SUM(AC61:AC68)</f>
        <v>0</v>
      </c>
      <c r="AD69" s="37"/>
      <c r="AE69" s="492"/>
      <c r="AF69" s="45" t="s">
        <v>5</v>
      </c>
      <c r="AG69" s="46"/>
      <c r="AH69" s="46"/>
      <c r="AI69" s="263">
        <f>SUM(AI61:AI68)</f>
        <v>0</v>
      </c>
      <c r="AK69" s="492"/>
      <c r="AL69" s="45" t="s">
        <v>5</v>
      </c>
      <c r="AM69" s="46"/>
      <c r="AN69" s="46"/>
      <c r="AO69" s="263">
        <f>SUM(AO61:AO68)</f>
        <v>0</v>
      </c>
      <c r="AP69" s="37"/>
      <c r="AQ69" s="492"/>
      <c r="AR69" s="45" t="s">
        <v>5</v>
      </c>
      <c r="AS69" s="46"/>
      <c r="AT69" s="46"/>
      <c r="AU69" s="263">
        <f>SUM(AU61:AU68)</f>
        <v>0</v>
      </c>
    </row>
    <row r="70" spans="1:47">
      <c r="A70" s="490" t="s">
        <v>9</v>
      </c>
      <c r="B70" s="41"/>
      <c r="C70" s="42"/>
      <c r="D70" s="42"/>
      <c r="E70" s="261">
        <f>IF(AND(OR(C70=3,C70=4),D70=4),3000,IF(AND(OR(C70=3,C70=4),D70=5),11000,IF(AND(C70=3,D70&gt;5),19000,IF(AND(C70=4,D70=6),19000,IF(AND(C70=4,D70&gt;6),27000,IF(AND(C70=5,D70=7),19000,IF(AND(C70=5,D70&gt;7),28000,IF(AND(C70=5,D70=5),3000,IF(AND(C70=5,D70=6),11000,0)))))))))</f>
        <v>0</v>
      </c>
      <c r="F70" s="37"/>
      <c r="G70" s="490" t="s">
        <v>17</v>
      </c>
      <c r="H70" s="41"/>
      <c r="I70" s="42"/>
      <c r="J70" s="42"/>
      <c r="K70" s="261">
        <f>IF(AND(OR(I70=3,I70=4),J70=4),3000,IF(AND(OR(I70=3,I70=4),J70=5),11000,IF(AND(I70=3,J70&gt;5),19000,IF(AND(I70=4,J70=6),19000,IF(AND(I70=4,J70&gt;6),27000,IF(AND(I70=5,J70=7),19000,IF(AND(I70=5,J70&gt;7),28000,IF(AND(I70=5,J70=5),3000,IF(AND(I70=5,J70=6),11000,0)))))))))</f>
        <v>0</v>
      </c>
      <c r="M70" s="490" t="s">
        <v>9</v>
      </c>
      <c r="N70" s="41"/>
      <c r="O70" s="42"/>
      <c r="P70" s="42"/>
      <c r="Q70" s="261">
        <f>IF(AND(OR(O70=3,O70=4),P70=4),3000,IF(AND(OR(O70=3,O70=4),P70=5),11000,IF(AND(O70=3,P70&gt;5),19000,IF(AND(O70=4,P70=6),19000,IF(AND(O70=4,P70&gt;6),27000,IF(AND(O70=5,P70=7),19000,IF(AND(O70=5,P70&gt;7),28000,IF(AND(O70=5,P70=5),3000,IF(AND(O70=5,P70=6),11000,0)))))))))</f>
        <v>0</v>
      </c>
      <c r="R70" s="37"/>
      <c r="S70" s="490" t="s">
        <v>17</v>
      </c>
      <c r="T70" s="41"/>
      <c r="U70" s="42"/>
      <c r="V70" s="42"/>
      <c r="W70" s="261">
        <f>IF(AND(OR(U70=3,U70=4),V70=4),3000,IF(AND(OR(U70=3,U70=4),V70=5),11000,IF(AND(U70=3,V70&gt;5),19000,IF(AND(U70=4,V70=6),19000,IF(AND(U70=4,V70&gt;6),27000,IF(AND(U70=5,V70=7),19000,IF(AND(U70=5,V70&gt;7),28000,IF(AND(U70=5,V70=5),3000,IF(AND(U70=5,V70=6),11000,0)))))))))</f>
        <v>0</v>
      </c>
      <c r="Y70" s="490" t="s">
        <v>9</v>
      </c>
      <c r="Z70" s="41"/>
      <c r="AA70" s="42"/>
      <c r="AB70" s="42"/>
      <c r="AC70" s="261">
        <f>IF(AND(OR(AA70=3,AA70=4),AB70=4),3000,IF(AND(OR(AA70=3,AA70=4),AB70=5),11000,IF(AND(AA70=3,AB70&gt;5),19000,IF(AND(AA70=4,AB70=6),19000,IF(AND(AA70=4,AB70&gt;6),27000,IF(AND(AA70=5,AB70=7),19000,IF(AND(AA70=5,AB70&gt;7),28000,IF(AND(AA70=5,AB70=5),3000,IF(AND(AA70=5,AB70=6),11000,0)))))))))</f>
        <v>0</v>
      </c>
      <c r="AD70" s="37"/>
      <c r="AE70" s="490" t="s">
        <v>17</v>
      </c>
      <c r="AF70" s="41"/>
      <c r="AG70" s="42"/>
      <c r="AH70" s="42"/>
      <c r="AI70" s="261">
        <f>IF(AND(OR(AG70=3,AG70=4),AH70=4),3000,IF(AND(OR(AG70=3,AG70=4),AH70=5),11000,IF(AND(AG70=3,AH70&gt;5),19000,IF(AND(AG70=4,AH70=6),19000,IF(AND(AG70=4,AH70&gt;6),27000,IF(AND(AG70=5,AH70=7),19000,IF(AND(AG70=5,AH70&gt;7),28000,IF(AND(AG70=5,AH70=5),3000,IF(AND(AG70=5,AH70=6),11000,0)))))))))</f>
        <v>0</v>
      </c>
      <c r="AK70" s="490" t="s">
        <v>9</v>
      </c>
      <c r="AL70" s="41"/>
      <c r="AM70" s="42"/>
      <c r="AN70" s="42"/>
      <c r="AO70" s="261">
        <f>IF(AND(OR(AM70=3,AM70=4),AN70=4),3000,IF(AND(OR(AM70=3,AM70=4),AN70=5),11000,IF(AND(AM70=3,AN70&gt;5),19000,IF(AND(AM70=4,AN70=6),19000,IF(AND(AM70=4,AN70&gt;6),27000,IF(AND(AM70=5,AN70=7),19000,IF(AND(AM70=5,AN70&gt;7),28000,IF(AND(AM70=5,AN70=5),3000,IF(AND(AM70=5,AN70=6),11000,0)))))))))</f>
        <v>0</v>
      </c>
      <c r="AP70" s="37"/>
      <c r="AQ70" s="490" t="s">
        <v>17</v>
      </c>
      <c r="AR70" s="41"/>
      <c r="AS70" s="42"/>
      <c r="AT70" s="42"/>
      <c r="AU70" s="261">
        <f>IF(AND(OR(AS70=3,AS70=4),AT70=4),3000,IF(AND(OR(AS70=3,AS70=4),AT70=5),11000,IF(AND(AS70=3,AT70&gt;5),19000,IF(AND(AS70=4,AT70=6),19000,IF(AND(AS70=4,AT70&gt;6),27000,IF(AND(AS70=5,AT70=7),19000,IF(AND(AS70=5,AT70&gt;7),28000,IF(AND(AS70=5,AT70=5),3000,IF(AND(AS70=5,AT70=6),11000,0)))))))))</f>
        <v>0</v>
      </c>
    </row>
    <row r="71" spans="1:47">
      <c r="A71" s="491"/>
      <c r="B71" s="43"/>
      <c r="C71" s="44"/>
      <c r="D71" s="44"/>
      <c r="E71" s="262">
        <f t="shared" ref="E71:E77" si="48">IF(AND(OR(C71=3,C71=4),D71=4),3000,IF(AND(OR(C71=3,C71=4),D71=5),11000,IF(AND(C71=3,D71&gt;5),19000,IF(AND(C71=4,D71=6),19000,IF(AND(C71=4,D71&gt;6),27000,IF(AND(C71=5,D71=7),19000,IF(AND(C71=5,D71&gt;7),28000,IF(AND(C71=5,D71=5),3000,IF(AND(C71=5,D71=6),11000,0)))))))))</f>
        <v>0</v>
      </c>
      <c r="F71" s="37"/>
      <c r="G71" s="491"/>
      <c r="H71" s="43"/>
      <c r="I71" s="44"/>
      <c r="J71" s="44"/>
      <c r="K71" s="262">
        <f t="shared" ref="K71:K77" si="49">IF(AND(OR(I71=3,I71=4),J71=4),3000,IF(AND(OR(I71=3,I71=4),J71=5),11000,IF(AND(I71=3,J71&gt;5),19000,IF(AND(I71=4,J71=6),19000,IF(AND(I71=4,J71&gt;6),27000,IF(AND(I71=5,J71=7),19000,IF(AND(I71=5,J71&gt;7),28000,IF(AND(I71=5,J71=5),3000,IF(AND(I71=5,J71=6),11000,0)))))))))</f>
        <v>0</v>
      </c>
      <c r="M71" s="491"/>
      <c r="N71" s="43"/>
      <c r="O71" s="44"/>
      <c r="P71" s="44"/>
      <c r="Q71" s="262">
        <f t="shared" ref="Q71:Q77" si="50">IF(AND(OR(O71=3,O71=4),P71=4),3000,IF(AND(OR(O71=3,O71=4),P71=5),11000,IF(AND(O71=3,P71&gt;5),19000,IF(AND(O71=4,P71=6),19000,IF(AND(O71=4,P71&gt;6),27000,IF(AND(O71=5,P71=7),19000,IF(AND(O71=5,P71&gt;7),28000,IF(AND(O71=5,P71=5),3000,IF(AND(O71=5,P71=6),11000,0)))))))))</f>
        <v>0</v>
      </c>
      <c r="R71" s="37"/>
      <c r="S71" s="491"/>
      <c r="T71" s="43"/>
      <c r="U71" s="44"/>
      <c r="V71" s="44"/>
      <c r="W71" s="262">
        <f t="shared" ref="W71:W77" si="51">IF(AND(OR(U71=3,U71=4),V71=4),3000,IF(AND(OR(U71=3,U71=4),V71=5),11000,IF(AND(U71=3,V71&gt;5),19000,IF(AND(U71=4,V71=6),19000,IF(AND(U71=4,V71&gt;6),27000,IF(AND(U71=5,V71=7),19000,IF(AND(U71=5,V71&gt;7),28000,IF(AND(U71=5,V71=5),3000,IF(AND(U71=5,V71=6),11000,0)))))))))</f>
        <v>0</v>
      </c>
      <c r="Y71" s="491"/>
      <c r="Z71" s="43"/>
      <c r="AA71" s="44"/>
      <c r="AB71" s="44"/>
      <c r="AC71" s="262">
        <f t="shared" ref="AC71:AC77" si="52">IF(AND(OR(AA71=3,AA71=4),AB71=4),3000,IF(AND(OR(AA71=3,AA71=4),AB71=5),11000,IF(AND(AA71=3,AB71&gt;5),19000,IF(AND(AA71=4,AB71=6),19000,IF(AND(AA71=4,AB71&gt;6),27000,IF(AND(AA71=5,AB71=7),19000,IF(AND(AA71=5,AB71&gt;7),28000,IF(AND(AA71=5,AB71=5),3000,IF(AND(AA71=5,AB71=6),11000,0)))))))))</f>
        <v>0</v>
      </c>
      <c r="AD71" s="37"/>
      <c r="AE71" s="491"/>
      <c r="AF71" s="43"/>
      <c r="AG71" s="44"/>
      <c r="AH71" s="44"/>
      <c r="AI71" s="262">
        <f t="shared" ref="AI71:AI77" si="53">IF(AND(OR(AG71=3,AG71=4),AH71=4),3000,IF(AND(OR(AG71=3,AG71=4),AH71=5),11000,IF(AND(AG71=3,AH71&gt;5),19000,IF(AND(AG71=4,AH71=6),19000,IF(AND(AG71=4,AH71&gt;6),27000,IF(AND(AG71=5,AH71=7),19000,IF(AND(AG71=5,AH71&gt;7),28000,IF(AND(AG71=5,AH71=5),3000,IF(AND(AG71=5,AH71=6),11000,0)))))))))</f>
        <v>0</v>
      </c>
      <c r="AK71" s="491"/>
      <c r="AL71" s="43"/>
      <c r="AM71" s="44"/>
      <c r="AN71" s="44"/>
      <c r="AO71" s="262">
        <f t="shared" ref="AO71:AO77" si="54">IF(AND(OR(AM71=3,AM71=4),AN71=4),3000,IF(AND(OR(AM71=3,AM71=4),AN71=5),11000,IF(AND(AM71=3,AN71&gt;5),19000,IF(AND(AM71=4,AN71=6),19000,IF(AND(AM71=4,AN71&gt;6),27000,IF(AND(AM71=5,AN71=7),19000,IF(AND(AM71=5,AN71&gt;7),28000,IF(AND(AM71=5,AN71=5),3000,IF(AND(AM71=5,AN71=6),11000,0)))))))))</f>
        <v>0</v>
      </c>
      <c r="AP71" s="37"/>
      <c r="AQ71" s="491"/>
      <c r="AR71" s="43"/>
      <c r="AS71" s="44"/>
      <c r="AT71" s="44"/>
      <c r="AU71" s="262">
        <f t="shared" ref="AU71:AU77" si="55">IF(AND(OR(AS71=3,AS71=4),AT71=4),3000,IF(AND(OR(AS71=3,AS71=4),AT71=5),11000,IF(AND(AS71=3,AT71&gt;5),19000,IF(AND(AS71=4,AT71=6),19000,IF(AND(AS71=4,AT71&gt;6),27000,IF(AND(AS71=5,AT71=7),19000,IF(AND(AS71=5,AT71&gt;7),28000,IF(AND(AS71=5,AT71=5),3000,IF(AND(AS71=5,AT71=6),11000,0)))))))))</f>
        <v>0</v>
      </c>
    </row>
    <row r="72" spans="1:47">
      <c r="A72" s="491"/>
      <c r="B72" s="43"/>
      <c r="C72" s="44"/>
      <c r="D72" s="44"/>
      <c r="E72" s="262">
        <f t="shared" si="48"/>
        <v>0</v>
      </c>
      <c r="F72" s="37"/>
      <c r="G72" s="491"/>
      <c r="H72" s="43"/>
      <c r="I72" s="44"/>
      <c r="J72" s="44"/>
      <c r="K72" s="262">
        <f t="shared" si="49"/>
        <v>0</v>
      </c>
      <c r="M72" s="491"/>
      <c r="N72" s="43"/>
      <c r="O72" s="44"/>
      <c r="P72" s="44"/>
      <c r="Q72" s="262">
        <f t="shared" si="50"/>
        <v>0</v>
      </c>
      <c r="R72" s="37"/>
      <c r="S72" s="491"/>
      <c r="T72" s="43"/>
      <c r="U72" s="44"/>
      <c r="V72" s="44"/>
      <c r="W72" s="262">
        <f t="shared" si="51"/>
        <v>0</v>
      </c>
      <c r="Y72" s="491"/>
      <c r="Z72" s="43"/>
      <c r="AA72" s="44"/>
      <c r="AB72" s="44"/>
      <c r="AC72" s="262">
        <f t="shared" si="52"/>
        <v>0</v>
      </c>
      <c r="AD72" s="37"/>
      <c r="AE72" s="491"/>
      <c r="AF72" s="43"/>
      <c r="AG72" s="44"/>
      <c r="AH72" s="44"/>
      <c r="AI72" s="262">
        <f t="shared" si="53"/>
        <v>0</v>
      </c>
      <c r="AK72" s="491"/>
      <c r="AL72" s="43"/>
      <c r="AM72" s="44"/>
      <c r="AN72" s="44"/>
      <c r="AO72" s="262">
        <f t="shared" si="54"/>
        <v>0</v>
      </c>
      <c r="AP72" s="37"/>
      <c r="AQ72" s="491"/>
      <c r="AR72" s="43"/>
      <c r="AS72" s="44"/>
      <c r="AT72" s="44"/>
      <c r="AU72" s="262">
        <f t="shared" si="55"/>
        <v>0</v>
      </c>
    </row>
    <row r="73" spans="1:47">
      <c r="A73" s="491"/>
      <c r="B73" s="43"/>
      <c r="C73" s="44"/>
      <c r="D73" s="44"/>
      <c r="E73" s="262">
        <f t="shared" si="48"/>
        <v>0</v>
      </c>
      <c r="F73" s="37"/>
      <c r="G73" s="491"/>
      <c r="H73" s="43"/>
      <c r="I73" s="44"/>
      <c r="J73" s="44"/>
      <c r="K73" s="262">
        <f t="shared" si="49"/>
        <v>0</v>
      </c>
      <c r="M73" s="491"/>
      <c r="N73" s="43"/>
      <c r="O73" s="44"/>
      <c r="P73" s="44"/>
      <c r="Q73" s="262">
        <f t="shared" si="50"/>
        <v>0</v>
      </c>
      <c r="R73" s="37"/>
      <c r="S73" s="491"/>
      <c r="T73" s="43"/>
      <c r="U73" s="44"/>
      <c r="V73" s="44"/>
      <c r="W73" s="262">
        <f t="shared" si="51"/>
        <v>0</v>
      </c>
      <c r="Y73" s="491"/>
      <c r="Z73" s="43"/>
      <c r="AA73" s="44"/>
      <c r="AB73" s="44"/>
      <c r="AC73" s="262">
        <f t="shared" si="52"/>
        <v>0</v>
      </c>
      <c r="AD73" s="37"/>
      <c r="AE73" s="491"/>
      <c r="AF73" s="43"/>
      <c r="AG73" s="44"/>
      <c r="AH73" s="44"/>
      <c r="AI73" s="262">
        <f t="shared" si="53"/>
        <v>0</v>
      </c>
      <c r="AK73" s="491"/>
      <c r="AL73" s="43"/>
      <c r="AM73" s="44"/>
      <c r="AN73" s="44"/>
      <c r="AO73" s="262">
        <f t="shared" si="54"/>
        <v>0</v>
      </c>
      <c r="AP73" s="37"/>
      <c r="AQ73" s="491"/>
      <c r="AR73" s="43"/>
      <c r="AS73" s="44"/>
      <c r="AT73" s="44"/>
      <c r="AU73" s="262">
        <f t="shared" si="55"/>
        <v>0</v>
      </c>
    </row>
    <row r="74" spans="1:47">
      <c r="A74" s="491"/>
      <c r="B74" s="43"/>
      <c r="C74" s="44"/>
      <c r="D74" s="44"/>
      <c r="E74" s="262">
        <f t="shared" si="48"/>
        <v>0</v>
      </c>
      <c r="F74" s="37"/>
      <c r="G74" s="491"/>
      <c r="H74" s="43"/>
      <c r="I74" s="44"/>
      <c r="J74" s="44"/>
      <c r="K74" s="262">
        <f t="shared" si="49"/>
        <v>0</v>
      </c>
      <c r="M74" s="491"/>
      <c r="N74" s="43"/>
      <c r="O74" s="44"/>
      <c r="P74" s="44"/>
      <c r="Q74" s="262">
        <f t="shared" si="50"/>
        <v>0</v>
      </c>
      <c r="R74" s="37"/>
      <c r="S74" s="491"/>
      <c r="T74" s="43"/>
      <c r="U74" s="44"/>
      <c r="V74" s="44"/>
      <c r="W74" s="262">
        <f t="shared" si="51"/>
        <v>0</v>
      </c>
      <c r="Y74" s="491"/>
      <c r="Z74" s="43"/>
      <c r="AA74" s="44"/>
      <c r="AB74" s="44"/>
      <c r="AC74" s="262">
        <f t="shared" si="52"/>
        <v>0</v>
      </c>
      <c r="AD74" s="37"/>
      <c r="AE74" s="491"/>
      <c r="AF74" s="43"/>
      <c r="AG74" s="44"/>
      <c r="AH74" s="44"/>
      <c r="AI74" s="262">
        <f t="shared" si="53"/>
        <v>0</v>
      </c>
      <c r="AK74" s="491"/>
      <c r="AL74" s="43"/>
      <c r="AM74" s="44"/>
      <c r="AN74" s="44"/>
      <c r="AO74" s="262">
        <f t="shared" si="54"/>
        <v>0</v>
      </c>
      <c r="AP74" s="37"/>
      <c r="AQ74" s="491"/>
      <c r="AR74" s="43"/>
      <c r="AS74" s="44"/>
      <c r="AT74" s="44"/>
      <c r="AU74" s="262">
        <f t="shared" si="55"/>
        <v>0</v>
      </c>
    </row>
    <row r="75" spans="1:47">
      <c r="A75" s="491"/>
      <c r="B75" s="43"/>
      <c r="C75" s="44"/>
      <c r="D75" s="44"/>
      <c r="E75" s="262">
        <f t="shared" si="48"/>
        <v>0</v>
      </c>
      <c r="F75" s="37"/>
      <c r="G75" s="491"/>
      <c r="H75" s="43"/>
      <c r="I75" s="44"/>
      <c r="J75" s="44"/>
      <c r="K75" s="262">
        <f t="shared" si="49"/>
        <v>0</v>
      </c>
      <c r="M75" s="491"/>
      <c r="N75" s="43"/>
      <c r="O75" s="44"/>
      <c r="P75" s="44"/>
      <c r="Q75" s="262">
        <f t="shared" si="50"/>
        <v>0</v>
      </c>
      <c r="R75" s="37"/>
      <c r="S75" s="491"/>
      <c r="T75" s="43"/>
      <c r="U75" s="44"/>
      <c r="V75" s="44"/>
      <c r="W75" s="262">
        <f t="shared" si="51"/>
        <v>0</v>
      </c>
      <c r="Y75" s="491"/>
      <c r="Z75" s="43"/>
      <c r="AA75" s="44"/>
      <c r="AB75" s="44"/>
      <c r="AC75" s="262">
        <f t="shared" si="52"/>
        <v>0</v>
      </c>
      <c r="AD75" s="37"/>
      <c r="AE75" s="491"/>
      <c r="AF75" s="43"/>
      <c r="AG75" s="44"/>
      <c r="AH75" s="44"/>
      <c r="AI75" s="262">
        <f t="shared" si="53"/>
        <v>0</v>
      </c>
      <c r="AK75" s="491"/>
      <c r="AL75" s="43"/>
      <c r="AM75" s="44"/>
      <c r="AN75" s="44"/>
      <c r="AO75" s="262">
        <f t="shared" si="54"/>
        <v>0</v>
      </c>
      <c r="AP75" s="37"/>
      <c r="AQ75" s="491"/>
      <c r="AR75" s="43"/>
      <c r="AS75" s="44"/>
      <c r="AT75" s="44"/>
      <c r="AU75" s="262">
        <f t="shared" si="55"/>
        <v>0</v>
      </c>
    </row>
    <row r="76" spans="1:47">
      <c r="A76" s="491"/>
      <c r="B76" s="43"/>
      <c r="C76" s="44"/>
      <c r="D76" s="44"/>
      <c r="E76" s="262">
        <f t="shared" si="48"/>
        <v>0</v>
      </c>
      <c r="F76" s="37"/>
      <c r="G76" s="491"/>
      <c r="H76" s="43"/>
      <c r="I76" s="44"/>
      <c r="J76" s="44"/>
      <c r="K76" s="262">
        <f t="shared" si="49"/>
        <v>0</v>
      </c>
      <c r="M76" s="491"/>
      <c r="N76" s="43"/>
      <c r="O76" s="44"/>
      <c r="P76" s="44"/>
      <c r="Q76" s="262">
        <f t="shared" si="50"/>
        <v>0</v>
      </c>
      <c r="R76" s="37"/>
      <c r="S76" s="491"/>
      <c r="T76" s="43"/>
      <c r="U76" s="44"/>
      <c r="V76" s="44"/>
      <c r="W76" s="262">
        <f t="shared" si="51"/>
        <v>0</v>
      </c>
      <c r="Y76" s="491"/>
      <c r="Z76" s="43"/>
      <c r="AA76" s="44"/>
      <c r="AB76" s="44"/>
      <c r="AC76" s="262">
        <f t="shared" si="52"/>
        <v>0</v>
      </c>
      <c r="AD76" s="37"/>
      <c r="AE76" s="491"/>
      <c r="AF76" s="43"/>
      <c r="AG76" s="44"/>
      <c r="AH76" s="44"/>
      <c r="AI76" s="262">
        <f t="shared" si="53"/>
        <v>0</v>
      </c>
      <c r="AK76" s="491"/>
      <c r="AL76" s="43"/>
      <c r="AM76" s="44"/>
      <c r="AN76" s="44"/>
      <c r="AO76" s="262">
        <f t="shared" si="54"/>
        <v>0</v>
      </c>
      <c r="AP76" s="37"/>
      <c r="AQ76" s="491"/>
      <c r="AR76" s="43"/>
      <c r="AS76" s="44"/>
      <c r="AT76" s="44"/>
      <c r="AU76" s="262">
        <f t="shared" si="55"/>
        <v>0</v>
      </c>
    </row>
    <row r="77" spans="1:47">
      <c r="A77" s="491"/>
      <c r="B77" s="43"/>
      <c r="C77" s="44"/>
      <c r="D77" s="44"/>
      <c r="E77" s="262">
        <f t="shared" si="48"/>
        <v>0</v>
      </c>
      <c r="F77" s="37"/>
      <c r="G77" s="491"/>
      <c r="H77" s="43"/>
      <c r="I77" s="44"/>
      <c r="J77" s="44"/>
      <c r="K77" s="262">
        <f t="shared" si="49"/>
        <v>0</v>
      </c>
      <c r="M77" s="491"/>
      <c r="N77" s="43"/>
      <c r="O77" s="44"/>
      <c r="P77" s="44"/>
      <c r="Q77" s="262">
        <f t="shared" si="50"/>
        <v>0</v>
      </c>
      <c r="R77" s="37"/>
      <c r="S77" s="491"/>
      <c r="T77" s="43"/>
      <c r="U77" s="44"/>
      <c r="V77" s="44"/>
      <c r="W77" s="262">
        <f t="shared" si="51"/>
        <v>0</v>
      </c>
      <c r="Y77" s="491"/>
      <c r="Z77" s="43"/>
      <c r="AA77" s="44"/>
      <c r="AB77" s="44"/>
      <c r="AC77" s="262">
        <f t="shared" si="52"/>
        <v>0</v>
      </c>
      <c r="AD77" s="37"/>
      <c r="AE77" s="491"/>
      <c r="AF77" s="43"/>
      <c r="AG77" s="44"/>
      <c r="AH77" s="44"/>
      <c r="AI77" s="262">
        <f t="shared" si="53"/>
        <v>0</v>
      </c>
      <c r="AK77" s="491"/>
      <c r="AL77" s="43"/>
      <c r="AM77" s="44"/>
      <c r="AN77" s="44"/>
      <c r="AO77" s="262">
        <f t="shared" si="54"/>
        <v>0</v>
      </c>
      <c r="AP77" s="37"/>
      <c r="AQ77" s="491"/>
      <c r="AR77" s="43"/>
      <c r="AS77" s="44"/>
      <c r="AT77" s="44"/>
      <c r="AU77" s="262">
        <f t="shared" si="55"/>
        <v>0</v>
      </c>
    </row>
    <row r="78" spans="1:47" ht="13.5" thickBot="1">
      <c r="A78" s="492"/>
      <c r="B78" s="45" t="s">
        <v>5</v>
      </c>
      <c r="C78" s="46"/>
      <c r="D78" s="46"/>
      <c r="E78" s="263">
        <f>SUM(E70:E77)</f>
        <v>0</v>
      </c>
      <c r="F78" s="37"/>
      <c r="G78" s="493"/>
      <c r="H78" s="47" t="s">
        <v>5</v>
      </c>
      <c r="I78" s="48"/>
      <c r="J78" s="48"/>
      <c r="K78" s="264">
        <f>SUM(K70:K77)</f>
        <v>0</v>
      </c>
      <c r="M78" s="492"/>
      <c r="N78" s="45" t="s">
        <v>5</v>
      </c>
      <c r="O78" s="46"/>
      <c r="P78" s="46"/>
      <c r="Q78" s="263">
        <f>SUM(Q70:Q77)</f>
        <v>0</v>
      </c>
      <c r="R78" s="37"/>
      <c r="S78" s="493"/>
      <c r="T78" s="47" t="s">
        <v>5</v>
      </c>
      <c r="U78" s="48"/>
      <c r="V78" s="48"/>
      <c r="W78" s="264">
        <f>SUM(W70:W77)</f>
        <v>0</v>
      </c>
      <c r="Y78" s="492"/>
      <c r="Z78" s="45" t="s">
        <v>5</v>
      </c>
      <c r="AA78" s="46"/>
      <c r="AB78" s="46"/>
      <c r="AC78" s="263">
        <f>SUM(AC70:AC77)</f>
        <v>0</v>
      </c>
      <c r="AD78" s="37"/>
      <c r="AE78" s="493"/>
      <c r="AF78" s="47" t="s">
        <v>5</v>
      </c>
      <c r="AG78" s="48"/>
      <c r="AH78" s="48"/>
      <c r="AI78" s="264">
        <f>SUM(AI70:AI77)</f>
        <v>0</v>
      </c>
      <c r="AK78" s="492"/>
      <c r="AL78" s="45" t="s">
        <v>5</v>
      </c>
      <c r="AM78" s="46"/>
      <c r="AN78" s="46"/>
      <c r="AO78" s="263">
        <f>SUM(AO70:AO77)</f>
        <v>0</v>
      </c>
      <c r="AP78" s="37"/>
      <c r="AQ78" s="493"/>
      <c r="AR78" s="47" t="s">
        <v>5</v>
      </c>
      <c r="AS78" s="48"/>
      <c r="AT78" s="48"/>
      <c r="AU78" s="264">
        <f>SUM(AU70:AU77)</f>
        <v>0</v>
      </c>
    </row>
    <row r="79" spans="1:47" ht="13.5" thickBot="1">
      <c r="A79" s="37"/>
      <c r="B79" s="37"/>
      <c r="C79" s="37"/>
      <c r="D79" s="37"/>
      <c r="E79" s="49"/>
      <c r="F79" s="50"/>
      <c r="G79" s="494" t="s">
        <v>10</v>
      </c>
      <c r="H79" s="495"/>
      <c r="I79" s="51"/>
      <c r="J79" s="51"/>
      <c r="K79" s="265">
        <f>SUM(E33,E42,E51,E60,E69,E78,K78,K69,K60,K51,K42,K33)</f>
        <v>0</v>
      </c>
      <c r="M79" s="37"/>
      <c r="N79" s="37"/>
      <c r="O79" s="37"/>
      <c r="P79" s="37"/>
      <c r="Q79" s="49"/>
      <c r="R79" s="50"/>
      <c r="S79" s="494" t="s">
        <v>10</v>
      </c>
      <c r="T79" s="495"/>
      <c r="U79" s="51"/>
      <c r="V79" s="51"/>
      <c r="W79" s="265">
        <f>SUM(Q33,Q42,Q51,Q60,Q69,Q78,W78,W69,W60,W51,W42,W33)</f>
        <v>0</v>
      </c>
      <c r="Y79" s="37"/>
      <c r="Z79" s="37"/>
      <c r="AA79" s="37"/>
      <c r="AB79" s="37"/>
      <c r="AC79" s="49"/>
      <c r="AD79" s="50"/>
      <c r="AE79" s="494" t="s">
        <v>10</v>
      </c>
      <c r="AF79" s="495"/>
      <c r="AG79" s="51"/>
      <c r="AH79" s="51"/>
      <c r="AI79" s="265">
        <f>SUM(AC33,AC42,AC51,AC60,AC69,AC78,AI78,AI69,AI60,AI51,AI42,AI33)</f>
        <v>0</v>
      </c>
      <c r="AK79" s="37"/>
      <c r="AL79" s="37"/>
      <c r="AM79" s="37"/>
      <c r="AN79" s="37"/>
      <c r="AO79" s="49"/>
      <c r="AP79" s="50"/>
      <c r="AQ79" s="494" t="s">
        <v>10</v>
      </c>
      <c r="AR79" s="495"/>
      <c r="AS79" s="51"/>
      <c r="AT79" s="51"/>
      <c r="AU79" s="265">
        <f>SUM(AO33,AO42,AO51,AO60,AO69,AO78,AU78,AU69,AU60,AU51,AU42,AU33)</f>
        <v>0</v>
      </c>
    </row>
    <row r="80" spans="1:47">
      <c r="A80" s="37" t="s">
        <v>59</v>
      </c>
      <c r="B80" s="37"/>
      <c r="C80" s="37"/>
      <c r="D80" s="37"/>
      <c r="E80" s="37"/>
      <c r="F80" s="37"/>
      <c r="G80" s="37"/>
      <c r="H80" s="37"/>
      <c r="I80" s="37"/>
      <c r="J80" s="37"/>
      <c r="K80" s="37"/>
      <c r="M80" s="37" t="s">
        <v>59</v>
      </c>
      <c r="N80" s="37"/>
      <c r="O80" s="37"/>
      <c r="P80" s="37"/>
      <c r="Q80" s="37"/>
      <c r="R80" s="37"/>
      <c r="S80" s="37"/>
      <c r="T80" s="37"/>
      <c r="U80" s="37"/>
      <c r="V80" s="37"/>
      <c r="W80" s="37"/>
      <c r="Y80" s="37" t="s">
        <v>59</v>
      </c>
      <c r="Z80" s="37"/>
      <c r="AA80" s="37"/>
      <c r="AB80" s="37"/>
      <c r="AC80" s="37"/>
      <c r="AD80" s="37"/>
      <c r="AE80" s="37"/>
      <c r="AF80" s="37"/>
      <c r="AG80" s="37"/>
      <c r="AH80" s="37"/>
      <c r="AI80" s="37"/>
      <c r="AK80" s="37" t="s">
        <v>59</v>
      </c>
      <c r="AL80" s="37"/>
      <c r="AM80" s="37"/>
      <c r="AN80" s="37"/>
      <c r="AO80" s="37"/>
      <c r="AP80" s="37"/>
      <c r="AQ80" s="37"/>
      <c r="AR80" s="37"/>
      <c r="AS80" s="37"/>
      <c r="AT80" s="37"/>
      <c r="AU80" s="37"/>
    </row>
  </sheetData>
  <sheetProtection algorithmName="SHA-512" hashValue="nl0VxC1Spnimap+yeE7GJgQwdi5+ayIKf/ksNbOlPlzcZJif9/BTNaIk6feaZIjmgdD8HiHANX5eWVnj1DyFrg==" saltValue="9178YPaQ1R1lHdXpRd2Fww==" spinCount="100000" sheet="1" insertRows="0"/>
  <mergeCells count="196">
    <mergeCell ref="AK1:AT1"/>
    <mergeCell ref="A7:C7"/>
    <mergeCell ref="D7:D8"/>
    <mergeCell ref="E7:E8"/>
    <mergeCell ref="F7:H8"/>
    <mergeCell ref="I7:I8"/>
    <mergeCell ref="J7:K8"/>
    <mergeCell ref="M7:O7"/>
    <mergeCell ref="P7:P8"/>
    <mergeCell ref="Q7:Q8"/>
    <mergeCell ref="R7:T8"/>
    <mergeCell ref="U7:U8"/>
    <mergeCell ref="V7:W8"/>
    <mergeCell ref="A1:J1"/>
    <mergeCell ref="M1:V1"/>
    <mergeCell ref="Y1:AH1"/>
    <mergeCell ref="AK7:AM7"/>
    <mergeCell ref="AN7:AN8"/>
    <mergeCell ref="AO7:AO8"/>
    <mergeCell ref="AP7:AR8"/>
    <mergeCell ref="AS7:AS8"/>
    <mergeCell ref="AT7:AU8"/>
    <mergeCell ref="Y7:AA7"/>
    <mergeCell ref="AB7:AB8"/>
    <mergeCell ref="AC7:AC8"/>
    <mergeCell ref="AD7:AF8"/>
    <mergeCell ref="AG7:AG8"/>
    <mergeCell ref="AH7:AI8"/>
    <mergeCell ref="AK9:AL11"/>
    <mergeCell ref="AP9:AR9"/>
    <mergeCell ref="AT9:AU9"/>
    <mergeCell ref="AP10:AR10"/>
    <mergeCell ref="AT10:AU10"/>
    <mergeCell ref="AP11:AR11"/>
    <mergeCell ref="AT11:AU11"/>
    <mergeCell ref="AH9:AI9"/>
    <mergeCell ref="A8:B8"/>
    <mergeCell ref="M8:N8"/>
    <mergeCell ref="Y8:Z8"/>
    <mergeCell ref="AK8:AL8"/>
    <mergeCell ref="A9:B11"/>
    <mergeCell ref="F9:H9"/>
    <mergeCell ref="J9:K9"/>
    <mergeCell ref="M9:N11"/>
    <mergeCell ref="R9:T9"/>
    <mergeCell ref="V9:W9"/>
    <mergeCell ref="F11:H11"/>
    <mergeCell ref="J11:K11"/>
    <mergeCell ref="R11:T11"/>
    <mergeCell ref="V11:W11"/>
    <mergeCell ref="AD11:AF11"/>
    <mergeCell ref="AH11:AI11"/>
    <mergeCell ref="F10:H10"/>
    <mergeCell ref="J10:K10"/>
    <mergeCell ref="R10:T10"/>
    <mergeCell ref="V10:W10"/>
    <mergeCell ref="AD10:AF10"/>
    <mergeCell ref="AH10:AI10"/>
    <mergeCell ref="Y9:Z11"/>
    <mergeCell ref="AD9:AF9"/>
    <mergeCell ref="AT13:AU13"/>
    <mergeCell ref="A12:B15"/>
    <mergeCell ref="F12:H12"/>
    <mergeCell ref="J12:K12"/>
    <mergeCell ref="M12:N15"/>
    <mergeCell ref="R12:T12"/>
    <mergeCell ref="V12:W12"/>
    <mergeCell ref="F13:H13"/>
    <mergeCell ref="J13:K13"/>
    <mergeCell ref="R13:T13"/>
    <mergeCell ref="V13:W13"/>
    <mergeCell ref="AP14:AR14"/>
    <mergeCell ref="AT14:AU14"/>
    <mergeCell ref="F15:H15"/>
    <mergeCell ref="J15:K15"/>
    <mergeCell ref="R15:T15"/>
    <mergeCell ref="V15:W15"/>
    <mergeCell ref="AD15:AF15"/>
    <mergeCell ref="AH15:AI15"/>
    <mergeCell ref="AP15:AR15"/>
    <mergeCell ref="AT15:AU15"/>
    <mergeCell ref="F14:H14"/>
    <mergeCell ref="J14:K14"/>
    <mergeCell ref="R14:T14"/>
    <mergeCell ref="V14:W14"/>
    <mergeCell ref="AD14:AF14"/>
    <mergeCell ref="AH14:AI14"/>
    <mergeCell ref="Y12:Z15"/>
    <mergeCell ref="AD12:AF12"/>
    <mergeCell ref="AH12:AI12"/>
    <mergeCell ref="AK12:AL15"/>
    <mergeCell ref="AP12:AR12"/>
    <mergeCell ref="AP13:AR13"/>
    <mergeCell ref="AT12:AU12"/>
    <mergeCell ref="AD13:AF13"/>
    <mergeCell ref="AH13:AI13"/>
    <mergeCell ref="AP17:AR17"/>
    <mergeCell ref="AT17:AU17"/>
    <mergeCell ref="A16:B19"/>
    <mergeCell ref="F16:H16"/>
    <mergeCell ref="J16:K16"/>
    <mergeCell ref="M16:N19"/>
    <mergeCell ref="R16:T16"/>
    <mergeCell ref="V16:W16"/>
    <mergeCell ref="F17:H17"/>
    <mergeCell ref="J17:K17"/>
    <mergeCell ref="R17:T17"/>
    <mergeCell ref="V17:W17"/>
    <mergeCell ref="AP18:AR18"/>
    <mergeCell ref="AT18:AU18"/>
    <mergeCell ref="F19:H19"/>
    <mergeCell ref="J19:K19"/>
    <mergeCell ref="R19:T19"/>
    <mergeCell ref="V19:W19"/>
    <mergeCell ref="AD19:AF19"/>
    <mergeCell ref="AH19:AI19"/>
    <mergeCell ref="AP19:AR19"/>
    <mergeCell ref="AT19:AU19"/>
    <mergeCell ref="F18:H18"/>
    <mergeCell ref="J18:K18"/>
    <mergeCell ref="R18:T18"/>
    <mergeCell ref="V18:W18"/>
    <mergeCell ref="AD18:AF18"/>
    <mergeCell ref="AH18:AI18"/>
    <mergeCell ref="Y16:Z19"/>
    <mergeCell ref="AD16:AF16"/>
    <mergeCell ref="AH16:AI16"/>
    <mergeCell ref="AK16:AL19"/>
    <mergeCell ref="AP16:AR16"/>
    <mergeCell ref="AT16:AU16"/>
    <mergeCell ref="AD17:AF17"/>
    <mergeCell ref="AH17:AI17"/>
    <mergeCell ref="Y20:AB20"/>
    <mergeCell ref="AD20:AF20"/>
    <mergeCell ref="AH20:AI20"/>
    <mergeCell ref="AK20:AN20"/>
    <mergeCell ref="AP20:AR20"/>
    <mergeCell ref="AT20:AU20"/>
    <mergeCell ref="A20:D20"/>
    <mergeCell ref="F20:H20"/>
    <mergeCell ref="J20:K20"/>
    <mergeCell ref="M20:P20"/>
    <mergeCell ref="R20:T20"/>
    <mergeCell ref="V20:W20"/>
    <mergeCell ref="AK25:AK33"/>
    <mergeCell ref="AQ25:AQ33"/>
    <mergeCell ref="A34:A42"/>
    <mergeCell ref="G34:G42"/>
    <mergeCell ref="M34:M42"/>
    <mergeCell ref="S34:S42"/>
    <mergeCell ref="Y34:Y42"/>
    <mergeCell ref="AE34:AE42"/>
    <mergeCell ref="AK34:AK42"/>
    <mergeCell ref="AQ34:AQ42"/>
    <mergeCell ref="A25:A33"/>
    <mergeCell ref="G25:G33"/>
    <mergeCell ref="M25:M33"/>
    <mergeCell ref="S25:S33"/>
    <mergeCell ref="Y25:Y33"/>
    <mergeCell ref="AE25:AE33"/>
    <mergeCell ref="AK43:AK51"/>
    <mergeCell ref="AQ43:AQ51"/>
    <mergeCell ref="A52:A60"/>
    <mergeCell ref="G52:G60"/>
    <mergeCell ref="M52:M60"/>
    <mergeCell ref="S52:S60"/>
    <mergeCell ref="Y52:Y60"/>
    <mergeCell ref="AE52:AE60"/>
    <mergeCell ref="AK52:AK60"/>
    <mergeCell ref="AQ52:AQ60"/>
    <mergeCell ref="A43:A51"/>
    <mergeCell ref="G43:G51"/>
    <mergeCell ref="M43:M51"/>
    <mergeCell ref="S43:S51"/>
    <mergeCell ref="Y43:Y51"/>
    <mergeCell ref="AE43:AE51"/>
    <mergeCell ref="G79:H79"/>
    <mergeCell ref="S79:T79"/>
    <mergeCell ref="AE79:AF79"/>
    <mergeCell ref="AQ79:AR79"/>
    <mergeCell ref="AK61:AK69"/>
    <mergeCell ref="AQ61:AQ69"/>
    <mergeCell ref="A70:A78"/>
    <mergeCell ref="G70:G78"/>
    <mergeCell ref="M70:M78"/>
    <mergeCell ref="S70:S78"/>
    <mergeCell ref="Y70:Y78"/>
    <mergeCell ref="AE70:AE78"/>
    <mergeCell ref="AK70:AK78"/>
    <mergeCell ref="AQ70:AQ78"/>
    <mergeCell ref="A61:A69"/>
    <mergeCell ref="G61:G69"/>
    <mergeCell ref="M61:M69"/>
    <mergeCell ref="S61:S69"/>
    <mergeCell ref="Y61:Y69"/>
    <mergeCell ref="AE61:AE69"/>
  </mergeCells>
  <phoneticPr fontId="1"/>
  <dataValidations count="2">
    <dataValidation type="whole" allowBlank="1" showInputMessage="1" showErrorMessage="1" sqref="I25:I79 C25:C78 U25:U79 O25:O78 AG25:AG79 AA25:AA78 AS25:AS79 AM25:AM78" xr:uid="{9A2F13B8-0201-41C6-B395-07286DDF5FE6}">
      <formula1>3</formula1>
      <formula2>5</formula2>
    </dataValidation>
    <dataValidation type="whole" allowBlank="1" showInputMessage="1" showErrorMessage="1" sqref="J25:J79 D25:D78 V25:V79 P25:P78 AH25:AH79 AB25:AB78 AT25:AT79 AN25:AN78" xr:uid="{1209F1AE-8AAD-4825-8C92-DFA175C183D8}">
      <formula1>0</formula1>
      <formula2>100</formula2>
    </dataValidation>
  </dataValidations>
  <pageMargins left="0.7" right="0.7" top="0.75" bottom="0.75" header="0.3" footer="0.3"/>
  <pageSetup paperSize="9" scale="74" orientation="portrait" r:id="rId1"/>
  <colBreaks count="4" manualBreakCount="4">
    <brk id="11" max="79" man="1"/>
    <brk id="23" max="79" man="1"/>
    <brk id="35" max="79" man="1"/>
    <brk id="47" max="79"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DB1CC-090D-442F-A5F1-21731E902BE3}">
  <sheetPr>
    <tabColor rgb="FFFF00FF"/>
    <pageSetUpPr fitToPage="1"/>
  </sheetPr>
  <dimension ref="A1:M19"/>
  <sheetViews>
    <sheetView showGridLines="0" view="pageBreakPreview" zoomScale="85" zoomScaleNormal="75" zoomScaleSheetLayoutView="85" workbookViewId="0">
      <selection activeCell="AE3" sqref="AE3"/>
    </sheetView>
  </sheetViews>
  <sheetFormatPr defaultColWidth="6.26953125" defaultRowHeight="15"/>
  <cols>
    <col min="1" max="1" width="6.26953125" style="202"/>
    <col min="2" max="10" width="6.26953125" style="182"/>
    <col min="11" max="11" width="9.6328125" style="182" customWidth="1"/>
    <col min="12" max="12" width="12.453125" style="182" customWidth="1"/>
    <col min="13" max="13" width="12.453125" style="202" customWidth="1"/>
    <col min="14" max="266" width="6.26953125" style="182"/>
    <col min="267" max="267" width="9.6328125" style="182" customWidth="1"/>
    <col min="268" max="269" width="12.453125" style="182" customWidth="1"/>
    <col min="270" max="522" width="6.26953125" style="182"/>
    <col min="523" max="523" width="9.6328125" style="182" customWidth="1"/>
    <col min="524" max="525" width="12.453125" style="182" customWidth="1"/>
    <col min="526" max="778" width="6.26953125" style="182"/>
    <col min="779" max="779" width="9.6328125" style="182" customWidth="1"/>
    <col min="780" max="781" width="12.453125" style="182" customWidth="1"/>
    <col min="782" max="1034" width="6.26953125" style="182"/>
    <col min="1035" max="1035" width="9.6328125" style="182" customWidth="1"/>
    <col min="1036" max="1037" width="12.453125" style="182" customWidth="1"/>
    <col min="1038" max="1290" width="6.26953125" style="182"/>
    <col min="1291" max="1291" width="9.6328125" style="182" customWidth="1"/>
    <col min="1292" max="1293" width="12.453125" style="182" customWidth="1"/>
    <col min="1294" max="1546" width="6.26953125" style="182"/>
    <col min="1547" max="1547" width="9.6328125" style="182" customWidth="1"/>
    <col min="1548" max="1549" width="12.453125" style="182" customWidth="1"/>
    <col min="1550" max="1802" width="6.26953125" style="182"/>
    <col min="1803" max="1803" width="9.6328125" style="182" customWidth="1"/>
    <col min="1804" max="1805" width="12.453125" style="182" customWidth="1"/>
    <col min="1806" max="2058" width="6.26953125" style="182"/>
    <col min="2059" max="2059" width="9.6328125" style="182" customWidth="1"/>
    <col min="2060" max="2061" width="12.453125" style="182" customWidth="1"/>
    <col min="2062" max="2314" width="6.26953125" style="182"/>
    <col min="2315" max="2315" width="9.6328125" style="182" customWidth="1"/>
    <col min="2316" max="2317" width="12.453125" style="182" customWidth="1"/>
    <col min="2318" max="2570" width="6.26953125" style="182"/>
    <col min="2571" max="2571" width="9.6328125" style="182" customWidth="1"/>
    <col min="2572" max="2573" width="12.453125" style="182" customWidth="1"/>
    <col min="2574" max="2826" width="6.26953125" style="182"/>
    <col min="2827" max="2827" width="9.6328125" style="182" customWidth="1"/>
    <col min="2828" max="2829" width="12.453125" style="182" customWidth="1"/>
    <col min="2830" max="3082" width="6.26953125" style="182"/>
    <col min="3083" max="3083" width="9.6328125" style="182" customWidth="1"/>
    <col min="3084" max="3085" width="12.453125" style="182" customWidth="1"/>
    <col min="3086" max="3338" width="6.26953125" style="182"/>
    <col min="3339" max="3339" width="9.6328125" style="182" customWidth="1"/>
    <col min="3340" max="3341" width="12.453125" style="182" customWidth="1"/>
    <col min="3342" max="3594" width="6.26953125" style="182"/>
    <col min="3595" max="3595" width="9.6328125" style="182" customWidth="1"/>
    <col min="3596" max="3597" width="12.453125" style="182" customWidth="1"/>
    <col min="3598" max="3850" width="6.26953125" style="182"/>
    <col min="3851" max="3851" width="9.6328125" style="182" customWidth="1"/>
    <col min="3852" max="3853" width="12.453125" style="182" customWidth="1"/>
    <col min="3854" max="4106" width="6.26953125" style="182"/>
    <col min="4107" max="4107" width="9.6328125" style="182" customWidth="1"/>
    <col min="4108" max="4109" width="12.453125" style="182" customWidth="1"/>
    <col min="4110" max="4362" width="6.26953125" style="182"/>
    <col min="4363" max="4363" width="9.6328125" style="182" customWidth="1"/>
    <col min="4364" max="4365" width="12.453125" style="182" customWidth="1"/>
    <col min="4366" max="4618" width="6.26953125" style="182"/>
    <col min="4619" max="4619" width="9.6328125" style="182" customWidth="1"/>
    <col min="4620" max="4621" width="12.453125" style="182" customWidth="1"/>
    <col min="4622" max="4874" width="6.26953125" style="182"/>
    <col min="4875" max="4875" width="9.6328125" style="182" customWidth="1"/>
    <col min="4876" max="4877" width="12.453125" style="182" customWidth="1"/>
    <col min="4878" max="5130" width="6.26953125" style="182"/>
    <col min="5131" max="5131" width="9.6328125" style="182" customWidth="1"/>
    <col min="5132" max="5133" width="12.453125" style="182" customWidth="1"/>
    <col min="5134" max="5386" width="6.26953125" style="182"/>
    <col min="5387" max="5387" width="9.6328125" style="182" customWidth="1"/>
    <col min="5388" max="5389" width="12.453125" style="182" customWidth="1"/>
    <col min="5390" max="5642" width="6.26953125" style="182"/>
    <col min="5643" max="5643" width="9.6328125" style="182" customWidth="1"/>
    <col min="5644" max="5645" width="12.453125" style="182" customWidth="1"/>
    <col min="5646" max="5898" width="6.26953125" style="182"/>
    <col min="5899" max="5899" width="9.6328125" style="182" customWidth="1"/>
    <col min="5900" max="5901" width="12.453125" style="182" customWidth="1"/>
    <col min="5902" max="6154" width="6.26953125" style="182"/>
    <col min="6155" max="6155" width="9.6328125" style="182" customWidth="1"/>
    <col min="6156" max="6157" width="12.453125" style="182" customWidth="1"/>
    <col min="6158" max="6410" width="6.26953125" style="182"/>
    <col min="6411" max="6411" width="9.6328125" style="182" customWidth="1"/>
    <col min="6412" max="6413" width="12.453125" style="182" customWidth="1"/>
    <col min="6414" max="6666" width="6.26953125" style="182"/>
    <col min="6667" max="6667" width="9.6328125" style="182" customWidth="1"/>
    <col min="6668" max="6669" width="12.453125" style="182" customWidth="1"/>
    <col min="6670" max="6922" width="6.26953125" style="182"/>
    <col min="6923" max="6923" width="9.6328125" style="182" customWidth="1"/>
    <col min="6924" max="6925" width="12.453125" style="182" customWidth="1"/>
    <col min="6926" max="7178" width="6.26953125" style="182"/>
    <col min="7179" max="7179" width="9.6328125" style="182" customWidth="1"/>
    <col min="7180" max="7181" width="12.453125" style="182" customWidth="1"/>
    <col min="7182" max="7434" width="6.26953125" style="182"/>
    <col min="7435" max="7435" width="9.6328125" style="182" customWidth="1"/>
    <col min="7436" max="7437" width="12.453125" style="182" customWidth="1"/>
    <col min="7438" max="7690" width="6.26953125" style="182"/>
    <col min="7691" max="7691" width="9.6328125" style="182" customWidth="1"/>
    <col min="7692" max="7693" width="12.453125" style="182" customWidth="1"/>
    <col min="7694" max="7946" width="6.26953125" style="182"/>
    <col min="7947" max="7947" width="9.6328125" style="182" customWidth="1"/>
    <col min="7948" max="7949" width="12.453125" style="182" customWidth="1"/>
    <col min="7950" max="8202" width="6.26953125" style="182"/>
    <col min="8203" max="8203" width="9.6328125" style="182" customWidth="1"/>
    <col min="8204" max="8205" width="12.453125" style="182" customWidth="1"/>
    <col min="8206" max="8458" width="6.26953125" style="182"/>
    <col min="8459" max="8459" width="9.6328125" style="182" customWidth="1"/>
    <col min="8460" max="8461" width="12.453125" style="182" customWidth="1"/>
    <col min="8462" max="8714" width="6.26953125" style="182"/>
    <col min="8715" max="8715" width="9.6328125" style="182" customWidth="1"/>
    <col min="8716" max="8717" width="12.453125" style="182" customWidth="1"/>
    <col min="8718" max="8970" width="6.26953125" style="182"/>
    <col min="8971" max="8971" width="9.6328125" style="182" customWidth="1"/>
    <col min="8972" max="8973" width="12.453125" style="182" customWidth="1"/>
    <col min="8974" max="9226" width="6.26953125" style="182"/>
    <col min="9227" max="9227" width="9.6328125" style="182" customWidth="1"/>
    <col min="9228" max="9229" width="12.453125" style="182" customWidth="1"/>
    <col min="9230" max="9482" width="6.26953125" style="182"/>
    <col min="9483" max="9483" width="9.6328125" style="182" customWidth="1"/>
    <col min="9484" max="9485" width="12.453125" style="182" customWidth="1"/>
    <col min="9486" max="9738" width="6.26953125" style="182"/>
    <col min="9739" max="9739" width="9.6328125" style="182" customWidth="1"/>
    <col min="9740" max="9741" width="12.453125" style="182" customWidth="1"/>
    <col min="9742" max="9994" width="6.26953125" style="182"/>
    <col min="9995" max="9995" width="9.6328125" style="182" customWidth="1"/>
    <col min="9996" max="9997" width="12.453125" style="182" customWidth="1"/>
    <col min="9998" max="10250" width="6.26953125" style="182"/>
    <col min="10251" max="10251" width="9.6328125" style="182" customWidth="1"/>
    <col min="10252" max="10253" width="12.453125" style="182" customWidth="1"/>
    <col min="10254" max="10506" width="6.26953125" style="182"/>
    <col min="10507" max="10507" width="9.6328125" style="182" customWidth="1"/>
    <col min="10508" max="10509" width="12.453125" style="182" customWidth="1"/>
    <col min="10510" max="10762" width="6.26953125" style="182"/>
    <col min="10763" max="10763" width="9.6328125" style="182" customWidth="1"/>
    <col min="10764" max="10765" width="12.453125" style="182" customWidth="1"/>
    <col min="10766" max="11018" width="6.26953125" style="182"/>
    <col min="11019" max="11019" width="9.6328125" style="182" customWidth="1"/>
    <col min="11020" max="11021" width="12.453125" style="182" customWidth="1"/>
    <col min="11022" max="11274" width="6.26953125" style="182"/>
    <col min="11275" max="11275" width="9.6328125" style="182" customWidth="1"/>
    <col min="11276" max="11277" width="12.453125" style="182" customWidth="1"/>
    <col min="11278" max="11530" width="6.26953125" style="182"/>
    <col min="11531" max="11531" width="9.6328125" style="182" customWidth="1"/>
    <col min="11532" max="11533" width="12.453125" style="182" customWidth="1"/>
    <col min="11534" max="11786" width="6.26953125" style="182"/>
    <col min="11787" max="11787" width="9.6328125" style="182" customWidth="1"/>
    <col min="11788" max="11789" width="12.453125" style="182" customWidth="1"/>
    <col min="11790" max="12042" width="6.26953125" style="182"/>
    <col min="12043" max="12043" width="9.6328125" style="182" customWidth="1"/>
    <col min="12044" max="12045" width="12.453125" style="182" customWidth="1"/>
    <col min="12046" max="12298" width="6.26953125" style="182"/>
    <col min="12299" max="12299" width="9.6328125" style="182" customWidth="1"/>
    <col min="12300" max="12301" width="12.453125" style="182" customWidth="1"/>
    <col min="12302" max="12554" width="6.26953125" style="182"/>
    <col min="12555" max="12555" width="9.6328125" style="182" customWidth="1"/>
    <col min="12556" max="12557" width="12.453125" style="182" customWidth="1"/>
    <col min="12558" max="12810" width="6.26953125" style="182"/>
    <col min="12811" max="12811" width="9.6328125" style="182" customWidth="1"/>
    <col min="12812" max="12813" width="12.453125" style="182" customWidth="1"/>
    <col min="12814" max="13066" width="6.26953125" style="182"/>
    <col min="13067" max="13067" width="9.6328125" style="182" customWidth="1"/>
    <col min="13068" max="13069" width="12.453125" style="182" customWidth="1"/>
    <col min="13070" max="13322" width="6.26953125" style="182"/>
    <col min="13323" max="13323" width="9.6328125" style="182" customWidth="1"/>
    <col min="13324" max="13325" width="12.453125" style="182" customWidth="1"/>
    <col min="13326" max="13578" width="6.26953125" style="182"/>
    <col min="13579" max="13579" width="9.6328125" style="182" customWidth="1"/>
    <col min="13580" max="13581" width="12.453125" style="182" customWidth="1"/>
    <col min="13582" max="13834" width="6.26953125" style="182"/>
    <col min="13835" max="13835" width="9.6328125" style="182" customWidth="1"/>
    <col min="13836" max="13837" width="12.453125" style="182" customWidth="1"/>
    <col min="13838" max="14090" width="6.26953125" style="182"/>
    <col min="14091" max="14091" width="9.6328125" style="182" customWidth="1"/>
    <col min="14092" max="14093" width="12.453125" style="182" customWidth="1"/>
    <col min="14094" max="14346" width="6.26953125" style="182"/>
    <col min="14347" max="14347" width="9.6328125" style="182" customWidth="1"/>
    <col min="14348" max="14349" width="12.453125" style="182" customWidth="1"/>
    <col min="14350" max="14602" width="6.26953125" style="182"/>
    <col min="14603" max="14603" width="9.6328125" style="182" customWidth="1"/>
    <col min="14604" max="14605" width="12.453125" style="182" customWidth="1"/>
    <col min="14606" max="14858" width="6.26953125" style="182"/>
    <col min="14859" max="14859" width="9.6328125" style="182" customWidth="1"/>
    <col min="14860" max="14861" width="12.453125" style="182" customWidth="1"/>
    <col min="14862" max="15114" width="6.26953125" style="182"/>
    <col min="15115" max="15115" width="9.6328125" style="182" customWidth="1"/>
    <col min="15116" max="15117" width="12.453125" style="182" customWidth="1"/>
    <col min="15118" max="15370" width="6.26953125" style="182"/>
    <col min="15371" max="15371" width="9.6328125" style="182" customWidth="1"/>
    <col min="15372" max="15373" width="12.453125" style="182" customWidth="1"/>
    <col min="15374" max="15626" width="6.26953125" style="182"/>
    <col min="15627" max="15627" width="9.6328125" style="182" customWidth="1"/>
    <col min="15628" max="15629" width="12.453125" style="182" customWidth="1"/>
    <col min="15630" max="15882" width="6.26953125" style="182"/>
    <col min="15883" max="15883" width="9.6328125" style="182" customWidth="1"/>
    <col min="15884" max="15885" width="12.453125" style="182" customWidth="1"/>
    <col min="15886" max="16138" width="6.26953125" style="182"/>
    <col min="16139" max="16139" width="9.6328125" style="182" customWidth="1"/>
    <col min="16140" max="16141" width="12.453125" style="182" customWidth="1"/>
    <col min="16142" max="16384" width="6.26953125" style="182"/>
  </cols>
  <sheetData>
    <row r="1" spans="1:13" ht="56.25" customHeight="1">
      <c r="A1" s="376" t="s">
        <v>149</v>
      </c>
      <c r="B1" s="377"/>
      <c r="C1" s="377"/>
      <c r="D1" s="377"/>
      <c r="E1" s="377"/>
      <c r="F1" s="377"/>
      <c r="G1" s="377"/>
      <c r="H1" s="377"/>
      <c r="I1" s="377"/>
      <c r="J1" s="377"/>
      <c r="K1" s="377"/>
      <c r="L1" s="377"/>
      <c r="M1" s="377"/>
    </row>
    <row r="2" spans="1:13" ht="43.5" customHeight="1">
      <c r="A2" s="183" t="s">
        <v>130</v>
      </c>
      <c r="B2" s="184"/>
      <c r="C2" s="184"/>
      <c r="D2" s="184"/>
      <c r="E2" s="184"/>
      <c r="F2" s="184"/>
      <c r="G2" s="184"/>
      <c r="H2" s="184"/>
      <c r="I2" s="184"/>
      <c r="J2" s="185"/>
      <c r="K2" s="185"/>
      <c r="L2" s="185"/>
      <c r="M2" s="185"/>
    </row>
    <row r="3" spans="1:13" ht="23.25" customHeight="1">
      <c r="A3" s="332" t="s">
        <v>346</v>
      </c>
      <c r="B3" s="184"/>
      <c r="C3" s="184"/>
      <c r="D3" s="184"/>
      <c r="E3" s="184"/>
      <c r="F3" s="184"/>
      <c r="G3" s="372" t="s">
        <v>131</v>
      </c>
      <c r="H3" s="373"/>
      <c r="I3" s="374">
        <f>'交付申請基本情報（R8.1.15〆）'!D5</f>
        <v>0</v>
      </c>
      <c r="J3" s="374"/>
      <c r="K3" s="374"/>
      <c r="L3" s="374"/>
      <c r="M3" s="375"/>
    </row>
    <row r="4" spans="1:13" ht="23.25" customHeight="1">
      <c r="A4" s="332"/>
      <c r="B4" s="184"/>
      <c r="C4" s="184"/>
      <c r="D4" s="184"/>
      <c r="E4" s="184"/>
      <c r="F4" s="184"/>
      <c r="G4" s="372" t="s">
        <v>132</v>
      </c>
      <c r="H4" s="373"/>
      <c r="I4" s="374">
        <f>'交付申請基本情報（R8.1.15〆）'!D11</f>
        <v>0</v>
      </c>
      <c r="J4" s="374"/>
      <c r="K4" s="374"/>
      <c r="L4" s="374"/>
      <c r="M4" s="375"/>
    </row>
    <row r="5" spans="1:13" ht="23.25" customHeight="1">
      <c r="A5" s="186"/>
      <c r="B5" s="184"/>
      <c r="C5" s="184"/>
      <c r="D5" s="184"/>
      <c r="E5" s="184"/>
      <c r="F5" s="184"/>
      <c r="G5" s="372" t="s">
        <v>133</v>
      </c>
      <c r="H5" s="373"/>
      <c r="I5" s="374">
        <f>'交付申請基本情報（R8.1.15〆）'!D16</f>
        <v>0</v>
      </c>
      <c r="J5" s="374"/>
      <c r="K5" s="374"/>
      <c r="L5" s="374"/>
      <c r="M5" s="375"/>
    </row>
    <row r="6" spans="1:13" ht="23.25" customHeight="1">
      <c r="A6" s="186"/>
      <c r="B6" s="184"/>
      <c r="C6" s="184"/>
      <c r="D6" s="184"/>
      <c r="E6" s="184"/>
      <c r="F6" s="184"/>
      <c r="G6" s="362" t="s">
        <v>134</v>
      </c>
      <c r="H6" s="363"/>
      <c r="I6" s="364" t="s">
        <v>135</v>
      </c>
      <c r="J6" s="364"/>
      <c r="K6" s="365">
        <f>'交付申請基本情報（R8.1.15〆）'!D17</f>
        <v>0</v>
      </c>
      <c r="L6" s="365"/>
      <c r="M6" s="366"/>
    </row>
    <row r="7" spans="1:13" ht="23.25" customHeight="1">
      <c r="A7" s="186"/>
      <c r="B7" s="184"/>
      <c r="C7" s="184"/>
      <c r="D7" s="184"/>
      <c r="E7" s="184"/>
      <c r="F7" s="184"/>
      <c r="G7" s="367" t="s">
        <v>136</v>
      </c>
      <c r="H7" s="368"/>
      <c r="I7" s="369" t="s">
        <v>137</v>
      </c>
      <c r="J7" s="369"/>
      <c r="K7" s="370">
        <f>'交付申請基本情報（R8.1.15〆）'!D18</f>
        <v>0</v>
      </c>
      <c r="L7" s="370"/>
      <c r="M7" s="371"/>
    </row>
    <row r="8" spans="1:13" ht="21" customHeight="1">
      <c r="A8" s="187"/>
      <c r="J8" s="185"/>
      <c r="K8" s="185"/>
      <c r="L8" s="185"/>
      <c r="M8" s="185"/>
    </row>
    <row r="9" spans="1:13" s="188" customFormat="1" ht="18" customHeight="1">
      <c r="A9" s="357" t="s">
        <v>138</v>
      </c>
      <c r="B9" s="357" t="s">
        <v>139</v>
      </c>
      <c r="C9" s="357"/>
      <c r="D9" s="357"/>
      <c r="E9" s="357"/>
      <c r="F9" s="357"/>
      <c r="G9" s="357"/>
      <c r="H9" s="357"/>
      <c r="I9" s="357"/>
      <c r="J9" s="357"/>
      <c r="K9" s="357"/>
      <c r="L9" s="358" t="s">
        <v>140</v>
      </c>
      <c r="M9" s="360" t="s">
        <v>141</v>
      </c>
    </row>
    <row r="10" spans="1:13" s="188" customFormat="1" ht="27" customHeight="1">
      <c r="A10" s="357"/>
      <c r="B10" s="357"/>
      <c r="C10" s="357"/>
      <c r="D10" s="357"/>
      <c r="E10" s="357"/>
      <c r="F10" s="357"/>
      <c r="G10" s="357"/>
      <c r="H10" s="357"/>
      <c r="I10" s="357"/>
      <c r="J10" s="357"/>
      <c r="K10" s="357"/>
      <c r="L10" s="359"/>
      <c r="M10" s="360"/>
    </row>
    <row r="11" spans="1:13" s="188" customFormat="1" ht="45" customHeight="1">
      <c r="A11" s="189">
        <v>1</v>
      </c>
      <c r="B11" s="361" t="s">
        <v>142</v>
      </c>
      <c r="C11" s="361"/>
      <c r="D11" s="361"/>
      <c r="E11" s="361"/>
      <c r="F11" s="361"/>
      <c r="G11" s="361"/>
      <c r="H11" s="361"/>
      <c r="I11" s="361"/>
      <c r="J11" s="361"/>
      <c r="K11" s="361"/>
      <c r="L11" s="190"/>
      <c r="M11" s="189"/>
    </row>
    <row r="12" spans="1:13" s="194" customFormat="1" ht="45" customHeight="1">
      <c r="A12" s="191">
        <v>2</v>
      </c>
      <c r="B12" s="352" t="s">
        <v>143</v>
      </c>
      <c r="C12" s="353"/>
      <c r="D12" s="353"/>
      <c r="E12" s="353"/>
      <c r="F12" s="353"/>
      <c r="G12" s="353"/>
      <c r="H12" s="353"/>
      <c r="I12" s="353"/>
      <c r="J12" s="353"/>
      <c r="K12" s="353"/>
      <c r="L12" s="193"/>
      <c r="M12" s="191"/>
    </row>
    <row r="13" spans="1:13" s="194" customFormat="1" ht="45" customHeight="1">
      <c r="A13" s="191">
        <v>3</v>
      </c>
      <c r="B13" s="352" t="s">
        <v>144</v>
      </c>
      <c r="C13" s="353"/>
      <c r="D13" s="353"/>
      <c r="E13" s="353"/>
      <c r="F13" s="353"/>
      <c r="G13" s="353"/>
      <c r="H13" s="353"/>
      <c r="I13" s="353"/>
      <c r="J13" s="353"/>
      <c r="K13" s="353"/>
      <c r="L13" s="193"/>
      <c r="M13" s="191"/>
    </row>
    <row r="14" spans="1:13" ht="45" customHeight="1">
      <c r="A14" s="191">
        <v>4</v>
      </c>
      <c r="B14" s="354" t="s">
        <v>145</v>
      </c>
      <c r="C14" s="354"/>
      <c r="D14" s="354"/>
      <c r="E14" s="354"/>
      <c r="F14" s="354"/>
      <c r="G14" s="354"/>
      <c r="H14" s="354"/>
      <c r="I14" s="354"/>
      <c r="J14" s="354"/>
      <c r="K14" s="354"/>
      <c r="L14" s="193"/>
      <c r="M14" s="192"/>
    </row>
    <row r="15" spans="1:13" s="188" customFormat="1" ht="45" customHeight="1">
      <c r="A15" s="195">
        <v>5</v>
      </c>
      <c r="B15" s="355" t="s">
        <v>146</v>
      </c>
      <c r="C15" s="355"/>
      <c r="D15" s="355"/>
      <c r="E15" s="355"/>
      <c r="F15" s="355"/>
      <c r="G15" s="355"/>
      <c r="H15" s="355"/>
      <c r="I15" s="355"/>
      <c r="J15" s="355"/>
      <c r="K15" s="355"/>
      <c r="L15" s="193"/>
      <c r="M15" s="195"/>
    </row>
    <row r="16" spans="1:13" ht="45" customHeight="1">
      <c r="A16" s="195">
        <v>6</v>
      </c>
      <c r="B16" s="355" t="s">
        <v>147</v>
      </c>
      <c r="C16" s="355"/>
      <c r="D16" s="355"/>
      <c r="E16" s="355"/>
      <c r="F16" s="355"/>
      <c r="G16" s="355"/>
      <c r="H16" s="355"/>
      <c r="I16" s="355"/>
      <c r="J16" s="355"/>
      <c r="K16" s="355"/>
      <c r="L16" s="196"/>
      <c r="M16" s="197"/>
    </row>
    <row r="17" spans="1:13" ht="45" customHeight="1">
      <c r="A17" s="198">
        <v>7</v>
      </c>
      <c r="B17" s="356" t="s">
        <v>341</v>
      </c>
      <c r="C17" s="356"/>
      <c r="D17" s="356"/>
      <c r="E17" s="356"/>
      <c r="F17" s="356"/>
      <c r="G17" s="356"/>
      <c r="H17" s="356"/>
      <c r="I17" s="356"/>
      <c r="J17" s="356"/>
      <c r="K17" s="356"/>
      <c r="L17" s="199"/>
      <c r="M17" s="200"/>
    </row>
    <row r="18" spans="1:13" s="194" customFormat="1" ht="25.5" customHeight="1">
      <c r="A18" s="183" t="s">
        <v>148</v>
      </c>
      <c r="M18" s="201"/>
    </row>
    <row r="19" spans="1:13" s="194" customFormat="1" ht="25.5" customHeight="1">
      <c r="A19" s="201"/>
      <c r="M19" s="201"/>
    </row>
  </sheetData>
  <sheetProtection algorithmName="SHA-512" hashValue="g/a4y3ojFWNSxvPpxsL4URsDPD2pFFj2mUAd41sAwJSFx6U7BeTSKTVNhAaHprSGFD2LJWoAjCeDxRHRyAbzWQ==" saltValue="5ibV5EUHFIY6Tf1fUPrx7g==" spinCount="100000" sheet="1" objects="1" scenarios="1" formatCells="0"/>
  <mergeCells count="24">
    <mergeCell ref="G5:H5"/>
    <mergeCell ref="I5:M5"/>
    <mergeCell ref="A1:M1"/>
    <mergeCell ref="G3:H3"/>
    <mergeCell ref="I3:M3"/>
    <mergeCell ref="G4:H4"/>
    <mergeCell ref="I4:M4"/>
    <mergeCell ref="B12:K12"/>
    <mergeCell ref="G6:H6"/>
    <mergeCell ref="I6:J6"/>
    <mergeCell ref="K6:M6"/>
    <mergeCell ref="G7:H7"/>
    <mergeCell ref="I7:J7"/>
    <mergeCell ref="K7:M7"/>
    <mergeCell ref="A9:A10"/>
    <mergeCell ref="B9:K10"/>
    <mergeCell ref="L9:L10"/>
    <mergeCell ref="M9:M10"/>
    <mergeCell ref="B11:K11"/>
    <mergeCell ref="B13:K13"/>
    <mergeCell ref="B14:K14"/>
    <mergeCell ref="B15:K15"/>
    <mergeCell ref="B16:K16"/>
    <mergeCell ref="B17:K17"/>
  </mergeCells>
  <phoneticPr fontId="1"/>
  <dataValidations count="1">
    <dataValidation type="list" allowBlank="1" showInputMessage="1" showErrorMessage="1" sqref="L11:L17" xr:uid="{61723C74-5DD0-490B-B6F9-F9C7C3AEA41F}">
      <formula1>"○"</formula1>
    </dataValidation>
  </dataValidations>
  <printOptions horizontalCentered="1"/>
  <pageMargins left="0.47244094488188981" right="0.19685039370078741" top="0.78740157480314965" bottom="0.51181102362204722" header="0.19685039370078741" footer="0.27559055118110237"/>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C07F5-0E5D-4124-9264-870E33FF01C7}">
  <sheetPr>
    <tabColor rgb="FFFF00FF"/>
    <pageSetUpPr fitToPage="1"/>
  </sheetPr>
  <dimension ref="A1:P32"/>
  <sheetViews>
    <sheetView view="pageBreakPreview" topLeftCell="A13" zoomScaleNormal="100" zoomScaleSheetLayoutView="100" workbookViewId="0">
      <selection activeCell="H17" sqref="H17:O17"/>
    </sheetView>
  </sheetViews>
  <sheetFormatPr defaultColWidth="9" defaultRowHeight="13"/>
  <cols>
    <col min="1" max="2" width="4.36328125" style="206" customWidth="1"/>
    <col min="3" max="3" width="16.6328125" style="206" customWidth="1"/>
    <col min="4" max="4" width="5" style="206" customWidth="1"/>
    <col min="5" max="5" width="7.36328125" style="206" customWidth="1"/>
    <col min="6" max="6" width="11.6328125" style="206" customWidth="1"/>
    <col min="7" max="7" width="2.7265625" style="206" customWidth="1"/>
    <col min="8" max="8" width="6.36328125" style="206" customWidth="1"/>
    <col min="9" max="9" width="6.08984375" style="206" customWidth="1"/>
    <col min="10" max="16" width="4.36328125" style="206" customWidth="1"/>
    <col min="17" max="16384" width="9" style="206"/>
  </cols>
  <sheetData>
    <row r="1" spans="1:16" s="203" customFormat="1" ht="17.25" customHeight="1">
      <c r="B1" s="385"/>
      <c r="C1" s="385"/>
      <c r="D1" s="385"/>
      <c r="E1" s="385"/>
      <c r="F1" s="385"/>
      <c r="G1" s="385"/>
      <c r="H1" s="385"/>
      <c r="I1" s="385"/>
      <c r="J1" s="385"/>
      <c r="K1" s="385"/>
      <c r="L1" s="385"/>
      <c r="M1" s="385"/>
      <c r="N1" s="204"/>
      <c r="O1" s="204"/>
      <c r="P1" s="205"/>
    </row>
    <row r="3" spans="1:16" ht="21" customHeight="1">
      <c r="B3" s="207" t="s">
        <v>150</v>
      </c>
      <c r="C3" s="207"/>
      <c r="D3" s="207"/>
      <c r="E3" s="207"/>
      <c r="F3" s="207"/>
      <c r="G3" s="207"/>
      <c r="H3" s="207"/>
      <c r="I3" s="207"/>
      <c r="J3" s="207"/>
      <c r="K3" s="207"/>
      <c r="L3" s="207"/>
      <c r="M3" s="207"/>
      <c r="N3" s="207"/>
      <c r="O3" s="207"/>
    </row>
    <row r="4" spans="1:16" ht="36.75" customHeight="1">
      <c r="B4" s="208"/>
      <c r="C4" s="208"/>
      <c r="D4" s="208"/>
      <c r="E4" s="208"/>
      <c r="F4" s="208"/>
      <c r="G4" s="208"/>
      <c r="H4" s="208"/>
      <c r="I4" s="208"/>
      <c r="J4" s="208"/>
      <c r="K4" s="208"/>
      <c r="L4" s="208"/>
      <c r="M4" s="208"/>
      <c r="N4" s="209"/>
      <c r="O4" s="209"/>
    </row>
    <row r="5" spans="1:16" ht="31.5" customHeight="1">
      <c r="A5" s="386" t="s">
        <v>151</v>
      </c>
      <c r="B5" s="386"/>
      <c r="C5" s="386"/>
      <c r="D5" s="386"/>
      <c r="E5" s="386"/>
      <c r="F5" s="386"/>
      <c r="G5" s="386"/>
      <c r="H5" s="386"/>
      <c r="I5" s="386"/>
      <c r="J5" s="386"/>
      <c r="K5" s="386"/>
      <c r="L5" s="386"/>
      <c r="M5" s="386"/>
      <c r="N5" s="386"/>
      <c r="O5" s="386"/>
    </row>
    <row r="6" spans="1:16" ht="28.5" customHeight="1">
      <c r="B6" s="208"/>
      <c r="C6" s="208"/>
      <c r="D6" s="208"/>
      <c r="E6" s="208"/>
      <c r="F6" s="208"/>
      <c r="G6" s="208"/>
      <c r="H6" s="208"/>
      <c r="I6" s="208"/>
      <c r="J6" s="208"/>
      <c r="K6" s="208"/>
      <c r="L6" s="208"/>
      <c r="M6" s="208"/>
      <c r="N6" s="209"/>
      <c r="O6" s="209"/>
    </row>
    <row r="7" spans="1:16" ht="25.5" customHeight="1">
      <c r="B7" s="207"/>
      <c r="C7" s="207"/>
      <c r="D7" s="207"/>
      <c r="E7" s="207"/>
      <c r="F7" s="207"/>
      <c r="G7" s="207"/>
      <c r="H7" s="207"/>
      <c r="I7" s="387" t="s">
        <v>171</v>
      </c>
      <c r="J7" s="388"/>
      <c r="K7" s="388"/>
      <c r="L7" s="388"/>
      <c r="M7" s="388"/>
      <c r="N7" s="388"/>
      <c r="O7" s="210"/>
    </row>
    <row r="8" spans="1:16" ht="19.5" customHeight="1">
      <c r="B8" s="207"/>
      <c r="C8" s="207"/>
      <c r="D8" s="207"/>
      <c r="E8" s="207"/>
      <c r="F8" s="211"/>
      <c r="G8" s="211"/>
      <c r="H8" s="212"/>
      <c r="I8" s="212"/>
      <c r="J8" s="212"/>
      <c r="K8" s="212"/>
      <c r="L8" s="212"/>
      <c r="M8" s="212"/>
      <c r="N8" s="212"/>
      <c r="O8" s="212"/>
    </row>
    <row r="9" spans="1:16">
      <c r="B9" s="207"/>
      <c r="C9" s="207"/>
      <c r="D9" s="207"/>
      <c r="E9" s="207" t="s">
        <v>152</v>
      </c>
      <c r="F9" s="213" t="s">
        <v>152</v>
      </c>
      <c r="G9" s="213"/>
      <c r="H9" s="213"/>
      <c r="I9" s="213"/>
      <c r="J9" s="213"/>
      <c r="K9" s="214"/>
      <c r="L9" s="214"/>
      <c r="M9" s="214"/>
      <c r="N9" s="214"/>
      <c r="O9" s="214"/>
    </row>
    <row r="10" spans="1:16" ht="27.75" customHeight="1">
      <c r="B10" s="212" t="s">
        <v>153</v>
      </c>
      <c r="C10" s="215" t="s">
        <v>154</v>
      </c>
      <c r="D10" s="216"/>
      <c r="E10" s="207"/>
      <c r="F10" s="207"/>
      <c r="G10" s="207"/>
      <c r="H10" s="207"/>
      <c r="I10" s="207"/>
      <c r="J10" s="207"/>
      <c r="K10" s="207"/>
      <c r="L10" s="207"/>
      <c r="M10" s="207"/>
      <c r="N10" s="207"/>
      <c r="O10" s="207"/>
    </row>
    <row r="11" spans="1:16" ht="28.5" customHeight="1">
      <c r="B11" s="207"/>
      <c r="C11" s="207"/>
      <c r="D11" s="207"/>
      <c r="E11" s="207"/>
      <c r="F11" s="207"/>
      <c r="G11" s="207"/>
      <c r="H11" s="207"/>
      <c r="I11" s="207"/>
      <c r="J11" s="207"/>
      <c r="K11" s="207"/>
      <c r="L11" s="207"/>
      <c r="M11" s="207"/>
      <c r="N11" s="207"/>
      <c r="O11" s="207"/>
    </row>
    <row r="12" spans="1:16" ht="30" customHeight="1">
      <c r="B12" s="207"/>
      <c r="C12" s="207"/>
      <c r="D12" s="207"/>
      <c r="E12" s="217"/>
      <c r="F12" s="380" t="s">
        <v>155</v>
      </c>
      <c r="G12" s="380"/>
      <c r="H12" s="381">
        <f>'交付申請基本情報（R8.1.15〆）'!D7</f>
        <v>0</v>
      </c>
      <c r="I12" s="381"/>
      <c r="J12" s="381"/>
      <c r="K12" s="381"/>
      <c r="L12" s="381"/>
      <c r="M12" s="381"/>
      <c r="N12" s="381"/>
      <c r="O12" s="381"/>
    </row>
    <row r="13" spans="1:16" ht="30" customHeight="1">
      <c r="B13" s="207"/>
      <c r="C13" s="207"/>
      <c r="D13" s="207"/>
      <c r="E13" s="217"/>
      <c r="F13" s="380" t="s">
        <v>156</v>
      </c>
      <c r="G13" s="380"/>
      <c r="H13" s="381">
        <f>'交付申請基本情報（R8.1.15〆）'!D5</f>
        <v>0</v>
      </c>
      <c r="I13" s="381"/>
      <c r="J13" s="381"/>
      <c r="K13" s="381"/>
      <c r="L13" s="381"/>
      <c r="M13" s="381"/>
      <c r="N13" s="381"/>
      <c r="O13" s="381"/>
    </row>
    <row r="14" spans="1:16" ht="30" customHeight="1">
      <c r="B14" s="207"/>
      <c r="C14" s="207" t="s">
        <v>157</v>
      </c>
      <c r="D14" s="207"/>
      <c r="E14" s="217"/>
      <c r="F14" s="380" t="s">
        <v>158</v>
      </c>
      <c r="G14" s="380"/>
      <c r="H14" s="381">
        <f>'交付申請基本情報（R8.1.15〆）'!$D$9</f>
        <v>0</v>
      </c>
      <c r="I14" s="381"/>
      <c r="J14" s="381"/>
      <c r="K14" s="381"/>
      <c r="L14" s="381"/>
      <c r="M14" s="381"/>
      <c r="N14" s="381"/>
      <c r="O14" s="381"/>
    </row>
    <row r="15" spans="1:16" ht="30" customHeight="1">
      <c r="B15" s="207"/>
      <c r="C15" s="207"/>
      <c r="D15" s="207"/>
      <c r="E15" s="217"/>
      <c r="F15" s="380" t="s">
        <v>159</v>
      </c>
      <c r="G15" s="380"/>
      <c r="H15" s="381">
        <f>'交付申請基本情報（R8.1.15〆）'!$D$8</f>
        <v>0</v>
      </c>
      <c r="I15" s="381"/>
      <c r="J15" s="381"/>
      <c r="K15" s="381"/>
      <c r="L15" s="381"/>
      <c r="M15" s="381"/>
      <c r="N15" s="381"/>
      <c r="O15" s="381"/>
    </row>
    <row r="16" spans="1:16" ht="30" customHeight="1">
      <c r="B16" s="207"/>
      <c r="C16" s="207"/>
      <c r="D16" s="207"/>
      <c r="E16" s="217"/>
      <c r="F16" s="382" t="s">
        <v>160</v>
      </c>
      <c r="G16" s="382"/>
      <c r="H16" s="381">
        <f>'交付申請基本情報（R8.1.15〆）'!D10</f>
        <v>0</v>
      </c>
      <c r="I16" s="381"/>
      <c r="J16" s="381"/>
      <c r="K16" s="381"/>
      <c r="L16" s="381"/>
      <c r="M16" s="381"/>
      <c r="N16" s="381"/>
      <c r="O16" s="381"/>
    </row>
    <row r="17" spans="2:15" ht="30" customHeight="1">
      <c r="B17" s="207"/>
      <c r="C17" s="207"/>
      <c r="D17" s="207"/>
      <c r="E17" s="217"/>
      <c r="F17" s="380" t="s">
        <v>161</v>
      </c>
      <c r="G17" s="380"/>
      <c r="H17" s="381">
        <f>'交付申請基本情報（R8.1.15〆）'!D11</f>
        <v>0</v>
      </c>
      <c r="I17" s="381"/>
      <c r="J17" s="381"/>
      <c r="K17" s="381"/>
      <c r="L17" s="381"/>
      <c r="M17" s="381"/>
      <c r="N17" s="381"/>
      <c r="O17" s="381"/>
    </row>
    <row r="18" spans="2:15" ht="30.75" customHeight="1">
      <c r="B18" s="207"/>
      <c r="C18" s="207"/>
      <c r="D18" s="207"/>
      <c r="E18" s="207"/>
      <c r="F18" s="207"/>
      <c r="G18" s="207"/>
      <c r="H18" s="207"/>
      <c r="I18" s="207"/>
      <c r="J18" s="207"/>
      <c r="K18" s="207"/>
      <c r="L18" s="207"/>
      <c r="M18" s="207"/>
      <c r="N18" s="207"/>
      <c r="O18" s="207"/>
    </row>
    <row r="19" spans="2:15" ht="30" customHeight="1">
      <c r="B19" s="383" t="str">
        <f>"令和７年度において、24時間対応在宅介護サービス参入促進事業（単価差補助）を下記のとおり実施したいので、補助金 "&amp;FIXED('3.収支予算書'!$E$10,0)&amp;" 円を交付願いたく補助金交付要綱第３条の規定に基づき、関係書類を添えて申請します。"</f>
        <v>令和７年度において、24時間対応在宅介護サービス参入促進事業（単価差補助）を下記のとおり実施したいので、補助金 0 円を交付願いたく補助金交付要綱第３条の規定に基づき、関係書類を添えて申請します。</v>
      </c>
      <c r="C19" s="383"/>
      <c r="D19" s="383"/>
      <c r="E19" s="383"/>
      <c r="F19" s="383"/>
      <c r="G19" s="383"/>
      <c r="H19" s="383"/>
      <c r="I19" s="383"/>
      <c r="J19" s="383"/>
      <c r="K19" s="383"/>
      <c r="L19" s="383"/>
      <c r="M19" s="383"/>
      <c r="N19" s="383"/>
      <c r="O19" s="218"/>
    </row>
    <row r="20" spans="2:15" ht="30" customHeight="1">
      <c r="B20" s="383"/>
      <c r="C20" s="383"/>
      <c r="D20" s="383"/>
      <c r="E20" s="383"/>
      <c r="F20" s="383"/>
      <c r="G20" s="383"/>
      <c r="H20" s="383"/>
      <c r="I20" s="383"/>
      <c r="J20" s="383"/>
      <c r="K20" s="383"/>
      <c r="L20" s="383"/>
      <c r="M20" s="383"/>
      <c r="N20" s="383"/>
      <c r="O20" s="218"/>
    </row>
    <row r="21" spans="2:15" ht="30" customHeight="1">
      <c r="B21" s="383"/>
      <c r="C21" s="383"/>
      <c r="D21" s="383"/>
      <c r="E21" s="383"/>
      <c r="F21" s="383"/>
      <c r="G21" s="383"/>
      <c r="H21" s="383"/>
      <c r="I21" s="383"/>
      <c r="J21" s="383"/>
      <c r="K21" s="383"/>
      <c r="L21" s="383"/>
      <c r="M21" s="383"/>
      <c r="N21" s="383"/>
      <c r="O21" s="218"/>
    </row>
    <row r="22" spans="2:15" ht="30" customHeight="1">
      <c r="B22" s="219"/>
      <c r="C22" s="220"/>
      <c r="D22" s="220"/>
      <c r="E22" s="220"/>
      <c r="F22" s="220"/>
      <c r="G22" s="220"/>
      <c r="H22" s="220"/>
      <c r="I22" s="220"/>
      <c r="J22" s="220"/>
      <c r="K22" s="220"/>
      <c r="L22" s="220"/>
      <c r="M22" s="220"/>
      <c r="N22" s="220"/>
      <c r="O22" s="219"/>
    </row>
    <row r="23" spans="2:15" ht="30" customHeight="1">
      <c r="B23" s="384" t="s">
        <v>162</v>
      </c>
      <c r="C23" s="384"/>
      <c r="D23" s="384"/>
      <c r="E23" s="384"/>
      <c r="F23" s="384"/>
      <c r="G23" s="384"/>
      <c r="H23" s="384"/>
      <c r="I23" s="384"/>
      <c r="J23" s="384"/>
      <c r="K23" s="384"/>
      <c r="L23" s="384"/>
      <c r="M23" s="384"/>
      <c r="N23" s="384"/>
      <c r="O23" s="219"/>
    </row>
    <row r="24" spans="2:15" ht="30" customHeight="1">
      <c r="B24" s="217"/>
      <c r="C24" s="217"/>
      <c r="D24" s="207"/>
      <c r="E24" s="221"/>
      <c r="F24" s="207"/>
      <c r="G24" s="207"/>
      <c r="H24" s="207"/>
      <c r="I24" s="207"/>
      <c r="J24" s="207"/>
      <c r="K24" s="207"/>
      <c r="L24" s="207"/>
      <c r="M24" s="207"/>
      <c r="N24" s="207"/>
      <c r="O24" s="207"/>
    </row>
    <row r="25" spans="2:15" ht="35.15" customHeight="1">
      <c r="B25" s="215" t="s">
        <v>163</v>
      </c>
      <c r="C25" s="222" t="s">
        <v>164</v>
      </c>
      <c r="D25" s="215"/>
      <c r="E25" s="215"/>
      <c r="F25" s="215"/>
      <c r="G25" s="215"/>
      <c r="H25" s="215"/>
      <c r="I25" s="215"/>
      <c r="J25" s="215"/>
      <c r="K25" s="215"/>
      <c r="L25" s="215"/>
      <c r="M25" s="215"/>
      <c r="N25" s="215"/>
      <c r="O25" s="215"/>
    </row>
    <row r="26" spans="2:15" ht="35.15" customHeight="1">
      <c r="B26" s="215" t="s">
        <v>163</v>
      </c>
      <c r="C26" s="223" t="s">
        <v>165</v>
      </c>
      <c r="D26" s="223"/>
      <c r="E26" s="224"/>
      <c r="F26" s="225"/>
      <c r="G26" s="378" t="s">
        <v>172</v>
      </c>
      <c r="H26" s="379"/>
      <c r="I26" s="379"/>
      <c r="J26" s="379"/>
      <c r="K26" s="379"/>
      <c r="L26" s="379"/>
      <c r="N26" s="224"/>
      <c r="O26" s="224"/>
    </row>
    <row r="27" spans="2:15" ht="35.15" customHeight="1">
      <c r="B27" s="215" t="s">
        <v>166</v>
      </c>
      <c r="C27" s="223" t="s">
        <v>167</v>
      </c>
      <c r="D27" s="223"/>
      <c r="E27" s="224"/>
      <c r="F27" s="225"/>
      <c r="G27" s="378" t="s">
        <v>173</v>
      </c>
      <c r="H27" s="379"/>
      <c r="I27" s="379"/>
      <c r="J27" s="379"/>
      <c r="K27" s="379"/>
      <c r="L27" s="379"/>
      <c r="N27" s="224"/>
      <c r="O27" s="224"/>
    </row>
    <row r="28" spans="2:15" ht="35.15" customHeight="1">
      <c r="B28" s="215" t="s">
        <v>168</v>
      </c>
      <c r="C28" s="223" t="s">
        <v>169</v>
      </c>
      <c r="D28" s="215"/>
      <c r="E28" s="215"/>
      <c r="F28" s="215"/>
      <c r="G28" s="215"/>
      <c r="H28" s="215"/>
      <c r="I28" s="215"/>
      <c r="J28" s="215"/>
      <c r="K28" s="215"/>
      <c r="L28" s="215"/>
      <c r="M28" s="215"/>
      <c r="N28" s="215"/>
      <c r="O28" s="215"/>
    </row>
    <row r="29" spans="2:15" ht="30" customHeight="1">
      <c r="B29" s="226" t="s">
        <v>170</v>
      </c>
      <c r="C29" s="226"/>
      <c r="D29" s="226"/>
      <c r="E29" s="226"/>
      <c r="F29" s="226"/>
      <c r="G29" s="226"/>
      <c r="H29" s="226"/>
      <c r="I29" s="226"/>
      <c r="J29" s="226"/>
      <c r="K29" s="226"/>
      <c r="L29" s="226"/>
      <c r="M29" s="226"/>
      <c r="N29" s="227"/>
      <c r="O29" s="227"/>
    </row>
    <row r="30" spans="2:15" ht="30" customHeight="1"/>
    <row r="31" spans="2:15" ht="30" customHeight="1"/>
    <row r="32" spans="2:15" ht="30" customHeight="1"/>
  </sheetData>
  <sheetProtection algorithmName="SHA-512" hashValue="YPKaF16QVC1Hkhxjc8XTE+WOi3peHiMLawMgzdNu5aibjXi3Ac1/ie/kdlKOXjHcXPvAqBFejOBvFCLuzko53Q==" saltValue="LZz1hFQnyXPs3y5wlySA6g==" spinCount="100000" sheet="1" formatCells="0" formatColumns="0" formatRows="0" insertColumns="0" insertRows="0" insertHyperlinks="0" deleteColumns="0" deleteRows="0" sort="0" autoFilter="0" pivotTables="0"/>
  <mergeCells count="19">
    <mergeCell ref="F13:G13"/>
    <mergeCell ref="H13:O13"/>
    <mergeCell ref="B1:M1"/>
    <mergeCell ref="A5:O5"/>
    <mergeCell ref="I7:N7"/>
    <mergeCell ref="F12:G12"/>
    <mergeCell ref="H12:O12"/>
    <mergeCell ref="G27:L27"/>
    <mergeCell ref="F14:G14"/>
    <mergeCell ref="H14:O14"/>
    <mergeCell ref="F15:G15"/>
    <mergeCell ref="H15:O15"/>
    <mergeCell ref="F16:G16"/>
    <mergeCell ref="H16:O16"/>
    <mergeCell ref="F17:G17"/>
    <mergeCell ref="H17:O17"/>
    <mergeCell ref="B19:N21"/>
    <mergeCell ref="B23:N23"/>
    <mergeCell ref="G26:L26"/>
  </mergeCells>
  <phoneticPr fontId="1"/>
  <pageMargins left="0.9055118110236221"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E1F5-B4DC-4D6D-893A-A8B806CC18B9}">
  <sheetPr>
    <tabColor rgb="FFFF00FF"/>
    <pageSetUpPr fitToPage="1"/>
  </sheetPr>
  <dimension ref="A1:R24"/>
  <sheetViews>
    <sheetView view="pageBreakPreview" topLeftCell="A10" zoomScale="115" zoomScaleNormal="100" zoomScaleSheetLayoutView="115" workbookViewId="0">
      <selection activeCell="E22" sqref="E22:G22"/>
    </sheetView>
  </sheetViews>
  <sheetFormatPr defaultColWidth="9" defaultRowHeight="13"/>
  <cols>
    <col min="1" max="1" width="4" style="74" customWidth="1"/>
    <col min="2" max="7" width="8.36328125" style="74" customWidth="1"/>
    <col min="8" max="10" width="9.7265625" style="74" customWidth="1"/>
    <col min="11" max="11" width="3.26953125" style="74" customWidth="1"/>
    <col min="12" max="16384" width="9" style="74"/>
  </cols>
  <sheetData>
    <row r="1" spans="1:17" s="68" customFormat="1" ht="16.5" customHeight="1">
      <c r="A1" s="70"/>
      <c r="K1" s="69"/>
    </row>
    <row r="2" spans="1:17" ht="14">
      <c r="A2" s="71" t="s">
        <v>174</v>
      </c>
      <c r="B2" s="72"/>
      <c r="C2" s="72"/>
      <c r="D2" s="72"/>
      <c r="E2" s="72"/>
      <c r="F2" s="72"/>
      <c r="G2" s="72"/>
      <c r="H2" s="72"/>
      <c r="I2" s="72"/>
      <c r="J2" s="73"/>
      <c r="K2" s="73"/>
    </row>
    <row r="3" spans="1:17" ht="14">
      <c r="A3" s="73"/>
      <c r="B3" s="73"/>
      <c r="C3" s="73"/>
      <c r="D3" s="73"/>
      <c r="E3" s="73"/>
      <c r="F3" s="73"/>
      <c r="G3" s="73"/>
      <c r="H3" s="73"/>
      <c r="I3" s="73"/>
      <c r="J3" s="73"/>
      <c r="K3" s="73"/>
    </row>
    <row r="4" spans="1:17" ht="14">
      <c r="A4" s="73"/>
      <c r="B4" s="73"/>
      <c r="C4" s="73"/>
      <c r="D4" s="73"/>
      <c r="E4" s="73"/>
      <c r="F4" s="73"/>
      <c r="G4" s="73"/>
      <c r="H4" s="73"/>
      <c r="I4" s="73"/>
      <c r="J4" s="73"/>
      <c r="K4" s="73"/>
    </row>
    <row r="5" spans="1:17" ht="16.5">
      <c r="A5" s="407" t="s">
        <v>175</v>
      </c>
      <c r="B5" s="407"/>
      <c r="C5" s="407"/>
      <c r="D5" s="407"/>
      <c r="E5" s="407"/>
      <c r="F5" s="407"/>
      <c r="G5" s="407"/>
      <c r="H5" s="407"/>
      <c r="I5" s="407"/>
      <c r="J5" s="407"/>
      <c r="K5" s="407"/>
      <c r="L5" s="75"/>
    </row>
    <row r="6" spans="1:17" ht="14">
      <c r="A6" s="73"/>
      <c r="B6" s="73"/>
      <c r="C6" s="73"/>
      <c r="D6" s="73"/>
      <c r="E6" s="73"/>
      <c r="F6" s="73"/>
      <c r="G6" s="73"/>
      <c r="H6" s="73"/>
      <c r="I6" s="73"/>
      <c r="J6" s="73"/>
      <c r="K6" s="73"/>
    </row>
    <row r="7" spans="1:17" ht="14">
      <c r="A7" s="73"/>
      <c r="B7" s="73"/>
      <c r="C7" s="73"/>
      <c r="D7" s="73"/>
      <c r="E7" s="73"/>
      <c r="F7" s="73"/>
      <c r="G7" s="73"/>
      <c r="H7" s="73"/>
      <c r="I7" s="73"/>
      <c r="J7" s="73"/>
      <c r="K7" s="73"/>
    </row>
    <row r="8" spans="1:17" ht="33" customHeight="1">
      <c r="A8" s="73">
        <v>1</v>
      </c>
      <c r="B8" s="73" t="s">
        <v>176</v>
      </c>
      <c r="C8" s="73"/>
      <c r="D8" s="73"/>
      <c r="E8" s="73"/>
      <c r="F8" s="73"/>
      <c r="G8" s="73"/>
      <c r="H8" s="73"/>
      <c r="I8" s="73"/>
      <c r="J8" s="76" t="s">
        <v>177</v>
      </c>
      <c r="K8" s="73"/>
    </row>
    <row r="9" spans="1:17" ht="35.15" customHeight="1">
      <c r="A9" s="73"/>
      <c r="B9" s="393" t="s">
        <v>178</v>
      </c>
      <c r="C9" s="393"/>
      <c r="D9" s="393"/>
      <c r="E9" s="393" t="s">
        <v>179</v>
      </c>
      <c r="F9" s="393"/>
      <c r="G9" s="393"/>
      <c r="H9" s="393" t="s">
        <v>180</v>
      </c>
      <c r="I9" s="393"/>
      <c r="J9" s="393"/>
      <c r="K9" s="73"/>
      <c r="L9" s="408"/>
      <c r="M9" s="408"/>
      <c r="N9" s="408"/>
      <c r="O9" s="408"/>
    </row>
    <row r="10" spans="1:17" ht="35.15" customHeight="1">
      <c r="A10" s="73"/>
      <c r="B10" s="393" t="s">
        <v>181</v>
      </c>
      <c r="C10" s="393"/>
      <c r="D10" s="393"/>
      <c r="E10" s="400">
        <f>'6.様式１（計画書）'!I41</f>
        <v>0</v>
      </c>
      <c r="F10" s="400"/>
      <c r="G10" s="400"/>
      <c r="H10" s="404"/>
      <c r="I10" s="405"/>
      <c r="J10" s="406"/>
      <c r="K10" s="73"/>
      <c r="L10" s="78"/>
      <c r="M10" s="79"/>
      <c r="N10" s="79"/>
      <c r="O10" s="79"/>
      <c r="P10" s="79"/>
      <c r="Q10" s="79"/>
    </row>
    <row r="11" spans="1:17" ht="35.15" customHeight="1">
      <c r="A11" s="73"/>
      <c r="B11" s="393" t="s">
        <v>182</v>
      </c>
      <c r="C11" s="393"/>
      <c r="D11" s="393"/>
      <c r="E11" s="400">
        <f>E14-E10</f>
        <v>0</v>
      </c>
      <c r="F11" s="400"/>
      <c r="G11" s="400"/>
      <c r="H11" s="393"/>
      <c r="I11" s="393"/>
      <c r="J11" s="393"/>
      <c r="K11" s="73"/>
      <c r="L11" s="78"/>
      <c r="M11" s="79"/>
      <c r="N11" s="79"/>
      <c r="O11" s="79"/>
      <c r="P11" s="79"/>
      <c r="Q11" s="79"/>
    </row>
    <row r="12" spans="1:17" ht="35.15" customHeight="1">
      <c r="A12" s="73"/>
      <c r="B12" s="391"/>
      <c r="C12" s="391"/>
      <c r="D12" s="391"/>
      <c r="E12" s="400"/>
      <c r="F12" s="400"/>
      <c r="G12" s="400"/>
      <c r="H12" s="393"/>
      <c r="I12" s="393"/>
      <c r="J12" s="393"/>
      <c r="K12" s="73"/>
    </row>
    <row r="13" spans="1:17" ht="35.15" customHeight="1">
      <c r="A13" s="73"/>
      <c r="B13" s="391"/>
      <c r="C13" s="391"/>
      <c r="D13" s="391"/>
      <c r="E13" s="400"/>
      <c r="F13" s="400"/>
      <c r="G13" s="400"/>
      <c r="H13" s="393"/>
      <c r="I13" s="393"/>
      <c r="J13" s="393"/>
      <c r="K13" s="73"/>
    </row>
    <row r="14" spans="1:17" ht="35.15" customHeight="1">
      <c r="A14" s="73"/>
      <c r="B14" s="393" t="s">
        <v>183</v>
      </c>
      <c r="C14" s="393"/>
      <c r="D14" s="393"/>
      <c r="E14" s="400">
        <f>E22</f>
        <v>0</v>
      </c>
      <c r="F14" s="400"/>
      <c r="G14" s="400"/>
      <c r="H14" s="393"/>
      <c r="I14" s="393"/>
      <c r="J14" s="393"/>
      <c r="K14" s="73"/>
      <c r="L14" s="80"/>
    </row>
    <row r="15" spans="1:17" ht="33" customHeight="1">
      <c r="A15" s="73"/>
      <c r="B15" s="73"/>
      <c r="C15" s="73"/>
      <c r="D15" s="73"/>
      <c r="E15" s="73"/>
      <c r="F15" s="73"/>
      <c r="G15" s="73"/>
      <c r="H15" s="73"/>
      <c r="I15" s="73"/>
      <c r="J15" s="73"/>
      <c r="K15" s="73"/>
    </row>
    <row r="16" spans="1:17" ht="33" customHeight="1">
      <c r="A16" s="73">
        <v>2</v>
      </c>
      <c r="B16" s="73" t="s">
        <v>184</v>
      </c>
      <c r="C16" s="73"/>
      <c r="D16" s="73"/>
      <c r="E16" s="73"/>
      <c r="F16" s="73"/>
      <c r="G16" s="73"/>
      <c r="H16" s="73"/>
      <c r="I16" s="73"/>
      <c r="J16" s="76" t="s">
        <v>177</v>
      </c>
      <c r="K16" s="73"/>
    </row>
    <row r="17" spans="1:18" ht="35.15" customHeight="1">
      <c r="A17" s="73"/>
      <c r="B17" s="393" t="s">
        <v>178</v>
      </c>
      <c r="C17" s="393"/>
      <c r="D17" s="393"/>
      <c r="E17" s="393" t="s">
        <v>179</v>
      </c>
      <c r="F17" s="393"/>
      <c r="G17" s="393"/>
      <c r="H17" s="393" t="s">
        <v>180</v>
      </c>
      <c r="I17" s="393"/>
      <c r="J17" s="393"/>
      <c r="K17" s="73"/>
    </row>
    <row r="18" spans="1:18" ht="35.15" customHeight="1">
      <c r="A18" s="73"/>
      <c r="B18" s="394" t="s">
        <v>185</v>
      </c>
      <c r="C18" s="395"/>
      <c r="D18" s="396"/>
      <c r="E18" s="392">
        <f>'6.様式１（計画書）'!G41</f>
        <v>0</v>
      </c>
      <c r="F18" s="392"/>
      <c r="G18" s="392"/>
      <c r="H18" s="393"/>
      <c r="I18" s="393"/>
      <c r="J18" s="393"/>
      <c r="K18" s="73"/>
      <c r="L18" s="389"/>
      <c r="M18" s="389"/>
      <c r="N18" s="389"/>
      <c r="O18" s="389"/>
      <c r="P18" s="389"/>
      <c r="Q18" s="82"/>
      <c r="R18" s="82"/>
    </row>
    <row r="19" spans="1:18" ht="35.15" customHeight="1">
      <c r="A19" s="73"/>
      <c r="B19" s="394"/>
      <c r="C19" s="395"/>
      <c r="D19" s="396"/>
      <c r="E19" s="392"/>
      <c r="F19" s="392"/>
      <c r="G19" s="392"/>
      <c r="H19" s="397"/>
      <c r="I19" s="398"/>
      <c r="J19" s="399"/>
      <c r="K19" s="73"/>
      <c r="L19" s="390"/>
      <c r="M19" s="390"/>
      <c r="N19" s="390"/>
      <c r="O19" s="390"/>
      <c r="P19" s="390"/>
      <c r="Q19" s="390"/>
      <c r="R19" s="82"/>
    </row>
    <row r="20" spans="1:18" ht="35.15" customHeight="1">
      <c r="A20" s="73"/>
      <c r="B20" s="401"/>
      <c r="C20" s="402"/>
      <c r="D20" s="403"/>
      <c r="E20" s="392"/>
      <c r="F20" s="392"/>
      <c r="G20" s="392"/>
      <c r="H20" s="393"/>
      <c r="I20" s="393"/>
      <c r="J20" s="393"/>
      <c r="K20" s="73"/>
      <c r="L20" s="78"/>
      <c r="M20" s="79"/>
      <c r="N20" s="79"/>
      <c r="O20" s="79"/>
      <c r="P20" s="79"/>
      <c r="Q20" s="82"/>
      <c r="R20" s="82"/>
    </row>
    <row r="21" spans="1:18" ht="35.15" customHeight="1">
      <c r="A21" s="73"/>
      <c r="B21" s="391"/>
      <c r="C21" s="391"/>
      <c r="D21" s="391"/>
      <c r="E21" s="392"/>
      <c r="F21" s="392"/>
      <c r="G21" s="392"/>
      <c r="H21" s="393"/>
      <c r="I21" s="393"/>
      <c r="J21" s="393"/>
      <c r="K21" s="73"/>
      <c r="L21" s="78"/>
      <c r="M21" s="79"/>
      <c r="N21" s="79"/>
      <c r="O21" s="79"/>
      <c r="P21" s="79"/>
      <c r="Q21" s="82"/>
      <c r="R21" s="82"/>
    </row>
    <row r="22" spans="1:18" ht="35.15" customHeight="1">
      <c r="A22" s="73"/>
      <c r="B22" s="393" t="s">
        <v>183</v>
      </c>
      <c r="C22" s="393"/>
      <c r="D22" s="393"/>
      <c r="E22" s="392">
        <f>E18</f>
        <v>0</v>
      </c>
      <c r="F22" s="392"/>
      <c r="G22" s="392"/>
      <c r="H22" s="393"/>
      <c r="I22" s="393"/>
      <c r="J22" s="393"/>
      <c r="K22" s="73"/>
      <c r="L22" s="389"/>
      <c r="M22" s="390"/>
      <c r="N22" s="390"/>
      <c r="O22" s="390"/>
      <c r="P22" s="390"/>
      <c r="Q22" s="390"/>
      <c r="R22" s="390"/>
    </row>
    <row r="23" spans="1:18" ht="33" customHeight="1">
      <c r="A23" s="73"/>
      <c r="B23" s="73" t="s">
        <v>186</v>
      </c>
      <c r="C23" s="73"/>
      <c r="D23" s="73"/>
      <c r="E23" s="73"/>
      <c r="F23" s="73"/>
      <c r="G23" s="73"/>
      <c r="H23" s="73"/>
      <c r="I23" s="73"/>
      <c r="J23" s="73"/>
      <c r="K23" s="73"/>
    </row>
    <row r="24" spans="1:18" ht="14">
      <c r="A24" s="73"/>
      <c r="B24" s="73"/>
      <c r="C24" s="73"/>
      <c r="D24" s="73"/>
      <c r="E24" s="73"/>
      <c r="F24" s="73"/>
      <c r="G24" s="73"/>
      <c r="H24" s="73"/>
      <c r="I24" s="73"/>
      <c r="J24" s="73"/>
      <c r="K24" s="73"/>
    </row>
  </sheetData>
  <sheetProtection algorithmName="SHA-512" hashValue="pbAO7ojOv43c2UlZRcPThjMaSTpIPuLN14GZCZitHxZwq5kqQD9LT7BRDLZyyaDijC2NmXkrDWmxcvMKyi8N3w==" saltValue="JePcxlvfde81tj3ZVZGdXQ==" spinCount="100000" sheet="1" objects="1" scenarios="1"/>
  <mergeCells count="41">
    <mergeCell ref="A5:K5"/>
    <mergeCell ref="B9:D9"/>
    <mergeCell ref="E9:G9"/>
    <mergeCell ref="H9:J9"/>
    <mergeCell ref="L9:O9"/>
    <mergeCell ref="B10:D10"/>
    <mergeCell ref="E10:G10"/>
    <mergeCell ref="H10:J10"/>
    <mergeCell ref="B13:D13"/>
    <mergeCell ref="E13:G13"/>
    <mergeCell ref="H13:J13"/>
    <mergeCell ref="B11:D11"/>
    <mergeCell ref="E11:G11"/>
    <mergeCell ref="H11:J11"/>
    <mergeCell ref="B12:D12"/>
    <mergeCell ref="E12:G12"/>
    <mergeCell ref="H12:J12"/>
    <mergeCell ref="B14:D14"/>
    <mergeCell ref="E14:G14"/>
    <mergeCell ref="H14:J14"/>
    <mergeCell ref="B20:D20"/>
    <mergeCell ref="E20:G20"/>
    <mergeCell ref="H20:J20"/>
    <mergeCell ref="B17:D17"/>
    <mergeCell ref="E17:G17"/>
    <mergeCell ref="H17:J17"/>
    <mergeCell ref="B18:D18"/>
    <mergeCell ref="E18:G18"/>
    <mergeCell ref="H18:J18"/>
    <mergeCell ref="L18:P18"/>
    <mergeCell ref="B19:D19"/>
    <mergeCell ref="E19:G19"/>
    <mergeCell ref="H19:J19"/>
    <mergeCell ref="L19:Q19"/>
    <mergeCell ref="L22:R22"/>
    <mergeCell ref="B21:D21"/>
    <mergeCell ref="E21:G21"/>
    <mergeCell ref="H21:J21"/>
    <mergeCell ref="B22:D22"/>
    <mergeCell ref="E22:G22"/>
    <mergeCell ref="H22:J22"/>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335B6-7225-4C3B-8D0D-8D240877A5BA}">
  <sheetPr>
    <tabColor rgb="FFFF00FF"/>
  </sheetPr>
  <dimension ref="A1:I27"/>
  <sheetViews>
    <sheetView view="pageBreakPreview" topLeftCell="A5" zoomScale="85" zoomScaleNormal="100" zoomScaleSheetLayoutView="85" workbookViewId="0">
      <selection activeCell="F22" sqref="F22:I22"/>
    </sheetView>
  </sheetViews>
  <sheetFormatPr defaultColWidth="9.81640625" defaultRowHeight="14"/>
  <cols>
    <col min="1" max="9" width="10.6328125" style="84" customWidth="1"/>
    <col min="10" max="16384" width="9.81640625" style="84"/>
  </cols>
  <sheetData>
    <row r="1" spans="1:9">
      <c r="A1" s="83" t="s">
        <v>187</v>
      </c>
    </row>
    <row r="2" spans="1:9" ht="3" customHeight="1">
      <c r="A2" s="83"/>
    </row>
    <row r="3" spans="1:9" ht="3" customHeight="1"/>
    <row r="4" spans="1:9" s="86" customFormat="1" ht="19">
      <c r="A4" s="415" t="s">
        <v>188</v>
      </c>
      <c r="B4" s="415"/>
      <c r="C4" s="415"/>
      <c r="D4" s="415"/>
      <c r="E4" s="415"/>
      <c r="F4" s="415"/>
      <c r="G4" s="415"/>
      <c r="H4" s="415"/>
      <c r="I4" s="415"/>
    </row>
    <row r="5" spans="1:9" s="86" customFormat="1" ht="6" customHeight="1">
      <c r="A5" s="85"/>
      <c r="B5" s="85"/>
      <c r="C5" s="85"/>
      <c r="D5" s="85"/>
      <c r="E5" s="85"/>
      <c r="F5" s="85"/>
      <c r="G5" s="85"/>
      <c r="H5" s="85"/>
      <c r="I5" s="85"/>
    </row>
    <row r="6" spans="1:9" ht="6" customHeight="1">
      <c r="A6" s="87"/>
    </row>
    <row r="7" spans="1:9" ht="30" customHeight="1">
      <c r="A7" s="416" t="s">
        <v>189</v>
      </c>
      <c r="B7" s="416"/>
      <c r="C7" s="416"/>
      <c r="D7" s="416"/>
      <c r="E7" s="416"/>
      <c r="F7" s="416"/>
      <c r="G7" s="416"/>
      <c r="H7" s="416"/>
      <c r="I7" s="416"/>
    </row>
    <row r="8" spans="1:9" ht="4.5" customHeight="1">
      <c r="A8" s="417"/>
      <c r="B8" s="417"/>
      <c r="C8" s="417"/>
      <c r="D8" s="417"/>
      <c r="E8" s="417"/>
      <c r="F8" s="417"/>
      <c r="G8" s="417"/>
      <c r="H8" s="417"/>
      <c r="I8" s="417"/>
    </row>
    <row r="9" spans="1:9" ht="4.5" customHeight="1">
      <c r="A9" s="89"/>
      <c r="B9" s="90"/>
      <c r="C9" s="90"/>
      <c r="D9" s="90"/>
      <c r="E9" s="90"/>
      <c r="F9" s="90"/>
      <c r="G9" s="90"/>
      <c r="H9" s="90"/>
      <c r="I9" s="90"/>
    </row>
    <row r="10" spans="1:9">
      <c r="A10" s="418" t="s">
        <v>190</v>
      </c>
      <c r="B10" s="418"/>
      <c r="C10" s="418"/>
      <c r="D10" s="418"/>
      <c r="E10" s="418"/>
      <c r="F10" s="418"/>
      <c r="G10" s="418"/>
      <c r="H10" s="418"/>
      <c r="I10" s="418"/>
    </row>
    <row r="11" spans="1:9" ht="6" customHeight="1">
      <c r="A11" s="89"/>
      <c r="B11" s="90"/>
      <c r="C11" s="90"/>
      <c r="D11" s="90"/>
      <c r="E11" s="90"/>
      <c r="F11" s="90"/>
      <c r="G11" s="90"/>
      <c r="H11" s="90"/>
      <c r="I11" s="90"/>
    </row>
    <row r="12" spans="1:9" ht="180" customHeight="1">
      <c r="A12" s="419" t="s">
        <v>191</v>
      </c>
      <c r="B12" s="419"/>
      <c r="C12" s="419"/>
      <c r="D12" s="419"/>
      <c r="E12" s="419"/>
      <c r="F12" s="419"/>
      <c r="G12" s="419"/>
      <c r="H12" s="419"/>
      <c r="I12" s="419"/>
    </row>
    <row r="13" spans="1:9" ht="65.25" customHeight="1">
      <c r="A13" s="419" t="s">
        <v>192</v>
      </c>
      <c r="B13" s="419"/>
      <c r="C13" s="419"/>
      <c r="D13" s="419"/>
      <c r="E13" s="419"/>
      <c r="F13" s="419"/>
      <c r="G13" s="419"/>
      <c r="H13" s="419"/>
      <c r="I13" s="419"/>
    </row>
    <row r="14" spans="1:9" ht="217.5" customHeight="1">
      <c r="A14" s="419" t="s">
        <v>193</v>
      </c>
      <c r="B14" s="419"/>
      <c r="C14" s="419"/>
      <c r="D14" s="419"/>
      <c r="E14" s="419"/>
      <c r="F14" s="419"/>
      <c r="G14" s="419"/>
      <c r="H14" s="419"/>
      <c r="I14" s="419"/>
    </row>
    <row r="15" spans="1:9" ht="89.25" customHeight="1">
      <c r="A15" s="419" t="s">
        <v>194</v>
      </c>
      <c r="B15" s="419"/>
      <c r="C15" s="419"/>
      <c r="D15" s="419"/>
      <c r="E15" s="419"/>
      <c r="F15" s="419"/>
      <c r="G15" s="419"/>
      <c r="H15" s="419"/>
      <c r="I15" s="419"/>
    </row>
    <row r="16" spans="1:9" ht="11.25" customHeight="1">
      <c r="A16" s="91"/>
      <c r="B16" s="91"/>
      <c r="C16" s="91"/>
      <c r="D16" s="91"/>
      <c r="E16" s="91"/>
      <c r="F16" s="91"/>
      <c r="G16" s="91"/>
      <c r="H16" s="91"/>
      <c r="I16" s="91"/>
    </row>
    <row r="17" spans="1:9">
      <c r="A17" s="420">
        <v>46037</v>
      </c>
      <c r="B17" s="420"/>
      <c r="C17" s="420"/>
      <c r="D17" s="92"/>
      <c r="E17" s="92"/>
      <c r="F17" s="92"/>
      <c r="G17" s="92"/>
      <c r="H17" s="92"/>
      <c r="I17" s="92"/>
    </row>
    <row r="18" spans="1:9" ht="4.5" customHeight="1">
      <c r="A18" s="87"/>
    </row>
    <row r="19" spans="1:9" ht="4.5" customHeight="1">
      <c r="A19" s="87"/>
    </row>
    <row r="20" spans="1:9">
      <c r="A20" s="92" t="s">
        <v>195</v>
      </c>
    </row>
    <row r="21" spans="1:9" hidden="1">
      <c r="A21" s="87"/>
    </row>
    <row r="22" spans="1:9" ht="19.5" customHeight="1">
      <c r="D22" s="409" t="s">
        <v>196</v>
      </c>
      <c r="E22" s="409"/>
      <c r="F22" s="410">
        <f>'交付申請基本情報（R8.1.15〆）'!D7</f>
        <v>0</v>
      </c>
      <c r="G22" s="410"/>
      <c r="H22" s="410"/>
      <c r="I22" s="410"/>
    </row>
    <row r="23" spans="1:9" ht="19.5" customHeight="1">
      <c r="D23" s="409" t="s">
        <v>197</v>
      </c>
      <c r="E23" s="409"/>
      <c r="F23" s="410">
        <f>'交付申請基本情報（R8.1.15〆）'!D5</f>
        <v>0</v>
      </c>
      <c r="G23" s="411"/>
      <c r="H23" s="411"/>
      <c r="I23" s="411"/>
    </row>
    <row r="24" spans="1:9" ht="19.5" customHeight="1">
      <c r="D24" s="409" t="s">
        <v>198</v>
      </c>
      <c r="E24" s="409"/>
      <c r="F24" s="410">
        <f>'交付申請基本情報（R8.1.15〆）'!D9</f>
        <v>0</v>
      </c>
      <c r="G24" s="411"/>
      <c r="H24" s="411"/>
      <c r="I24" s="411"/>
    </row>
    <row r="25" spans="1:9" ht="19.5" customHeight="1">
      <c r="D25" s="412" t="s">
        <v>199</v>
      </c>
      <c r="E25" s="413"/>
      <c r="F25" s="410">
        <f>'交付申請基本情報（R8.1.15〆）'!D8</f>
        <v>0</v>
      </c>
      <c r="G25" s="411"/>
      <c r="H25" s="411"/>
      <c r="I25" s="411"/>
    </row>
    <row r="26" spans="1:9" ht="19.5" customHeight="1">
      <c r="D26" s="414" t="s">
        <v>200</v>
      </c>
      <c r="E26" s="414"/>
      <c r="F26" s="410">
        <f>'交付申請基本情報（R8.1.15〆）'!D10</f>
        <v>0</v>
      </c>
      <c r="G26" s="411"/>
      <c r="H26" s="411"/>
      <c r="I26" s="411"/>
    </row>
    <row r="27" spans="1:9">
      <c r="A27" s="93"/>
    </row>
  </sheetData>
  <sheetProtection algorithmName="SHA-512" hashValue="F545H3WLWIlCXXiYSBFtMmxqQBJdTFVi+EAKaiUP6EgmsPySDnoKcLhbkV7kaQwEjZVB+gaViuvhjawmD3GaFw==" saltValue="JgXXuiCHzJUoilQeRAj3mQ==" spinCount="100000" sheet="1" objects="1" scenarios="1"/>
  <mergeCells count="19">
    <mergeCell ref="D23:E23"/>
    <mergeCell ref="F23:I23"/>
    <mergeCell ref="A4:I4"/>
    <mergeCell ref="A7:I7"/>
    <mergeCell ref="A8:I8"/>
    <mergeCell ref="A10:I10"/>
    <mergeCell ref="A12:I12"/>
    <mergeCell ref="A13:I13"/>
    <mergeCell ref="A14:I14"/>
    <mergeCell ref="A15:I15"/>
    <mergeCell ref="A17:C17"/>
    <mergeCell ref="D22:E22"/>
    <mergeCell ref="F22:I22"/>
    <mergeCell ref="D24:E24"/>
    <mergeCell ref="F24:I24"/>
    <mergeCell ref="D25:E25"/>
    <mergeCell ref="F25:I25"/>
    <mergeCell ref="D26:E26"/>
    <mergeCell ref="F26:I26"/>
  </mergeCells>
  <phoneticPr fontId="1"/>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DB414-C48B-425C-B83C-D81191661472}">
  <sheetPr>
    <tabColor rgb="FFFF00FF"/>
    <pageSetUpPr fitToPage="1"/>
  </sheetPr>
  <dimension ref="A1:L66"/>
  <sheetViews>
    <sheetView view="pageBreakPreview" topLeftCell="A15" zoomScaleNormal="100" zoomScaleSheetLayoutView="100" workbookViewId="0">
      <selection activeCell="R32" sqref="R32"/>
    </sheetView>
  </sheetViews>
  <sheetFormatPr defaultColWidth="9" defaultRowHeight="13"/>
  <cols>
    <col min="1" max="1" width="20.26953125" style="636" customWidth="1"/>
    <col min="2" max="2" width="9" style="636"/>
    <col min="3" max="3" width="3.7265625" style="636" customWidth="1"/>
    <col min="4" max="4" width="9" style="636"/>
    <col min="5" max="5" width="8.7265625" style="636" customWidth="1"/>
    <col min="6" max="6" width="9" style="636"/>
    <col min="7" max="7" width="9.7265625" style="636" customWidth="1"/>
    <col min="8" max="8" width="4.6328125" style="636" customWidth="1"/>
    <col min="9" max="9" width="9" style="636"/>
    <col min="10" max="10" width="4.7265625" style="636" customWidth="1"/>
    <col min="11" max="11" width="9" style="636"/>
    <col min="12" max="12" width="14.26953125" style="636" customWidth="1"/>
    <col min="13" max="13" width="2" style="636" customWidth="1"/>
    <col min="14" max="16384" width="9" style="636"/>
  </cols>
  <sheetData>
    <row r="1" spans="1:12" ht="9" customHeight="1"/>
    <row r="3" spans="1:12" ht="19.5" customHeight="1">
      <c r="A3" s="637"/>
      <c r="B3" s="638" t="s">
        <v>201</v>
      </c>
      <c r="C3" s="639"/>
      <c r="D3" s="639"/>
      <c r="E3" s="639"/>
      <c r="F3" s="639"/>
      <c r="G3" s="639"/>
      <c r="H3" s="639"/>
      <c r="I3" s="639"/>
      <c r="J3" s="640"/>
    </row>
    <row r="4" spans="1:12" ht="27.75" customHeight="1">
      <c r="A4" s="641" t="s">
        <v>202</v>
      </c>
      <c r="B4" s="641"/>
      <c r="C4" s="641"/>
      <c r="D4" s="641"/>
      <c r="E4" s="641"/>
      <c r="F4" s="641"/>
      <c r="G4" s="641"/>
      <c r="H4" s="641"/>
      <c r="I4" s="641"/>
      <c r="J4" s="641"/>
      <c r="K4" s="641"/>
      <c r="L4" s="641"/>
    </row>
    <row r="5" spans="1:12" ht="27.75" customHeight="1" thickBot="1">
      <c r="A5" s="642"/>
      <c r="B5" s="643"/>
      <c r="C5" s="643"/>
      <c r="D5" s="643"/>
      <c r="E5" s="643"/>
      <c r="F5" s="643"/>
      <c r="G5" s="643"/>
      <c r="H5" s="643"/>
      <c r="I5" s="643"/>
      <c r="J5" s="644" t="s">
        <v>203</v>
      </c>
      <c r="K5" s="644"/>
      <c r="L5" s="644"/>
    </row>
    <row r="6" spans="1:12" ht="20.149999999999999" customHeight="1">
      <c r="A6" s="645"/>
      <c r="B6" s="646" t="s">
        <v>204</v>
      </c>
      <c r="C6" s="647"/>
      <c r="D6" s="647"/>
      <c r="E6" s="647"/>
      <c r="F6" s="647"/>
      <c r="G6" s="647"/>
      <c r="H6" s="647"/>
      <c r="I6" s="647"/>
      <c r="J6" s="648"/>
      <c r="K6" s="648"/>
      <c r="L6" s="649"/>
    </row>
    <row r="7" spans="1:12" ht="20.149999999999999" customHeight="1">
      <c r="A7" s="650" t="s">
        <v>205</v>
      </c>
      <c r="B7" s="651" t="s">
        <v>206</v>
      </c>
      <c r="C7" s="651"/>
      <c r="D7" s="651"/>
      <c r="E7" s="651" t="s">
        <v>207</v>
      </c>
      <c r="F7" s="651"/>
      <c r="G7" s="651"/>
      <c r="H7" s="651" t="s">
        <v>208</v>
      </c>
      <c r="I7" s="651"/>
      <c r="J7" s="651"/>
      <c r="K7" s="651"/>
      <c r="L7" s="652"/>
    </row>
    <row r="8" spans="1:12" ht="20.149999999999999" customHeight="1">
      <c r="A8" s="650" t="s">
        <v>209</v>
      </c>
      <c r="B8" s="651" t="s">
        <v>210</v>
      </c>
      <c r="C8" s="651"/>
      <c r="D8" s="651"/>
      <c r="E8" s="651" t="s">
        <v>211</v>
      </c>
      <c r="F8" s="651"/>
      <c r="G8" s="651"/>
      <c r="H8" s="651"/>
      <c r="I8" s="651"/>
      <c r="J8" s="651"/>
      <c r="K8" s="651"/>
      <c r="L8" s="652"/>
    </row>
    <row r="9" spans="1:12" ht="20.149999999999999" customHeight="1" thickBot="1">
      <c r="A9" s="653"/>
      <c r="B9" s="654" t="s">
        <v>212</v>
      </c>
      <c r="C9" s="654"/>
      <c r="D9" s="654"/>
      <c r="E9" s="654"/>
      <c r="F9" s="654"/>
      <c r="G9" s="654"/>
      <c r="H9" s="654"/>
      <c r="I9" s="654"/>
      <c r="J9" s="654"/>
      <c r="K9" s="654"/>
      <c r="L9" s="655"/>
    </row>
    <row r="10" spans="1:12" ht="19.5" customHeight="1">
      <c r="A10" s="656" t="s">
        <v>213</v>
      </c>
      <c r="B10" s="442"/>
      <c r="C10" s="443"/>
      <c r="D10" s="443"/>
      <c r="E10" s="443"/>
      <c r="F10" s="443"/>
      <c r="G10" s="443"/>
      <c r="H10" s="443"/>
      <c r="I10" s="443"/>
      <c r="J10" s="443"/>
      <c r="K10" s="443"/>
      <c r="L10" s="444"/>
    </row>
    <row r="11" spans="1:12" ht="14.25" customHeight="1">
      <c r="A11" s="657"/>
      <c r="B11" s="658">
        <f>'交付申請基本情報（R8.1.15〆）'!D7</f>
        <v>0</v>
      </c>
      <c r="C11" s="659"/>
      <c r="D11" s="659"/>
      <c r="E11" s="659"/>
      <c r="F11" s="659"/>
      <c r="G11" s="659"/>
      <c r="H11" s="659"/>
      <c r="I11" s="659"/>
      <c r="J11" s="659"/>
      <c r="K11" s="659"/>
      <c r="L11" s="660"/>
    </row>
    <row r="12" spans="1:12" ht="14.25" customHeight="1">
      <c r="A12" s="657"/>
      <c r="B12" s="658"/>
      <c r="C12" s="659"/>
      <c r="D12" s="659"/>
      <c r="E12" s="659"/>
      <c r="F12" s="659"/>
      <c r="G12" s="659"/>
      <c r="H12" s="659"/>
      <c r="I12" s="659"/>
      <c r="J12" s="659"/>
      <c r="K12" s="659"/>
      <c r="L12" s="660"/>
    </row>
    <row r="13" spans="1:12" ht="15" customHeight="1" thickBot="1">
      <c r="A13" s="661"/>
      <c r="B13" s="662"/>
      <c r="C13" s="663"/>
      <c r="D13" s="663"/>
      <c r="E13" s="663"/>
      <c r="F13" s="663"/>
      <c r="G13" s="663"/>
      <c r="H13" s="663"/>
      <c r="I13" s="663"/>
      <c r="J13" s="663"/>
      <c r="K13" s="663"/>
      <c r="L13" s="664"/>
    </row>
    <row r="14" spans="1:12" ht="18.75" customHeight="1">
      <c r="A14" s="665" t="s">
        <v>214</v>
      </c>
      <c r="B14" s="439"/>
      <c r="C14" s="440"/>
      <c r="D14" s="440"/>
      <c r="E14" s="440"/>
      <c r="F14" s="440"/>
      <c r="G14" s="440"/>
      <c r="H14" s="440"/>
      <c r="I14" s="440"/>
      <c r="J14" s="440"/>
      <c r="K14" s="440"/>
      <c r="L14" s="441"/>
    </row>
    <row r="15" spans="1:12" ht="18.75" customHeight="1">
      <c r="A15" s="666"/>
      <c r="B15" s="667">
        <f>'交付申請基本情報（R8.1.15〆）'!D5</f>
        <v>0</v>
      </c>
      <c r="C15" s="668"/>
      <c r="D15" s="668"/>
      <c r="E15" s="668"/>
      <c r="F15" s="668"/>
      <c r="G15" s="668"/>
      <c r="H15" s="668"/>
      <c r="I15" s="668"/>
      <c r="J15" s="668"/>
      <c r="K15" s="668"/>
      <c r="L15" s="669"/>
    </row>
    <row r="16" spans="1:12" ht="18.75" customHeight="1" thickBot="1">
      <c r="A16" s="670"/>
      <c r="B16" s="667"/>
      <c r="C16" s="668"/>
      <c r="D16" s="668"/>
      <c r="E16" s="668"/>
      <c r="F16" s="668"/>
      <c r="G16" s="668"/>
      <c r="H16" s="668"/>
      <c r="I16" s="668"/>
      <c r="J16" s="668"/>
      <c r="K16" s="668"/>
      <c r="L16" s="669"/>
    </row>
    <row r="17" spans="1:12" ht="24.75" customHeight="1" thickBot="1">
      <c r="A17" s="671" t="s">
        <v>215</v>
      </c>
      <c r="B17" s="672">
        <f>'交付申請基本情報（R8.1.15〆）'!D6</f>
        <v>0</v>
      </c>
      <c r="C17" s="673"/>
      <c r="D17" s="674"/>
      <c r="E17" s="675" t="s">
        <v>216</v>
      </c>
      <c r="F17" s="676"/>
      <c r="G17" s="672">
        <f>'交付申請基本情報（R8.1.15〆）'!D8</f>
        <v>0</v>
      </c>
      <c r="H17" s="673"/>
      <c r="I17" s="673"/>
      <c r="J17" s="673"/>
      <c r="K17" s="673"/>
      <c r="L17" s="674"/>
    </row>
    <row r="18" spans="1:12" ht="24.75" customHeight="1" thickBot="1">
      <c r="A18" s="677" t="s">
        <v>217</v>
      </c>
      <c r="B18" s="435"/>
      <c r="C18" s="436"/>
      <c r="D18" s="436"/>
      <c r="E18" s="678" t="s">
        <v>218</v>
      </c>
      <c r="F18" s="678"/>
      <c r="G18" s="437"/>
      <c r="H18" s="437"/>
      <c r="I18" s="437"/>
      <c r="J18" s="437"/>
      <c r="K18" s="437"/>
      <c r="L18" s="438"/>
    </row>
    <row r="19" spans="1:12" ht="18" customHeight="1">
      <c r="A19" s="665" t="s">
        <v>219</v>
      </c>
      <c r="B19" s="679">
        <f>'交付申請基本情報（R8.1.15〆）'!$D$16</f>
        <v>0</v>
      </c>
      <c r="C19" s="680"/>
      <c r="D19" s="680"/>
      <c r="E19" s="678" t="s">
        <v>218</v>
      </c>
      <c r="F19" s="678"/>
      <c r="G19" s="681">
        <f>'交付申請基本情報（R8.1.15〆）'!$D$17</f>
        <v>0</v>
      </c>
      <c r="H19" s="682"/>
      <c r="I19" s="682"/>
      <c r="J19" s="682"/>
      <c r="K19" s="682"/>
      <c r="L19" s="683"/>
    </row>
    <row r="20" spans="1:12" ht="18" customHeight="1" thickBot="1">
      <c r="A20" s="670"/>
      <c r="B20" s="684"/>
      <c r="C20" s="685"/>
      <c r="D20" s="685"/>
      <c r="E20" s="686" t="s">
        <v>220</v>
      </c>
      <c r="F20" s="686"/>
      <c r="G20" s="687">
        <f>'交付申請基本情報（R8.1.15〆）'!$D$18</f>
        <v>0</v>
      </c>
      <c r="H20" s="687"/>
      <c r="I20" s="687"/>
      <c r="J20" s="687"/>
      <c r="K20" s="687"/>
      <c r="L20" s="688"/>
    </row>
    <row r="21" spans="1:12" ht="21.75" customHeight="1">
      <c r="A21" s="689" t="s">
        <v>221</v>
      </c>
      <c r="B21" s="421" t="s">
        <v>222</v>
      </c>
      <c r="C21" s="422"/>
      <c r="D21" s="422"/>
      <c r="E21" s="422"/>
      <c r="F21" s="422"/>
      <c r="G21" s="422"/>
      <c r="H21" s="422"/>
      <c r="I21" s="422"/>
      <c r="J21" s="422"/>
      <c r="K21" s="422"/>
      <c r="L21" s="423"/>
    </row>
    <row r="22" spans="1:12" ht="24.75" customHeight="1" thickBot="1">
      <c r="A22" s="690" t="s">
        <v>223</v>
      </c>
      <c r="B22" s="424"/>
      <c r="C22" s="425"/>
      <c r="D22" s="425"/>
      <c r="E22" s="425"/>
      <c r="F22" s="425"/>
      <c r="G22" s="425"/>
      <c r="H22" s="425"/>
      <c r="I22" s="425"/>
      <c r="J22" s="425"/>
      <c r="K22" s="425"/>
      <c r="L22" s="426"/>
    </row>
    <row r="23" spans="1:12" ht="19.5" customHeight="1">
      <c r="A23" s="665" t="s">
        <v>224</v>
      </c>
      <c r="B23" s="427"/>
      <c r="C23" s="428"/>
      <c r="D23" s="428"/>
      <c r="E23" s="428"/>
      <c r="F23" s="229"/>
      <c r="G23" s="428"/>
      <c r="H23" s="428"/>
      <c r="I23" s="428"/>
      <c r="J23" s="229"/>
      <c r="K23" s="230"/>
      <c r="L23" s="691" t="s">
        <v>225</v>
      </c>
    </row>
    <row r="24" spans="1:12" ht="18" customHeight="1">
      <c r="A24" s="666"/>
      <c r="B24" s="692">
        <f>'交付申請基本情報（R8.1.15〆）'!$D$19</f>
        <v>0</v>
      </c>
      <c r="C24" s="693"/>
      <c r="D24" s="693"/>
      <c r="E24" s="693"/>
      <c r="F24" s="693"/>
      <c r="G24" s="694">
        <f>'交付申請基本情報（R8.1.15〆）'!$D$21</f>
        <v>0</v>
      </c>
      <c r="H24" s="695"/>
      <c r="I24" s="695"/>
      <c r="J24" s="696" t="s">
        <v>226</v>
      </c>
      <c r="K24" s="697"/>
      <c r="L24" s="698"/>
    </row>
    <row r="25" spans="1:12" ht="18" customHeight="1" thickBot="1">
      <c r="A25" s="670"/>
      <c r="B25" s="699"/>
      <c r="C25" s="700"/>
      <c r="D25" s="700"/>
      <c r="E25" s="700"/>
      <c r="F25" s="700"/>
      <c r="G25" s="701"/>
      <c r="H25" s="701"/>
      <c r="I25" s="701"/>
      <c r="J25" s="702"/>
      <c r="K25" s="702"/>
      <c r="L25" s="698"/>
    </row>
    <row r="26" spans="1:12" ht="15.75" customHeight="1">
      <c r="A26" s="703" t="s">
        <v>227</v>
      </c>
      <c r="B26" s="429" t="s">
        <v>228</v>
      </c>
      <c r="C26" s="430"/>
      <c r="D26" s="430"/>
      <c r="E26" s="430"/>
      <c r="F26" s="430"/>
      <c r="G26" s="430"/>
      <c r="H26" s="430"/>
      <c r="I26" s="430"/>
      <c r="J26" s="430"/>
      <c r="K26" s="431"/>
      <c r="L26" s="691" t="s">
        <v>229</v>
      </c>
    </row>
    <row r="27" spans="1:12" ht="13.5" thickBot="1">
      <c r="A27" s="690" t="s">
        <v>223</v>
      </c>
      <c r="B27" s="432"/>
      <c r="C27" s="433"/>
      <c r="D27" s="433"/>
      <c r="E27" s="433"/>
      <c r="F27" s="433"/>
      <c r="G27" s="433"/>
      <c r="H27" s="433"/>
      <c r="I27" s="433"/>
      <c r="J27" s="433"/>
      <c r="K27" s="434"/>
      <c r="L27" s="698"/>
    </row>
    <row r="28" spans="1:12" ht="22.5" customHeight="1" thickBot="1">
      <c r="A28" s="704" t="s">
        <v>230</v>
      </c>
      <c r="B28" s="705">
        <f>'交付申請基本情報（R8.1.15〆）'!D20</f>
        <v>0</v>
      </c>
      <c r="C28" s="706"/>
      <c r="D28" s="707" t="s">
        <v>231</v>
      </c>
      <c r="E28" s="708">
        <f>'交付申請基本情報（R8.1.15〆）'!D22</f>
        <v>0</v>
      </c>
      <c r="F28" s="709" t="s">
        <v>232</v>
      </c>
      <c r="G28" s="710"/>
      <c r="H28" s="711">
        <f>'交付申請基本情報（R8.1.15〆）'!D24</f>
        <v>0</v>
      </c>
      <c r="I28" s="712"/>
      <c r="J28" s="712"/>
      <c r="K28" s="713"/>
      <c r="L28" s="698"/>
    </row>
    <row r="29" spans="1:12" ht="16.5" customHeight="1" thickBot="1">
      <c r="A29" s="665" t="s">
        <v>233</v>
      </c>
      <c r="B29" s="714">
        <f>'交付申請基本情報（R8.1.15〆）'!D26</f>
        <v>0</v>
      </c>
      <c r="C29" s="715"/>
      <c r="D29" s="715"/>
      <c r="E29" s="715"/>
      <c r="F29" s="715"/>
      <c r="G29" s="715"/>
      <c r="H29" s="715"/>
      <c r="I29" s="715"/>
      <c r="J29" s="715"/>
      <c r="K29" s="716"/>
      <c r="L29" s="698"/>
    </row>
    <row r="30" spans="1:12" ht="16.5" customHeight="1">
      <c r="A30" s="666"/>
      <c r="B30" s="717">
        <f>'交付申請基本情報（R8.1.15〆）'!D25</f>
        <v>0</v>
      </c>
      <c r="C30" s="718"/>
      <c r="D30" s="718"/>
      <c r="E30" s="718"/>
      <c r="F30" s="718"/>
      <c r="G30" s="718"/>
      <c r="H30" s="718"/>
      <c r="I30" s="718"/>
      <c r="J30" s="718"/>
      <c r="K30" s="719"/>
      <c r="L30" s="698"/>
    </row>
    <row r="31" spans="1:12" ht="16.5" customHeight="1" thickBot="1">
      <c r="A31" s="670"/>
      <c r="B31" s="720"/>
      <c r="C31" s="721"/>
      <c r="D31" s="721"/>
      <c r="E31" s="721"/>
      <c r="F31" s="721"/>
      <c r="G31" s="721"/>
      <c r="H31" s="721"/>
      <c r="I31" s="721"/>
      <c r="J31" s="721"/>
      <c r="K31" s="722"/>
      <c r="L31" s="723"/>
    </row>
    <row r="32" spans="1:12" s="727" customFormat="1" ht="23.25" customHeight="1" thickBot="1">
      <c r="A32" s="724" t="s">
        <v>234</v>
      </c>
      <c r="B32" s="725"/>
      <c r="C32" s="725"/>
      <c r="D32" s="725"/>
      <c r="E32" s="725"/>
      <c r="F32" s="725"/>
      <c r="G32" s="725"/>
      <c r="H32" s="725"/>
      <c r="I32" s="725"/>
      <c r="J32" s="725"/>
      <c r="K32" s="725"/>
      <c r="L32" s="726"/>
    </row>
    <row r="33" spans="1:12" ht="20.25" customHeight="1" thickBot="1">
      <c r="A33" s="665" t="s">
        <v>235</v>
      </c>
      <c r="B33" s="728"/>
      <c r="C33" s="729"/>
      <c r="D33" s="729"/>
      <c r="E33" s="729"/>
      <c r="F33" s="729"/>
      <c r="G33" s="729"/>
      <c r="H33" s="729"/>
      <c r="I33" s="729"/>
      <c r="J33" s="729"/>
      <c r="K33" s="730"/>
      <c r="L33" s="731" t="s">
        <v>236</v>
      </c>
    </row>
    <row r="34" spans="1:12" ht="18" customHeight="1">
      <c r="A34" s="666"/>
      <c r="B34" s="732"/>
      <c r="C34" s="733"/>
      <c r="D34" s="733"/>
      <c r="E34" s="733"/>
      <c r="F34" s="734" t="s">
        <v>237</v>
      </c>
      <c r="G34" s="733"/>
      <c r="H34" s="733"/>
      <c r="I34" s="733"/>
      <c r="J34" s="735" t="s">
        <v>226</v>
      </c>
      <c r="K34" s="736"/>
      <c r="L34" s="731"/>
    </row>
    <row r="35" spans="1:12" ht="18" customHeight="1" thickBot="1">
      <c r="A35" s="670"/>
      <c r="B35" s="737"/>
      <c r="C35" s="738"/>
      <c r="D35" s="738"/>
      <c r="E35" s="738"/>
      <c r="F35" s="739" t="s">
        <v>238</v>
      </c>
      <c r="G35" s="738"/>
      <c r="H35" s="738"/>
      <c r="I35" s="738"/>
      <c r="J35" s="740"/>
      <c r="K35" s="741"/>
      <c r="L35" s="731"/>
    </row>
    <row r="36" spans="1:12" ht="22.5" customHeight="1" thickBot="1">
      <c r="A36" s="704" t="s">
        <v>230</v>
      </c>
      <c r="B36" s="742"/>
      <c r="C36" s="743"/>
      <c r="D36" s="743"/>
      <c r="E36" s="744"/>
      <c r="F36" s="709" t="s">
        <v>232</v>
      </c>
      <c r="G36" s="710"/>
      <c r="H36" s="745" t="s">
        <v>239</v>
      </c>
      <c r="I36" s="746"/>
      <c r="J36" s="746"/>
      <c r="K36" s="747"/>
      <c r="L36" s="731"/>
    </row>
    <row r="37" spans="1:12" ht="20.25" customHeight="1" thickBot="1">
      <c r="A37" s="665" t="s">
        <v>240</v>
      </c>
      <c r="B37" s="728"/>
      <c r="C37" s="729"/>
      <c r="D37" s="729"/>
      <c r="E37" s="729"/>
      <c r="F37" s="729"/>
      <c r="G37" s="729"/>
      <c r="H37" s="729"/>
      <c r="I37" s="729"/>
      <c r="J37" s="729"/>
      <c r="K37" s="730"/>
      <c r="L37" s="731"/>
    </row>
    <row r="38" spans="1:12" ht="34.5" customHeight="1" thickBot="1">
      <c r="A38" s="670"/>
      <c r="B38" s="748"/>
      <c r="C38" s="749"/>
      <c r="D38" s="749"/>
      <c r="E38" s="749"/>
      <c r="F38" s="749"/>
      <c r="G38" s="749"/>
      <c r="H38" s="749"/>
      <c r="I38" s="749"/>
      <c r="J38" s="749"/>
      <c r="K38" s="750"/>
      <c r="L38" s="751"/>
    </row>
    <row r="39" spans="1:12">
      <c r="A39" s="752" t="s">
        <v>241</v>
      </c>
      <c r="B39" s="753"/>
      <c r="C39" s="753"/>
      <c r="D39" s="753"/>
      <c r="E39" s="753"/>
      <c r="F39" s="753"/>
      <c r="G39" s="753"/>
      <c r="H39" s="753"/>
      <c r="I39" s="753"/>
      <c r="J39" s="753"/>
      <c r="K39" s="753"/>
      <c r="L39" s="754"/>
    </row>
    <row r="40" spans="1:12">
      <c r="A40" s="667"/>
      <c r="B40" s="668"/>
      <c r="C40" s="668"/>
      <c r="D40" s="668"/>
      <c r="E40" s="668"/>
      <c r="F40" s="668"/>
      <c r="G40" s="668"/>
      <c r="H40" s="668"/>
      <c r="I40" s="668"/>
      <c r="J40" s="668"/>
      <c r="K40" s="668"/>
      <c r="L40" s="669"/>
    </row>
    <row r="41" spans="1:12" ht="27" customHeight="1">
      <c r="A41" s="755" t="s">
        <v>171</v>
      </c>
      <c r="B41" s="756"/>
      <c r="C41" s="756"/>
      <c r="D41" s="756"/>
      <c r="E41" s="756"/>
      <c r="F41" s="756"/>
      <c r="G41" s="757"/>
      <c r="H41" s="757"/>
      <c r="I41" s="757"/>
      <c r="J41" s="757"/>
      <c r="K41" s="757"/>
      <c r="L41" s="758"/>
    </row>
    <row r="42" spans="1:12" ht="12.75" customHeight="1">
      <c r="A42" s="759"/>
      <c r="B42" s="760"/>
      <c r="C42" s="757"/>
      <c r="D42" s="757"/>
      <c r="E42" s="757"/>
      <c r="F42" s="757"/>
      <c r="G42" s="757"/>
      <c r="H42" s="757"/>
      <c r="I42" s="757"/>
      <c r="J42" s="757"/>
      <c r="K42" s="757"/>
      <c r="L42" s="758"/>
    </row>
    <row r="43" spans="1:12">
      <c r="A43" s="667" t="s">
        <v>242</v>
      </c>
      <c r="B43" s="668"/>
      <c r="C43" s="668"/>
      <c r="D43" s="668"/>
      <c r="E43" s="668"/>
      <c r="F43" s="668"/>
      <c r="G43" s="668"/>
      <c r="H43" s="668"/>
      <c r="I43" s="668"/>
      <c r="J43" s="668"/>
      <c r="K43" s="668"/>
      <c r="L43" s="669"/>
    </row>
    <row r="44" spans="1:12" ht="18.75" customHeight="1">
      <c r="A44" s="761"/>
      <c r="B44" s="762" t="s">
        <v>243</v>
      </c>
      <c r="C44" s="762"/>
      <c r="D44" s="762"/>
      <c r="E44" s="763">
        <f>'交付申請基本情報（R8.1.15〆）'!D7</f>
        <v>0</v>
      </c>
      <c r="F44" s="763"/>
      <c r="G44" s="763"/>
      <c r="H44" s="763"/>
      <c r="I44" s="763"/>
      <c r="J44" s="763"/>
      <c r="K44" s="763"/>
      <c r="L44" s="758"/>
    </row>
    <row r="45" spans="1:12" ht="18.75" customHeight="1">
      <c r="A45" s="761"/>
      <c r="B45" s="762" t="s">
        <v>244</v>
      </c>
      <c r="C45" s="762"/>
      <c r="D45" s="762"/>
      <c r="E45" s="763">
        <f>'交付申請基本情報（R8.1.15〆）'!D5</f>
        <v>0</v>
      </c>
      <c r="F45" s="763"/>
      <c r="G45" s="763"/>
      <c r="H45" s="763"/>
      <c r="I45" s="763"/>
      <c r="J45" s="763"/>
      <c r="K45" s="763"/>
      <c r="L45" s="758"/>
    </row>
    <row r="46" spans="1:12" ht="18.75" customHeight="1">
      <c r="A46" s="761"/>
      <c r="B46" s="762" t="s">
        <v>245</v>
      </c>
      <c r="C46" s="762"/>
      <c r="D46" s="762"/>
      <c r="E46" s="763">
        <f>'交付申請基本情報（R8.1.15〆）'!D9</f>
        <v>0</v>
      </c>
      <c r="F46" s="763"/>
      <c r="G46" s="763"/>
      <c r="H46" s="763"/>
      <c r="I46" s="763"/>
      <c r="J46" s="763"/>
      <c r="K46" s="763"/>
      <c r="L46" s="758"/>
    </row>
    <row r="47" spans="1:12" ht="18.75" customHeight="1">
      <c r="A47" s="761"/>
      <c r="B47" s="764"/>
      <c r="C47" s="764"/>
      <c r="D47" s="764"/>
      <c r="E47" s="765"/>
      <c r="F47" s="765"/>
      <c r="G47" s="765"/>
      <c r="H47" s="765"/>
      <c r="I47" s="765"/>
      <c r="J47" s="766"/>
      <c r="K47" s="757"/>
      <c r="L47" s="758"/>
    </row>
    <row r="48" spans="1:12" ht="18.75" customHeight="1">
      <c r="A48" s="761"/>
      <c r="B48" s="764"/>
      <c r="C48" s="764"/>
      <c r="D48" s="764"/>
      <c r="E48" s="765"/>
      <c r="F48" s="765"/>
      <c r="G48" s="765"/>
      <c r="H48" s="765"/>
      <c r="I48" s="765"/>
      <c r="J48" s="766"/>
      <c r="K48" s="757"/>
      <c r="L48" s="758"/>
    </row>
    <row r="49" spans="1:12" ht="18.75" customHeight="1">
      <c r="A49" s="761"/>
      <c r="B49" s="764"/>
      <c r="C49" s="764"/>
      <c r="D49" s="764"/>
      <c r="E49" s="765"/>
      <c r="F49" s="765"/>
      <c r="G49" s="765"/>
      <c r="H49" s="765"/>
      <c r="I49" s="765"/>
      <c r="J49" s="766"/>
      <c r="K49" s="757"/>
      <c r="L49" s="758"/>
    </row>
    <row r="50" spans="1:12" ht="18.75" customHeight="1">
      <c r="A50" s="761"/>
      <c r="B50" s="764"/>
      <c r="C50" s="764"/>
      <c r="D50" s="764"/>
      <c r="E50" s="765"/>
      <c r="F50" s="765"/>
      <c r="G50" s="765"/>
      <c r="H50" s="765"/>
      <c r="I50" s="765"/>
      <c r="J50" s="766"/>
      <c r="K50" s="757"/>
      <c r="L50" s="758"/>
    </row>
    <row r="51" spans="1:12" ht="18.75" customHeight="1">
      <c r="A51" s="761"/>
      <c r="B51" s="764"/>
      <c r="C51" s="764"/>
      <c r="D51" s="764"/>
      <c r="E51" s="765"/>
      <c r="F51" s="765"/>
      <c r="G51" s="765"/>
      <c r="H51" s="765"/>
      <c r="I51" s="765"/>
      <c r="J51" s="766"/>
      <c r="K51" s="757"/>
      <c r="L51" s="758"/>
    </row>
    <row r="52" spans="1:12" ht="10.5" customHeight="1" thickBot="1">
      <c r="A52" s="767"/>
      <c r="B52" s="768"/>
      <c r="C52" s="768"/>
      <c r="D52" s="768"/>
      <c r="E52" s="768"/>
      <c r="F52" s="768"/>
      <c r="G52" s="768"/>
      <c r="H52" s="768"/>
      <c r="I52" s="768"/>
      <c r="J52" s="768"/>
      <c r="K52" s="768"/>
      <c r="L52" s="769"/>
    </row>
    <row r="53" spans="1:12">
      <c r="A53" s="770"/>
      <c r="B53" s="770"/>
      <c r="C53" s="770"/>
      <c r="D53" s="770"/>
      <c r="E53" s="770"/>
      <c r="F53" s="770"/>
      <c r="G53" s="770"/>
      <c r="H53" s="770"/>
      <c r="I53" s="770"/>
      <c r="J53" s="770"/>
      <c r="K53" s="770"/>
      <c r="L53" s="770"/>
    </row>
    <row r="54" spans="1:12">
      <c r="A54" s="771"/>
      <c r="B54" s="771"/>
      <c r="C54" s="771"/>
      <c r="D54" s="771"/>
      <c r="E54" s="771"/>
      <c r="F54" s="771"/>
      <c r="G54" s="771"/>
      <c r="H54" s="771"/>
      <c r="I54" s="771"/>
      <c r="J54" s="771"/>
      <c r="K54" s="771"/>
      <c r="L54" s="771"/>
    </row>
    <row r="55" spans="1:12">
      <c r="A55" s="772" t="s">
        <v>246</v>
      </c>
      <c r="B55" s="772"/>
      <c r="C55" s="772"/>
      <c r="D55" s="772"/>
      <c r="E55" s="772"/>
      <c r="F55" s="772"/>
      <c r="G55" s="772"/>
      <c r="H55" s="772"/>
      <c r="I55" s="772"/>
      <c r="J55" s="772"/>
      <c r="K55" s="772"/>
      <c r="L55" s="772"/>
    </row>
    <row r="56" spans="1:12" ht="26.25" customHeight="1">
      <c r="A56" s="773" t="s">
        <v>247</v>
      </c>
      <c r="B56" s="773"/>
      <c r="C56" s="773"/>
      <c r="D56" s="773"/>
      <c r="E56" s="773"/>
      <c r="F56" s="773"/>
      <c r="G56" s="773"/>
      <c r="H56" s="773"/>
      <c r="I56" s="773"/>
      <c r="J56" s="773"/>
      <c r="K56" s="773"/>
      <c r="L56" s="773"/>
    </row>
    <row r="57" spans="1:12">
      <c r="A57" s="773" t="s">
        <v>248</v>
      </c>
      <c r="B57" s="773"/>
      <c r="C57" s="773"/>
      <c r="D57" s="773"/>
      <c r="E57" s="773"/>
      <c r="F57" s="773"/>
      <c r="G57" s="773"/>
      <c r="H57" s="773"/>
      <c r="I57" s="773"/>
      <c r="J57" s="773"/>
      <c r="K57" s="773"/>
      <c r="L57" s="773"/>
    </row>
    <row r="58" spans="1:12" ht="26.25" customHeight="1">
      <c r="A58" s="773" t="s">
        <v>249</v>
      </c>
      <c r="B58" s="773"/>
      <c r="C58" s="773"/>
      <c r="D58" s="773"/>
      <c r="E58" s="773"/>
      <c r="F58" s="773"/>
      <c r="G58" s="773"/>
      <c r="H58" s="773"/>
      <c r="I58" s="773"/>
      <c r="J58" s="773"/>
      <c r="K58" s="773"/>
      <c r="L58" s="773"/>
    </row>
    <row r="59" spans="1:12" ht="21.75" customHeight="1">
      <c r="A59" s="773" t="s">
        <v>250</v>
      </c>
      <c r="B59" s="773"/>
      <c r="C59" s="773"/>
      <c r="D59" s="773"/>
      <c r="E59" s="773"/>
      <c r="F59" s="773"/>
      <c r="G59" s="773"/>
      <c r="H59" s="773"/>
      <c r="I59" s="773"/>
      <c r="J59" s="773"/>
      <c r="K59" s="773"/>
      <c r="L59" s="773"/>
    </row>
    <row r="60" spans="1:12" ht="16.5" customHeight="1">
      <c r="A60" s="773" t="s">
        <v>251</v>
      </c>
      <c r="B60" s="773"/>
      <c r="C60" s="773"/>
      <c r="D60" s="773"/>
      <c r="E60" s="773"/>
      <c r="F60" s="773"/>
      <c r="G60" s="773"/>
      <c r="H60" s="773"/>
      <c r="I60" s="773"/>
      <c r="J60" s="773"/>
      <c r="K60" s="773"/>
      <c r="L60" s="773"/>
    </row>
    <row r="61" spans="1:12" ht="30" customHeight="1">
      <c r="A61" s="773" t="s">
        <v>252</v>
      </c>
      <c r="B61" s="773"/>
      <c r="C61" s="773"/>
      <c r="D61" s="773"/>
      <c r="E61" s="773"/>
      <c r="F61" s="773"/>
      <c r="G61" s="773"/>
      <c r="H61" s="773"/>
      <c r="I61" s="773"/>
      <c r="J61" s="773"/>
      <c r="K61" s="773"/>
      <c r="L61" s="773"/>
    </row>
    <row r="62" spans="1:12" s="775" customFormat="1" ht="24" customHeight="1">
      <c r="A62" s="774" t="s">
        <v>253</v>
      </c>
      <c r="B62" s="774"/>
      <c r="C62" s="774"/>
      <c r="D62" s="774"/>
      <c r="E62" s="774"/>
      <c r="F62" s="774"/>
      <c r="G62" s="774"/>
      <c r="H62" s="774"/>
      <c r="I62" s="774"/>
      <c r="J62" s="774"/>
      <c r="K62" s="774"/>
      <c r="L62" s="774"/>
    </row>
    <row r="63" spans="1:12" s="775" customFormat="1" ht="44.25" customHeight="1">
      <c r="A63" s="774" t="s">
        <v>254</v>
      </c>
      <c r="B63" s="774"/>
      <c r="C63" s="774"/>
      <c r="D63" s="774"/>
      <c r="E63" s="774"/>
      <c r="F63" s="774"/>
      <c r="G63" s="774"/>
      <c r="H63" s="774"/>
      <c r="I63" s="774"/>
      <c r="J63" s="774"/>
      <c r="K63" s="774"/>
      <c r="L63" s="774"/>
    </row>
    <row r="64" spans="1:12" s="775" customFormat="1" ht="11">
      <c r="A64" s="774"/>
      <c r="B64" s="774"/>
      <c r="C64" s="774"/>
      <c r="D64" s="774"/>
      <c r="E64" s="774"/>
      <c r="F64" s="774"/>
      <c r="G64" s="774"/>
      <c r="H64" s="774"/>
      <c r="I64" s="774"/>
      <c r="J64" s="774"/>
      <c r="K64" s="774"/>
      <c r="L64" s="774"/>
    </row>
    <row r="65" spans="1:12" s="775" customFormat="1" ht="11">
      <c r="A65" s="774"/>
      <c r="B65" s="774"/>
      <c r="C65" s="774"/>
      <c r="D65" s="774"/>
      <c r="E65" s="774"/>
      <c r="F65" s="774"/>
      <c r="G65" s="774"/>
      <c r="H65" s="774"/>
      <c r="I65" s="774"/>
      <c r="J65" s="774"/>
      <c r="K65" s="774"/>
      <c r="L65" s="774"/>
    </row>
    <row r="66" spans="1:12" s="775" customFormat="1" ht="11">
      <c r="A66" s="774"/>
      <c r="B66" s="774"/>
      <c r="C66" s="774"/>
      <c r="D66" s="774"/>
      <c r="E66" s="774"/>
      <c r="F66" s="774"/>
      <c r="G66" s="774"/>
      <c r="H66" s="774"/>
      <c r="I66" s="774"/>
      <c r="J66" s="774"/>
      <c r="K66" s="774"/>
      <c r="L66" s="774"/>
    </row>
  </sheetData>
  <sheetProtection formatCells="0"/>
  <protectedRanges>
    <protectedRange sqref="B10:L16 K17:L20 I17:I20 G17:G20 D17:D20 B17:B20 B21:L22 B23:K23 G36:K36 B29:K31 D28 B33:K35 G28:K28 B26:K27 F24:F25" name="範囲1_3"/>
  </protectedRanges>
  <mergeCells count="72">
    <mergeCell ref="B3:J3"/>
    <mergeCell ref="A4:L4"/>
    <mergeCell ref="J5:L5"/>
    <mergeCell ref="A10:A13"/>
    <mergeCell ref="B10:L10"/>
    <mergeCell ref="B11:L13"/>
    <mergeCell ref="A14:A16"/>
    <mergeCell ref="B14:L14"/>
    <mergeCell ref="B15:L16"/>
    <mergeCell ref="B17:D17"/>
    <mergeCell ref="E17:F17"/>
    <mergeCell ref="G17:L17"/>
    <mergeCell ref="B18:D18"/>
    <mergeCell ref="E18:F18"/>
    <mergeCell ref="G18:L18"/>
    <mergeCell ref="A19:A20"/>
    <mergeCell ref="B19:D20"/>
    <mergeCell ref="E19:F19"/>
    <mergeCell ref="G19:L19"/>
    <mergeCell ref="E20:F20"/>
    <mergeCell ref="G20:L20"/>
    <mergeCell ref="A29:A31"/>
    <mergeCell ref="B29:K29"/>
    <mergeCell ref="B30:K31"/>
    <mergeCell ref="B21:L22"/>
    <mergeCell ref="A23:A25"/>
    <mergeCell ref="B23:E23"/>
    <mergeCell ref="G23:I23"/>
    <mergeCell ref="L23:L25"/>
    <mergeCell ref="B24:F25"/>
    <mergeCell ref="G24:I25"/>
    <mergeCell ref="J24:K24"/>
    <mergeCell ref="B26:K27"/>
    <mergeCell ref="L26:L31"/>
    <mergeCell ref="B28:C28"/>
    <mergeCell ref="F28:G28"/>
    <mergeCell ref="H28:K28"/>
    <mergeCell ref="A40:L40"/>
    <mergeCell ref="A32:L32"/>
    <mergeCell ref="A33:A35"/>
    <mergeCell ref="B33:K33"/>
    <mergeCell ref="L33:L38"/>
    <mergeCell ref="B34:E35"/>
    <mergeCell ref="G34:I35"/>
    <mergeCell ref="J34:K34"/>
    <mergeCell ref="J35:K35"/>
    <mergeCell ref="B36:E36"/>
    <mergeCell ref="F36:G36"/>
    <mergeCell ref="H36:K36"/>
    <mergeCell ref="A37:A38"/>
    <mergeCell ref="B37:K37"/>
    <mergeCell ref="B38:K38"/>
    <mergeCell ref="A39:L39"/>
    <mergeCell ref="A57:L57"/>
    <mergeCell ref="A41:F41"/>
    <mergeCell ref="A43:L43"/>
    <mergeCell ref="B44:D44"/>
    <mergeCell ref="E44:K44"/>
    <mergeCell ref="B45:D45"/>
    <mergeCell ref="E45:K45"/>
    <mergeCell ref="B46:D46"/>
    <mergeCell ref="E46:K46"/>
    <mergeCell ref="A52:L52"/>
    <mergeCell ref="A55:L55"/>
    <mergeCell ref="A56:L56"/>
    <mergeCell ref="A64:L66"/>
    <mergeCell ref="A58:L58"/>
    <mergeCell ref="A59:L59"/>
    <mergeCell ref="A60:L60"/>
    <mergeCell ref="A61:L61"/>
    <mergeCell ref="A62:L62"/>
    <mergeCell ref="A63:L63"/>
  </mergeCells>
  <phoneticPr fontId="1"/>
  <pageMargins left="0.7" right="0.7" top="0.75" bottom="0.75" header="0.3" footer="0.3"/>
  <pageSetup paperSize="9" scale="80" orientation="portrait" r:id="rId1"/>
  <rowBreaks count="1" manualBreakCount="1">
    <brk id="5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50800</xdr:colOff>
                    <xdr:row>6</xdr:row>
                    <xdr:rowOff>190500</xdr:rowOff>
                  </from>
                  <to>
                    <xdr:col>1</xdr:col>
                    <xdr:colOff>336550</xdr:colOff>
                    <xdr:row>8</xdr:row>
                    <xdr:rowOff>88900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50800</xdr:colOff>
                    <xdr:row>5</xdr:row>
                    <xdr:rowOff>190500</xdr:rowOff>
                  </from>
                  <to>
                    <xdr:col>1</xdr:col>
                    <xdr:colOff>336550</xdr:colOff>
                    <xdr:row>7</xdr:row>
                    <xdr:rowOff>88900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0</xdr:col>
                    <xdr:colOff>457200</xdr:colOff>
                    <xdr:row>5</xdr:row>
                    <xdr:rowOff>184150</xdr:rowOff>
                  </from>
                  <to>
                    <xdr:col>0</xdr:col>
                    <xdr:colOff>742950</xdr:colOff>
                    <xdr:row>7</xdr:row>
                    <xdr:rowOff>69850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0</xdr:col>
                    <xdr:colOff>457200</xdr:colOff>
                    <xdr:row>6</xdr:row>
                    <xdr:rowOff>184150</xdr:rowOff>
                  </from>
                  <to>
                    <xdr:col>0</xdr:col>
                    <xdr:colOff>742950</xdr:colOff>
                    <xdr:row>8</xdr:row>
                    <xdr:rowOff>69850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4</xdr:col>
                    <xdr:colOff>57150</xdr:colOff>
                    <xdr:row>5</xdr:row>
                    <xdr:rowOff>171450</xdr:rowOff>
                  </from>
                  <to>
                    <xdr:col>4</xdr:col>
                    <xdr:colOff>342900</xdr:colOff>
                    <xdr:row>7</xdr:row>
                    <xdr:rowOff>69850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4</xdr:col>
                    <xdr:colOff>57150</xdr:colOff>
                    <xdr:row>6</xdr:row>
                    <xdr:rowOff>190500</xdr:rowOff>
                  </from>
                  <to>
                    <xdr:col>4</xdr:col>
                    <xdr:colOff>342900</xdr:colOff>
                    <xdr:row>8</xdr:row>
                    <xdr:rowOff>88900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7</xdr:col>
                    <xdr:colOff>57150</xdr:colOff>
                    <xdr:row>5</xdr:row>
                    <xdr:rowOff>184150</xdr:rowOff>
                  </from>
                  <to>
                    <xdr:col>8</xdr:col>
                    <xdr:colOff>0</xdr:colOff>
                    <xdr:row>7</xdr:row>
                    <xdr:rowOff>69850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sheetPr>
  <dimension ref="A1:L43"/>
  <sheetViews>
    <sheetView view="pageBreakPreview" zoomScale="90" zoomScaleNormal="90" zoomScaleSheetLayoutView="90" workbookViewId="0">
      <selection activeCell="F41" sqref="F41"/>
    </sheetView>
  </sheetViews>
  <sheetFormatPr defaultColWidth="9" defaultRowHeight="13"/>
  <cols>
    <col min="1" max="1" width="3.6328125" style="1" customWidth="1"/>
    <col min="2" max="2" width="3.08984375" style="1" customWidth="1"/>
    <col min="3" max="3" width="13.90625" style="1" customWidth="1"/>
    <col min="4" max="5" width="12.6328125" style="1" customWidth="1"/>
    <col min="6" max="6" width="15.6328125" style="1" customWidth="1"/>
    <col min="7" max="8" width="15.453125" style="1" customWidth="1"/>
    <col min="9" max="9" width="15.08984375" style="1" customWidth="1"/>
    <col min="10" max="10" width="9.26953125" style="1" customWidth="1"/>
    <col min="11" max="13" width="12.7265625" style="1" customWidth="1"/>
    <col min="14" max="16384" width="9" style="1"/>
  </cols>
  <sheetData>
    <row r="1" spans="1:12">
      <c r="A1" s="445"/>
      <c r="B1" s="445"/>
      <c r="C1" s="445"/>
      <c r="D1" s="445"/>
      <c r="E1" s="445"/>
      <c r="F1" s="445"/>
      <c r="I1" s="2" t="s">
        <v>39</v>
      </c>
    </row>
    <row r="2" spans="1:12" ht="21">
      <c r="B2" s="446" t="s">
        <v>40</v>
      </c>
      <c r="C2" s="446"/>
      <c r="D2" s="446"/>
      <c r="E2" s="446"/>
      <c r="F2" s="446"/>
      <c r="G2" s="446"/>
      <c r="H2" s="446"/>
      <c r="I2" s="446"/>
      <c r="J2" s="3"/>
      <c r="K2" s="3"/>
      <c r="L2" s="3"/>
    </row>
    <row r="3" spans="1:12" ht="13.5" customHeight="1">
      <c r="B3" s="4"/>
      <c r="C3" s="4"/>
      <c r="D3" s="4"/>
      <c r="E3" s="4"/>
      <c r="F3" s="4"/>
      <c r="G3" s="4"/>
      <c r="H3" s="4"/>
      <c r="I3" s="4"/>
      <c r="J3" s="4"/>
      <c r="K3" s="4"/>
      <c r="L3" s="4"/>
    </row>
    <row r="4" spans="1:12" s="5" customFormat="1" ht="14">
      <c r="B4" s="5" t="s">
        <v>31</v>
      </c>
    </row>
    <row r="5" spans="1:12" s="6" customFormat="1" ht="6" customHeight="1"/>
    <row r="6" spans="1:12" s="7" customFormat="1" ht="19.5" customHeight="1">
      <c r="B6" s="447" t="s">
        <v>37</v>
      </c>
      <c r="C6" s="447"/>
      <c r="D6" s="447"/>
      <c r="E6" s="447"/>
      <c r="F6" s="447"/>
      <c r="G6" s="447"/>
      <c r="H6" s="447"/>
      <c r="I6" s="447"/>
      <c r="J6" s="8"/>
      <c r="K6" s="8"/>
      <c r="L6" s="8"/>
    </row>
    <row r="7" spans="1:12" s="7" customFormat="1" ht="19.5" customHeight="1">
      <c r="B7" s="448" t="s">
        <v>329</v>
      </c>
      <c r="C7" s="448"/>
      <c r="D7" s="449"/>
      <c r="E7" s="450"/>
      <c r="F7" s="9" t="s">
        <v>20</v>
      </c>
      <c r="G7" s="451"/>
      <c r="H7" s="452"/>
      <c r="I7" s="10"/>
      <c r="J7" s="11"/>
      <c r="K7" s="11"/>
      <c r="L7" s="11"/>
    </row>
    <row r="8" spans="1:12" s="7" customFormat="1" ht="19.5" customHeight="1">
      <c r="B8" s="459" t="s">
        <v>18</v>
      </c>
      <c r="C8" s="459"/>
      <c r="D8" s="449"/>
      <c r="E8" s="469"/>
      <c r="F8" s="469"/>
      <c r="G8" s="469"/>
      <c r="H8" s="450"/>
      <c r="I8" s="10"/>
      <c r="J8" s="11"/>
      <c r="K8" s="11"/>
      <c r="L8" s="11"/>
    </row>
    <row r="9" spans="1:12" s="7" customFormat="1" ht="19.5" customHeight="1">
      <c r="B9" s="448" t="s">
        <v>66</v>
      </c>
      <c r="C9" s="448"/>
      <c r="D9" s="448"/>
      <c r="E9" s="448"/>
      <c r="F9" s="448"/>
      <c r="G9" s="473"/>
      <c r="H9" s="474"/>
      <c r="I9" s="10"/>
      <c r="J9" s="11"/>
      <c r="K9" s="11"/>
      <c r="L9" s="11"/>
    </row>
    <row r="10" spans="1:12" s="7" customFormat="1" ht="19.5" customHeight="1">
      <c r="B10" s="453" t="s">
        <v>19</v>
      </c>
      <c r="C10" s="453"/>
      <c r="D10" s="454"/>
      <c r="E10" s="454"/>
      <c r="F10" s="12" t="s">
        <v>47</v>
      </c>
      <c r="G10" s="451"/>
      <c r="H10" s="452"/>
      <c r="I10" s="10"/>
      <c r="J10" s="11"/>
      <c r="K10" s="11"/>
      <c r="L10" s="11"/>
    </row>
    <row r="11" spans="1:12" s="7" customFormat="1" ht="19.5" customHeight="1">
      <c r="B11" s="470" t="s">
        <v>45</v>
      </c>
      <c r="C11" s="471"/>
      <c r="D11" s="472"/>
      <c r="E11" s="472"/>
      <c r="F11" s="9" t="s">
        <v>46</v>
      </c>
      <c r="G11" s="451"/>
      <c r="H11" s="452"/>
      <c r="I11" s="10"/>
      <c r="J11" s="13"/>
      <c r="K11" s="13"/>
      <c r="L11" s="13"/>
    </row>
    <row r="12" spans="1:12" s="7" customFormat="1" ht="19.5" customHeight="1">
      <c r="B12" s="455" t="s">
        <v>22</v>
      </c>
      <c r="C12" s="455"/>
      <c r="D12" s="486"/>
      <c r="E12" s="487"/>
      <c r="F12" s="14" t="s">
        <v>21</v>
      </c>
      <c r="G12" s="451"/>
      <c r="H12" s="452"/>
      <c r="I12" s="10"/>
      <c r="J12" s="13"/>
      <c r="K12" s="13"/>
      <c r="L12" s="13"/>
    </row>
    <row r="13" spans="1:12" s="11" customFormat="1" ht="13.5" customHeight="1">
      <c r="B13" s="15"/>
      <c r="C13" s="15"/>
      <c r="D13" s="15"/>
      <c r="E13" s="15"/>
      <c r="F13" s="15"/>
      <c r="G13" s="15"/>
      <c r="H13" s="15"/>
      <c r="I13" s="15"/>
      <c r="J13" s="13"/>
      <c r="K13" s="13"/>
      <c r="L13" s="13"/>
    </row>
    <row r="14" spans="1:12" s="7" customFormat="1" ht="19.5" customHeight="1">
      <c r="B14" s="456" t="s">
        <v>23</v>
      </c>
      <c r="C14" s="456"/>
      <c r="D14" s="456"/>
      <c r="E14" s="456"/>
      <c r="F14" s="456"/>
      <c r="G14" s="456"/>
      <c r="H14" s="456"/>
      <c r="I14" s="456"/>
      <c r="J14" s="8"/>
      <c r="K14" s="8"/>
      <c r="L14" s="8"/>
    </row>
    <row r="15" spans="1:12" s="7" customFormat="1" ht="19.5" customHeight="1">
      <c r="B15" s="448" t="s">
        <v>329</v>
      </c>
      <c r="C15" s="448"/>
      <c r="D15" s="449"/>
      <c r="E15" s="450"/>
      <c r="F15" s="9" t="s">
        <v>20</v>
      </c>
      <c r="G15" s="451"/>
      <c r="H15" s="452"/>
      <c r="I15" s="10"/>
      <c r="J15" s="11"/>
      <c r="K15" s="11"/>
      <c r="L15" s="11"/>
    </row>
    <row r="16" spans="1:12" s="7" customFormat="1" ht="19.5" customHeight="1">
      <c r="B16" s="448" t="s">
        <v>18</v>
      </c>
      <c r="C16" s="448"/>
      <c r="D16" s="449"/>
      <c r="E16" s="469"/>
      <c r="F16" s="469"/>
      <c r="G16" s="469"/>
      <c r="H16" s="450"/>
      <c r="I16" s="10"/>
      <c r="J16" s="11"/>
      <c r="K16" s="11"/>
      <c r="L16" s="11"/>
    </row>
    <row r="17" spans="2:12" s="7" customFormat="1" ht="19.5" customHeight="1">
      <c r="B17" s="448" t="s">
        <v>66</v>
      </c>
      <c r="C17" s="448"/>
      <c r="D17" s="448"/>
      <c r="E17" s="448"/>
      <c r="F17" s="448"/>
      <c r="G17" s="457"/>
      <c r="H17" s="458"/>
      <c r="I17" s="10"/>
      <c r="J17" s="11"/>
      <c r="K17" s="11"/>
      <c r="L17" s="11"/>
    </row>
    <row r="18" spans="2:12" s="7" customFormat="1" ht="19.5" customHeight="1">
      <c r="B18" s="448" t="s">
        <v>19</v>
      </c>
      <c r="C18" s="448"/>
      <c r="D18" s="454"/>
      <c r="E18" s="454"/>
      <c r="F18" s="9" t="s">
        <v>47</v>
      </c>
      <c r="G18" s="451"/>
      <c r="H18" s="452"/>
      <c r="I18" s="10"/>
      <c r="J18" s="13"/>
      <c r="K18" s="13"/>
      <c r="L18" s="13"/>
    </row>
    <row r="19" spans="2:12" s="7" customFormat="1" ht="19.5" customHeight="1">
      <c r="B19" s="470" t="s">
        <v>45</v>
      </c>
      <c r="C19" s="471"/>
      <c r="D19" s="472"/>
      <c r="E19" s="472"/>
      <c r="F19" s="9" t="s">
        <v>46</v>
      </c>
      <c r="G19" s="451"/>
      <c r="H19" s="452"/>
      <c r="I19" s="10"/>
      <c r="J19" s="13"/>
      <c r="K19" s="13"/>
      <c r="L19" s="13"/>
    </row>
    <row r="20" spans="2:12" s="7" customFormat="1" ht="30" customHeight="1">
      <c r="B20" s="448" t="s">
        <v>41</v>
      </c>
      <c r="C20" s="448"/>
      <c r="D20" s="486"/>
      <c r="E20" s="487"/>
      <c r="F20" s="16" t="s">
        <v>42</v>
      </c>
      <c r="G20" s="451"/>
      <c r="H20" s="452"/>
      <c r="I20" s="10"/>
      <c r="J20" s="13"/>
      <c r="K20" s="13"/>
      <c r="L20" s="13"/>
    </row>
    <row r="21" spans="2:12" s="11" customFormat="1" ht="8.25" customHeight="1">
      <c r="B21" s="15"/>
      <c r="C21" s="15"/>
      <c r="D21" s="15"/>
      <c r="E21" s="15"/>
      <c r="F21" s="15"/>
      <c r="G21" s="15"/>
      <c r="H21" s="15"/>
      <c r="I21" s="15"/>
      <c r="J21" s="13"/>
      <c r="K21" s="13"/>
      <c r="L21" s="13"/>
    </row>
    <row r="22" spans="2:12" s="11" customFormat="1" ht="19.5" customHeight="1">
      <c r="C22" s="17"/>
      <c r="D22" s="17" t="s">
        <v>38</v>
      </c>
      <c r="E22" s="15"/>
      <c r="F22" s="15"/>
      <c r="G22" s="15"/>
      <c r="H22" s="15"/>
      <c r="I22" s="15"/>
      <c r="J22" s="13"/>
      <c r="K22" s="13"/>
      <c r="L22" s="13"/>
    </row>
    <row r="23" spans="2:12" s="7" customFormat="1" ht="19.5" customHeight="1">
      <c r="B23" s="448" t="s">
        <v>329</v>
      </c>
      <c r="C23" s="448"/>
      <c r="D23" s="449"/>
      <c r="E23" s="450"/>
      <c r="F23" s="9" t="s">
        <v>20</v>
      </c>
      <c r="G23" s="451"/>
      <c r="H23" s="452"/>
      <c r="I23" s="10"/>
      <c r="J23" s="11"/>
      <c r="K23" s="11"/>
      <c r="L23" s="11"/>
    </row>
    <row r="24" spans="2:12" s="7" customFormat="1" ht="19.5" customHeight="1">
      <c r="B24" s="448" t="s">
        <v>18</v>
      </c>
      <c r="C24" s="448"/>
      <c r="D24" s="449"/>
      <c r="E24" s="469"/>
      <c r="F24" s="469"/>
      <c r="G24" s="469"/>
      <c r="H24" s="450"/>
      <c r="I24" s="10"/>
      <c r="J24" s="11"/>
      <c r="K24" s="11"/>
      <c r="L24" s="11"/>
    </row>
    <row r="25" spans="2:12" ht="18" customHeight="1"/>
    <row r="26" spans="2:12" s="5" customFormat="1" ht="14">
      <c r="B26" s="5" t="s">
        <v>343</v>
      </c>
    </row>
    <row r="27" spans="2:12" ht="9.75" customHeight="1" thickBot="1"/>
    <row r="28" spans="2:12" s="7" customFormat="1" ht="18" customHeight="1">
      <c r="B28" s="485" t="s">
        <v>32</v>
      </c>
      <c r="C28" s="464"/>
      <c r="D28" s="464"/>
      <c r="E28" s="464" t="s">
        <v>24</v>
      </c>
      <c r="F28" s="464" t="s">
        <v>29</v>
      </c>
      <c r="G28" s="465" t="s">
        <v>34</v>
      </c>
      <c r="H28" s="467" t="s">
        <v>33</v>
      </c>
      <c r="I28" s="460" t="s">
        <v>43</v>
      </c>
    </row>
    <row r="29" spans="2:12" s="7" customFormat="1" ht="18" customHeight="1" thickBot="1">
      <c r="B29" s="462" t="s">
        <v>30</v>
      </c>
      <c r="C29" s="463"/>
      <c r="D29" s="233" t="s">
        <v>2</v>
      </c>
      <c r="E29" s="463"/>
      <c r="F29" s="463"/>
      <c r="G29" s="466"/>
      <c r="H29" s="468"/>
      <c r="I29" s="461"/>
    </row>
    <row r="30" spans="2:12" s="7" customFormat="1" ht="18" customHeight="1">
      <c r="B30" s="488" t="s">
        <v>48</v>
      </c>
      <c r="C30" s="489"/>
      <c r="D30" s="234" t="s">
        <v>26</v>
      </c>
      <c r="E30" s="19">
        <v>3000</v>
      </c>
      <c r="F30" s="235">
        <f>SUM('7-1.保険者１～４（申請）'!$E$9+'7-1.保険者１～４（申請）'!$Q$9+'7-1.保険者１～４（申請）'!$AC$9+'7-1.保険者１～４（申請）'!$AO$9+'7-2.保険者５～８（申請）'!$E$9+'7-2.保険者５～８（申請）'!$Q$9+'7-2.保険者５～８（申請）'!$AC$9+'7-2.保険者５～８（申請）'!$AO$9)</f>
        <v>0</v>
      </c>
      <c r="G30" s="19">
        <f>F30*E30</f>
        <v>0</v>
      </c>
      <c r="H30" s="236">
        <f>IF($G$9&lt;&gt;"",IF($G$9="併設なし",1/2,1/4),IF($G$17="併設なし",1/2,1/4))</f>
        <v>0.25</v>
      </c>
      <c r="I30" s="20">
        <f>G30*H30</f>
        <v>0</v>
      </c>
    </row>
    <row r="31" spans="2:12" s="7" customFormat="1" ht="18" customHeight="1">
      <c r="B31" s="483"/>
      <c r="C31" s="484"/>
      <c r="D31" s="237" t="s">
        <v>50</v>
      </c>
      <c r="E31" s="21">
        <v>11000</v>
      </c>
      <c r="F31" s="238">
        <f>SUM('7-1.保険者１～４（申請）'!$E$10+'7-1.保険者１～４（申請）'!$Q$10+'7-1.保険者１～４（申請）'!$AC$10+'7-1.保険者１～４（申請）'!$AO$10+'7-2.保険者５～８（申請）'!$E$10+'7-2.保険者５～８（申請）'!$Q$10+'7-2.保険者５～８（申請）'!$AC$10+'7-2.保険者５～８（申請）'!$AO$10)</f>
        <v>0</v>
      </c>
      <c r="G31" s="21">
        <f t="shared" ref="G31:G40" si="0">F31*E31</f>
        <v>0</v>
      </c>
      <c r="H31" s="239">
        <f>IF($G$9&lt;&gt;"",IF($G$9="併設なし",1/2,1/4),IF($G$17="併設なし",1/2,1/4))</f>
        <v>0.25</v>
      </c>
      <c r="I31" s="22">
        <f t="shared" ref="I31:I40" si="1">G31*H31</f>
        <v>0</v>
      </c>
    </row>
    <row r="32" spans="2:12" s="7" customFormat="1" ht="18" customHeight="1">
      <c r="B32" s="475"/>
      <c r="C32" s="476"/>
      <c r="D32" s="240" t="s">
        <v>28</v>
      </c>
      <c r="E32" s="23">
        <v>19000</v>
      </c>
      <c r="F32" s="241">
        <f>SUM('7-1.保険者１～４（申請）'!$E$11+'7-1.保険者１～４（申請）'!$Q$11+'7-1.保険者１～４（申請）'!$AC$11+'7-1.保険者１～４（申請）'!$AO$11+'7-2.保険者５～８（申請）'!$E$11+'7-2.保険者５～８（申請）'!$Q$11+'7-2.保険者５～８（申請）'!$AC$11+'7-2.保険者５～８（申請）'!$AO$11)</f>
        <v>0</v>
      </c>
      <c r="G32" s="23">
        <f t="shared" si="0"/>
        <v>0</v>
      </c>
      <c r="H32" s="242">
        <f t="shared" ref="H32:H40" si="2">IF($G$9&lt;&gt;"",IF($G$9="併設なし",1/2,1/4),IF($G$17="併設なし",1/2,1/4))</f>
        <v>0.25</v>
      </c>
      <c r="I32" s="24">
        <f t="shared" si="1"/>
        <v>0</v>
      </c>
    </row>
    <row r="33" spans="2:9" s="7" customFormat="1" ht="18" customHeight="1">
      <c r="B33" s="483" t="s">
        <v>49</v>
      </c>
      <c r="C33" s="484"/>
      <c r="D33" s="243" t="s">
        <v>26</v>
      </c>
      <c r="E33" s="25">
        <v>3000</v>
      </c>
      <c r="F33" s="244">
        <f>SUM('7-1.保険者１～４（申請）'!$E$12+'7-1.保険者１～４（申請）'!$Q$12+'7-1.保険者１～４（申請）'!$AC$12+'7-1.保険者１～４（申請）'!$AO$12+'7-2.保険者５～８（申請）'!$E$12+'7-2.保険者５～８（申請）'!$Q$12+'7-2.保険者５～８（申請）'!$AC$12+'7-2.保険者５～８（申請）'!$AO$12)</f>
        <v>0</v>
      </c>
      <c r="G33" s="25">
        <f t="shared" si="0"/>
        <v>0</v>
      </c>
      <c r="H33" s="245">
        <f t="shared" si="2"/>
        <v>0.25</v>
      </c>
      <c r="I33" s="26">
        <f t="shared" si="1"/>
        <v>0</v>
      </c>
    </row>
    <row r="34" spans="2:9" s="7" customFormat="1" ht="18" customHeight="1">
      <c r="B34" s="483"/>
      <c r="C34" s="484"/>
      <c r="D34" s="237" t="s">
        <v>50</v>
      </c>
      <c r="E34" s="21">
        <v>11000</v>
      </c>
      <c r="F34" s="238">
        <f>SUM('7-1.保険者１～４（申請）'!$E$13+'7-1.保険者１～４（申請）'!$Q$13+'7-1.保険者１～４（申請）'!$AC$13+'7-1.保険者１～４（申請）'!$AO$13+'7-2.保険者５～８（申請）'!$E$13+'7-2.保険者５～８（申請）'!$Q$13+'7-2.保険者５～８（申請）'!$AC$13+'7-2.保険者５～８（申請）'!$AO$13)</f>
        <v>0</v>
      </c>
      <c r="G34" s="21">
        <f t="shared" si="0"/>
        <v>0</v>
      </c>
      <c r="H34" s="239">
        <f t="shared" si="2"/>
        <v>0.25</v>
      </c>
      <c r="I34" s="22">
        <f t="shared" si="1"/>
        <v>0</v>
      </c>
    </row>
    <row r="35" spans="2:9" s="7" customFormat="1" ht="18" customHeight="1">
      <c r="B35" s="483"/>
      <c r="C35" s="484"/>
      <c r="D35" s="237" t="s">
        <v>52</v>
      </c>
      <c r="E35" s="21">
        <v>19000</v>
      </c>
      <c r="F35" s="238">
        <f>SUM('7-1.保険者１～４（申請）'!$E$14+'7-1.保険者１～４（申請）'!$Q$14+'7-1.保険者１～４（申請）'!$AC$14+'7-1.保険者１～４（申請）'!$AO$14+'7-2.保険者５～８（申請）'!$E$14+'7-2.保険者５～８（申請）'!$Q$14+'7-2.保険者５～８（申請）'!$AC$14+'7-2.保険者５～８（申請）'!$AO$14)</f>
        <v>0</v>
      </c>
      <c r="G35" s="21">
        <f t="shared" si="0"/>
        <v>0</v>
      </c>
      <c r="H35" s="239">
        <f t="shared" si="2"/>
        <v>0.25</v>
      </c>
      <c r="I35" s="22">
        <f t="shared" si="1"/>
        <v>0</v>
      </c>
    </row>
    <row r="36" spans="2:9" s="7" customFormat="1" ht="18" customHeight="1">
      <c r="B36" s="475"/>
      <c r="C36" s="476"/>
      <c r="D36" s="240" t="s">
        <v>51</v>
      </c>
      <c r="E36" s="23">
        <v>27000</v>
      </c>
      <c r="F36" s="241">
        <f>SUM('7-1.保険者１～４（申請）'!$E$15+'7-1.保険者１～４（申請）'!$Q$15+'7-1.保険者１～４（申請）'!$AC$15+'7-1.保険者１～４（申請）'!$AO$15+'7-2.保険者５～８（申請）'!$E$15+'7-2.保険者５～８（申請）'!$Q$15+'7-2.保険者５～８（申請）'!$AC$15+'7-2.保険者５～８（申請）'!$AO$15)</f>
        <v>0</v>
      </c>
      <c r="G36" s="23">
        <f>F36*E36</f>
        <v>0</v>
      </c>
      <c r="H36" s="242">
        <f>IF($G$9&lt;&gt;"",IF($G$9="併設なし",1/2,1/4),IF($G$17="併設なし",1/2,1/4))</f>
        <v>0.25</v>
      </c>
      <c r="I36" s="24">
        <f>G36*H36</f>
        <v>0</v>
      </c>
    </row>
    <row r="37" spans="2:9" s="7" customFormat="1" ht="18" customHeight="1">
      <c r="B37" s="475" t="s">
        <v>25</v>
      </c>
      <c r="C37" s="476"/>
      <c r="D37" s="243" t="s">
        <v>27</v>
      </c>
      <c r="E37" s="25">
        <v>3000</v>
      </c>
      <c r="F37" s="244">
        <f>SUM('7-1.保険者１～４（申請）'!$E$16+'7-1.保険者１～４（申請）'!$Q$16+'7-1.保険者１～４（申請）'!$AC$16+'7-1.保険者１～４（申請）'!$AO$16+'7-2.保険者５～８（申請）'!$E$16+'7-2.保険者５～８（申請）'!$Q$16+'7-2.保険者５～８（申請）'!$AC$16+'7-2.保険者５～８（申請）'!$AO$16)</f>
        <v>0</v>
      </c>
      <c r="G37" s="25">
        <f t="shared" si="0"/>
        <v>0</v>
      </c>
      <c r="H37" s="245">
        <f t="shared" si="2"/>
        <v>0.25</v>
      </c>
      <c r="I37" s="26">
        <f t="shared" si="1"/>
        <v>0</v>
      </c>
    </row>
    <row r="38" spans="2:9" s="7" customFormat="1" ht="18" customHeight="1">
      <c r="B38" s="477"/>
      <c r="C38" s="478"/>
      <c r="D38" s="237" t="s">
        <v>52</v>
      </c>
      <c r="E38" s="21">
        <v>11000</v>
      </c>
      <c r="F38" s="238">
        <f>SUM('7-1.保険者１～４（申請）'!$E$17+'7-1.保険者１～４（申請）'!$Q$17+'7-1.保険者１～４（申請）'!$AC$17+'7-1.保険者１～４（申請）'!$AO$17+'7-2.保険者５～８（申請）'!$E$17+'7-2.保険者５～８（申請）'!$Q$17+'7-2.保険者５～８（申請）'!$AC$17+'7-2.保険者５～８（申請）'!$AO$17)</f>
        <v>0</v>
      </c>
      <c r="G38" s="21">
        <f t="shared" si="0"/>
        <v>0</v>
      </c>
      <c r="H38" s="239">
        <f t="shared" si="2"/>
        <v>0.25</v>
      </c>
      <c r="I38" s="22">
        <f t="shared" si="1"/>
        <v>0</v>
      </c>
    </row>
    <row r="39" spans="2:9" s="7" customFormat="1" ht="18" customHeight="1">
      <c r="B39" s="477"/>
      <c r="C39" s="478"/>
      <c r="D39" s="237" t="s">
        <v>53</v>
      </c>
      <c r="E39" s="21">
        <v>19000</v>
      </c>
      <c r="F39" s="238">
        <f>SUM('7-1.保険者１～４（申請）'!$E$18+'7-1.保険者１～４（申請）'!$Q$18+'7-1.保険者１～４（申請）'!$AC$18+'7-1.保険者１～４（申請）'!$AO$18+'7-2.保険者５～８（申請）'!$E$18+'7-2.保険者５～８（申請）'!$Q$18+'7-2.保険者５～８（申請）'!$AC$18+'7-2.保険者５～８（申請）'!$AO$18)</f>
        <v>0</v>
      </c>
      <c r="G39" s="21">
        <f t="shared" si="0"/>
        <v>0</v>
      </c>
      <c r="H39" s="239">
        <f t="shared" si="2"/>
        <v>0.25</v>
      </c>
      <c r="I39" s="22">
        <f t="shared" si="1"/>
        <v>0</v>
      </c>
    </row>
    <row r="40" spans="2:9" s="7" customFormat="1" ht="18" customHeight="1" thickBot="1">
      <c r="B40" s="479"/>
      <c r="C40" s="480"/>
      <c r="D40" s="246" t="s">
        <v>54</v>
      </c>
      <c r="E40" s="27">
        <v>28000</v>
      </c>
      <c r="F40" s="247">
        <f>SUM('7-1.保険者１～４（申請）'!$E$19+'7-1.保険者１～４（申請）'!$Q$19+'7-1.保険者１～４（申請）'!$AC$19+'7-1.保険者１～４（申請）'!$AO$19+'7-2.保険者５～８（申請）'!$E$19+'7-2.保険者５～８（申請）'!$Q$19+'7-2.保険者５～８（申請）'!$AC$19+'7-2.保険者５～８（申請）'!$AO$19)</f>
        <v>0</v>
      </c>
      <c r="G40" s="27">
        <f t="shared" si="0"/>
        <v>0</v>
      </c>
      <c r="H40" s="248">
        <f t="shared" si="2"/>
        <v>0.25</v>
      </c>
      <c r="I40" s="28">
        <f t="shared" si="1"/>
        <v>0</v>
      </c>
    </row>
    <row r="41" spans="2:9" s="7" customFormat="1" ht="18" customHeight="1" thickTop="1" thickBot="1">
      <c r="B41" s="481" t="s">
        <v>11</v>
      </c>
      <c r="C41" s="482"/>
      <c r="D41" s="482"/>
      <c r="E41" s="482"/>
      <c r="F41" s="249">
        <f>SUM(F30:F40)</f>
        <v>0</v>
      </c>
      <c r="G41" s="29">
        <f>SUM(G30:G40)</f>
        <v>0</v>
      </c>
      <c r="H41" s="250" t="s">
        <v>44</v>
      </c>
      <c r="I41" s="30">
        <f>SUM(I30:I40)</f>
        <v>0</v>
      </c>
    </row>
    <row r="42" spans="2:9" ht="9" customHeight="1">
      <c r="G42" s="18"/>
      <c r="I42" s="18"/>
    </row>
    <row r="43" spans="2:9" ht="9" customHeight="1">
      <c r="B43" s="5"/>
      <c r="G43" s="18"/>
      <c r="I43" s="18"/>
    </row>
  </sheetData>
  <sheetProtection algorithmName="SHA-512" hashValue="t96p2l/pmoCkVeZ9sTuEcJVa6UixtZhZ36ueAk8JdG7m6W1mi65O3jt38kmaAf5UgffJC/p8T6Y+L/7kaBDs0g==" saltValue="4qoZQV2Qu/c4TtMsMA5h0g==" spinCount="100000" sheet="1" objects="1" scenarios="1" formatCells="0" insertRows="0"/>
  <mergeCells count="52">
    <mergeCell ref="G9:H9"/>
    <mergeCell ref="B17:F17"/>
    <mergeCell ref="B37:C40"/>
    <mergeCell ref="B41:E41"/>
    <mergeCell ref="B33:C36"/>
    <mergeCell ref="D19:E19"/>
    <mergeCell ref="B19:C19"/>
    <mergeCell ref="B24:C24"/>
    <mergeCell ref="B28:D28"/>
    <mergeCell ref="E28:E29"/>
    <mergeCell ref="D24:H24"/>
    <mergeCell ref="B20:C20"/>
    <mergeCell ref="D20:E20"/>
    <mergeCell ref="B30:C32"/>
    <mergeCell ref="D12:E12"/>
    <mergeCell ref="G10:H10"/>
    <mergeCell ref="B8:C8"/>
    <mergeCell ref="G19:H19"/>
    <mergeCell ref="I28:I29"/>
    <mergeCell ref="B29:C29"/>
    <mergeCell ref="F28:F29"/>
    <mergeCell ref="G28:G29"/>
    <mergeCell ref="G23:H23"/>
    <mergeCell ref="H28:H29"/>
    <mergeCell ref="G20:H20"/>
    <mergeCell ref="G15:H15"/>
    <mergeCell ref="D16:H16"/>
    <mergeCell ref="D18:E18"/>
    <mergeCell ref="D8:H8"/>
    <mergeCell ref="B9:F9"/>
    <mergeCell ref="B11:C11"/>
    <mergeCell ref="D11:E11"/>
    <mergeCell ref="B23:C23"/>
    <mergeCell ref="D23:E23"/>
    <mergeCell ref="B10:C10"/>
    <mergeCell ref="D10:E10"/>
    <mergeCell ref="B12:C12"/>
    <mergeCell ref="B14:I14"/>
    <mergeCell ref="B15:C15"/>
    <mergeCell ref="D15:E15"/>
    <mergeCell ref="B16:C16"/>
    <mergeCell ref="B18:C18"/>
    <mergeCell ref="G18:H18"/>
    <mergeCell ref="G17:H17"/>
    <mergeCell ref="G11:H11"/>
    <mergeCell ref="G12:H12"/>
    <mergeCell ref="A1:F1"/>
    <mergeCell ref="B2:I2"/>
    <mergeCell ref="B6:I6"/>
    <mergeCell ref="B7:C7"/>
    <mergeCell ref="D7:E7"/>
    <mergeCell ref="G7:H7"/>
  </mergeCells>
  <phoneticPr fontId="1"/>
  <dataValidations count="1">
    <dataValidation type="list" allowBlank="1" showInputMessage="1" showErrorMessage="1" sqref="G9:H9 G17:H17" xr:uid="{71313ABA-16A3-4D0B-847C-5873898B7B4D}">
      <formula1>"併設なし,サ高住併設,有料老人ホーム併設"</formula1>
    </dataValidation>
  </dataValidations>
  <pageMargins left="0.43307086614173229" right="0.15748031496062992" top="0.59055118110236227" bottom="0.27559055118110237" header="0.31496062992125984" footer="0.15748031496062992"/>
  <pageSetup paperSize="9" scale="82"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B2C2F-2272-4AB6-A682-DB08271DD775}">
  <sheetPr>
    <tabColor rgb="FFFF00FF"/>
  </sheetPr>
  <dimension ref="A1:AU81"/>
  <sheetViews>
    <sheetView view="pageBreakPreview" zoomScale="91" zoomScaleNormal="90" zoomScaleSheetLayoutView="91" workbookViewId="0">
      <selection activeCell="U54" sqref="U54:V57"/>
    </sheetView>
  </sheetViews>
  <sheetFormatPr defaultRowHeight="13"/>
  <cols>
    <col min="1" max="1" width="2.7265625" style="31" customWidth="1"/>
    <col min="2" max="2" width="13.26953125" style="31" customWidth="1"/>
    <col min="3" max="4" width="10.453125" style="31" customWidth="1"/>
    <col min="5" max="5" width="12.6328125" style="31" customWidth="1"/>
    <col min="6" max="6" width="3" style="31" customWidth="1"/>
    <col min="7" max="7" width="3.08984375" style="31" customWidth="1"/>
    <col min="8" max="8" width="14" style="31" customWidth="1"/>
    <col min="9" max="10" width="10.6328125" style="31" customWidth="1"/>
    <col min="11" max="11" width="13" style="31" customWidth="1"/>
    <col min="12" max="12" width="4.6328125" style="31" customWidth="1"/>
    <col min="13" max="13" width="2.7265625" style="31" customWidth="1"/>
    <col min="14" max="14" width="13.26953125" style="31" customWidth="1"/>
    <col min="15" max="16" width="10.453125" style="31" customWidth="1"/>
    <col min="17" max="17" width="12.6328125" style="31" customWidth="1"/>
    <col min="18" max="19" width="3" style="31" customWidth="1"/>
    <col min="20" max="20" width="14" style="31" customWidth="1"/>
    <col min="21" max="22" width="10.6328125" style="31" customWidth="1"/>
    <col min="23" max="23" width="13" style="31" customWidth="1"/>
    <col min="24" max="24" width="4.6328125" style="31" customWidth="1"/>
    <col min="25" max="25" width="2.7265625" style="31" customWidth="1"/>
    <col min="26" max="26" width="13.26953125" style="31" customWidth="1"/>
    <col min="27" max="28" width="10.453125" style="31" customWidth="1"/>
    <col min="29" max="29" width="12.6328125" style="31" customWidth="1"/>
    <col min="30" max="31" width="3" style="31" customWidth="1"/>
    <col min="32" max="32" width="14" style="31" customWidth="1"/>
    <col min="33" max="34" width="10.6328125" style="31" customWidth="1"/>
    <col min="35" max="35" width="13" style="31" customWidth="1"/>
    <col min="36" max="36" width="4.6328125" style="31" customWidth="1"/>
    <col min="37" max="37" width="2.7265625" style="31" customWidth="1"/>
    <col min="38" max="38" width="13.26953125" style="31" customWidth="1"/>
    <col min="39" max="40" width="10.453125" style="31" customWidth="1"/>
    <col min="41" max="41" width="12.6328125" style="31" customWidth="1"/>
    <col min="42" max="43" width="3" style="31" customWidth="1"/>
    <col min="44" max="44" width="14" style="31" customWidth="1"/>
    <col min="45" max="46" width="10.6328125" style="31" customWidth="1"/>
    <col min="47" max="47" width="13" style="31" customWidth="1"/>
    <col min="48" max="16384" width="8.7265625" style="31"/>
  </cols>
  <sheetData>
    <row r="1" spans="1:47" ht="20.25" customHeight="1" thickTop="1" thickBot="1">
      <c r="A1" s="496" t="s">
        <v>337</v>
      </c>
      <c r="B1" s="496"/>
      <c r="C1" s="496"/>
      <c r="D1" s="496"/>
      <c r="E1" s="496"/>
      <c r="F1" s="496"/>
      <c r="G1" s="496"/>
      <c r="H1" s="496"/>
      <c r="I1" s="496"/>
      <c r="J1" s="496"/>
      <c r="K1" s="127" t="s">
        <v>321</v>
      </c>
      <c r="M1" s="496" t="s">
        <v>337</v>
      </c>
      <c r="N1" s="496"/>
      <c r="O1" s="496"/>
      <c r="P1" s="496"/>
      <c r="Q1" s="496"/>
      <c r="R1" s="496"/>
      <c r="S1" s="496"/>
      <c r="T1" s="496"/>
      <c r="U1" s="496"/>
      <c r="V1" s="496"/>
      <c r="W1" s="127" t="s">
        <v>322</v>
      </c>
      <c r="Y1" s="496" t="s">
        <v>337</v>
      </c>
      <c r="Z1" s="496"/>
      <c r="AA1" s="496"/>
      <c r="AB1" s="496"/>
      <c r="AC1" s="496"/>
      <c r="AD1" s="496"/>
      <c r="AE1" s="496"/>
      <c r="AF1" s="496"/>
      <c r="AG1" s="496"/>
      <c r="AH1" s="496"/>
      <c r="AI1" s="127" t="s">
        <v>323</v>
      </c>
      <c r="AK1" s="496" t="s">
        <v>337</v>
      </c>
      <c r="AL1" s="496"/>
      <c r="AM1" s="496"/>
      <c r="AN1" s="496"/>
      <c r="AO1" s="496"/>
      <c r="AP1" s="496"/>
      <c r="AQ1" s="496"/>
      <c r="AR1" s="496"/>
      <c r="AS1" s="496"/>
      <c r="AT1" s="496"/>
      <c r="AU1" s="127" t="s">
        <v>324</v>
      </c>
    </row>
    <row r="2" spans="1:47" ht="10.5" customHeight="1" thickTop="1">
      <c r="A2" s="32"/>
      <c r="B2" s="33"/>
      <c r="C2" s="33"/>
      <c r="D2" s="33"/>
      <c r="E2" s="33"/>
      <c r="F2" s="33"/>
      <c r="G2" s="33"/>
      <c r="H2" s="33"/>
      <c r="I2" s="33"/>
      <c r="J2" s="33"/>
      <c r="K2" s="33"/>
      <c r="M2" s="32"/>
      <c r="N2" s="33"/>
      <c r="O2" s="33"/>
      <c r="P2" s="33"/>
      <c r="Q2" s="33"/>
      <c r="R2" s="33"/>
      <c r="S2" s="33"/>
      <c r="T2" s="33"/>
      <c r="U2" s="33"/>
      <c r="V2" s="33"/>
      <c r="W2" s="33"/>
      <c r="Y2" s="32"/>
      <c r="Z2" s="33"/>
      <c r="AA2" s="33"/>
      <c r="AB2" s="33"/>
      <c r="AC2" s="33"/>
      <c r="AD2" s="33"/>
      <c r="AE2" s="33"/>
      <c r="AF2" s="33"/>
      <c r="AG2" s="33"/>
      <c r="AH2" s="33"/>
      <c r="AI2" s="33"/>
      <c r="AK2" s="32"/>
      <c r="AL2" s="33"/>
      <c r="AM2" s="33"/>
      <c r="AN2" s="33"/>
      <c r="AO2" s="33"/>
      <c r="AP2" s="33"/>
      <c r="AQ2" s="33"/>
      <c r="AR2" s="33"/>
      <c r="AS2" s="33"/>
      <c r="AT2" s="33"/>
      <c r="AU2" s="33"/>
    </row>
    <row r="3" spans="1:47" ht="18" customHeight="1">
      <c r="A3" s="126" t="s">
        <v>55</v>
      </c>
      <c r="B3" s="124"/>
      <c r="C3" s="125"/>
      <c r="M3" s="126" t="s">
        <v>58</v>
      </c>
      <c r="N3" s="34"/>
      <c r="O3" s="35"/>
      <c r="Y3" s="126" t="s">
        <v>60</v>
      </c>
      <c r="Z3" s="34"/>
      <c r="AA3" s="35"/>
      <c r="AK3" s="126" t="s">
        <v>61</v>
      </c>
      <c r="AL3" s="34"/>
      <c r="AM3" s="35"/>
    </row>
    <row r="5" spans="1:47">
      <c r="A5" s="36" t="s">
        <v>56</v>
      </c>
      <c r="B5" s="36"/>
      <c r="C5" s="36"/>
      <c r="D5" s="36"/>
      <c r="E5" s="36"/>
      <c r="F5" s="36"/>
      <c r="G5" s="36"/>
      <c r="H5" s="36"/>
      <c r="I5" s="36"/>
      <c r="J5" s="36"/>
      <c r="K5" s="36"/>
      <c r="M5" s="36" t="s">
        <v>56</v>
      </c>
      <c r="N5" s="36"/>
      <c r="O5" s="36"/>
      <c r="P5" s="36"/>
      <c r="Q5" s="36"/>
      <c r="R5" s="36"/>
      <c r="S5" s="36"/>
      <c r="T5" s="36"/>
      <c r="U5" s="36"/>
      <c r="V5" s="36"/>
      <c r="W5" s="36"/>
      <c r="Y5" s="36" t="s">
        <v>56</v>
      </c>
      <c r="Z5" s="36"/>
      <c r="AA5" s="36"/>
      <c r="AB5" s="36"/>
      <c r="AC5" s="36"/>
      <c r="AD5" s="36"/>
      <c r="AE5" s="36"/>
      <c r="AF5" s="36"/>
      <c r="AG5" s="36"/>
      <c r="AH5" s="36"/>
      <c r="AI5" s="36"/>
      <c r="AK5" s="36" t="s">
        <v>56</v>
      </c>
      <c r="AL5" s="36"/>
      <c r="AM5" s="36"/>
      <c r="AN5" s="36"/>
      <c r="AO5" s="36"/>
      <c r="AP5" s="36"/>
      <c r="AQ5" s="36"/>
      <c r="AR5" s="36"/>
      <c r="AS5" s="36"/>
      <c r="AT5" s="36"/>
      <c r="AU5" s="36"/>
    </row>
    <row r="6" spans="1:47" ht="6.75" customHeight="1" thickBot="1">
      <c r="A6" s="1"/>
      <c r="B6" s="1"/>
      <c r="C6" s="1"/>
      <c r="D6" s="1"/>
      <c r="E6" s="1"/>
      <c r="F6" s="1"/>
      <c r="G6" s="1"/>
      <c r="H6" s="1"/>
      <c r="I6" s="1"/>
      <c r="J6" s="1"/>
      <c r="K6" s="1"/>
      <c r="M6" s="1"/>
      <c r="N6" s="1"/>
      <c r="O6" s="1"/>
      <c r="P6" s="1"/>
      <c r="Q6" s="1"/>
      <c r="R6" s="1"/>
      <c r="S6" s="1"/>
      <c r="T6" s="1"/>
      <c r="U6" s="1"/>
      <c r="V6" s="1"/>
      <c r="W6" s="1"/>
      <c r="Y6" s="1"/>
      <c r="Z6" s="1"/>
      <c r="AA6" s="1"/>
      <c r="AB6" s="1"/>
      <c r="AC6" s="1"/>
      <c r="AD6" s="1"/>
      <c r="AE6" s="1"/>
      <c r="AF6" s="1"/>
      <c r="AG6" s="1"/>
      <c r="AH6" s="1"/>
      <c r="AI6" s="1"/>
      <c r="AK6" s="1"/>
      <c r="AL6" s="1"/>
      <c r="AM6" s="1"/>
      <c r="AN6" s="1"/>
      <c r="AO6" s="1"/>
      <c r="AP6" s="1"/>
      <c r="AQ6" s="1"/>
      <c r="AR6" s="1"/>
      <c r="AS6" s="1"/>
      <c r="AT6" s="1"/>
      <c r="AU6" s="1"/>
    </row>
    <row r="7" spans="1:47">
      <c r="A7" s="541" t="s">
        <v>32</v>
      </c>
      <c r="B7" s="542"/>
      <c r="C7" s="542"/>
      <c r="D7" s="543" t="s">
        <v>24</v>
      </c>
      <c r="E7" s="543" t="s">
        <v>29</v>
      </c>
      <c r="F7" s="543" t="s">
        <v>34</v>
      </c>
      <c r="G7" s="543"/>
      <c r="H7" s="543"/>
      <c r="I7" s="543" t="s">
        <v>33</v>
      </c>
      <c r="J7" s="545" t="s">
        <v>36</v>
      </c>
      <c r="K7" s="546"/>
      <c r="M7" s="541" t="s">
        <v>32</v>
      </c>
      <c r="N7" s="542"/>
      <c r="O7" s="542"/>
      <c r="P7" s="543" t="s">
        <v>24</v>
      </c>
      <c r="Q7" s="543" t="s">
        <v>29</v>
      </c>
      <c r="R7" s="543" t="s">
        <v>34</v>
      </c>
      <c r="S7" s="543"/>
      <c r="T7" s="543"/>
      <c r="U7" s="543" t="s">
        <v>33</v>
      </c>
      <c r="V7" s="545" t="s">
        <v>36</v>
      </c>
      <c r="W7" s="546"/>
      <c r="Y7" s="541" t="s">
        <v>32</v>
      </c>
      <c r="Z7" s="542"/>
      <c r="AA7" s="542"/>
      <c r="AB7" s="543" t="s">
        <v>24</v>
      </c>
      <c r="AC7" s="543" t="s">
        <v>29</v>
      </c>
      <c r="AD7" s="543" t="s">
        <v>34</v>
      </c>
      <c r="AE7" s="543"/>
      <c r="AF7" s="543"/>
      <c r="AG7" s="543" t="s">
        <v>33</v>
      </c>
      <c r="AH7" s="545" t="s">
        <v>36</v>
      </c>
      <c r="AI7" s="546"/>
      <c r="AK7" s="541" t="s">
        <v>32</v>
      </c>
      <c r="AL7" s="542"/>
      <c r="AM7" s="542"/>
      <c r="AN7" s="543" t="s">
        <v>24</v>
      </c>
      <c r="AO7" s="543" t="s">
        <v>29</v>
      </c>
      <c r="AP7" s="543" t="s">
        <v>34</v>
      </c>
      <c r="AQ7" s="543"/>
      <c r="AR7" s="543"/>
      <c r="AS7" s="543" t="s">
        <v>33</v>
      </c>
      <c r="AT7" s="545" t="s">
        <v>36</v>
      </c>
      <c r="AU7" s="546"/>
    </row>
    <row r="8" spans="1:47" ht="13.5" thickBot="1">
      <c r="A8" s="533" t="s">
        <v>30</v>
      </c>
      <c r="B8" s="534"/>
      <c r="C8" s="252" t="s">
        <v>2</v>
      </c>
      <c r="D8" s="544"/>
      <c r="E8" s="544"/>
      <c r="F8" s="544"/>
      <c r="G8" s="544"/>
      <c r="H8" s="544"/>
      <c r="I8" s="544"/>
      <c r="J8" s="547"/>
      <c r="K8" s="548"/>
      <c r="M8" s="533" t="s">
        <v>30</v>
      </c>
      <c r="N8" s="534"/>
      <c r="O8" s="252" t="s">
        <v>2</v>
      </c>
      <c r="P8" s="544"/>
      <c r="Q8" s="544"/>
      <c r="R8" s="544"/>
      <c r="S8" s="544"/>
      <c r="T8" s="544"/>
      <c r="U8" s="544"/>
      <c r="V8" s="547"/>
      <c r="W8" s="548"/>
      <c r="Y8" s="533" t="s">
        <v>30</v>
      </c>
      <c r="Z8" s="534"/>
      <c r="AA8" s="252" t="s">
        <v>2</v>
      </c>
      <c r="AB8" s="544"/>
      <c r="AC8" s="544"/>
      <c r="AD8" s="544"/>
      <c r="AE8" s="544"/>
      <c r="AF8" s="544"/>
      <c r="AG8" s="544"/>
      <c r="AH8" s="547"/>
      <c r="AI8" s="548"/>
      <c r="AK8" s="533" t="s">
        <v>30</v>
      </c>
      <c r="AL8" s="534"/>
      <c r="AM8" s="252" t="s">
        <v>2</v>
      </c>
      <c r="AN8" s="544"/>
      <c r="AO8" s="544"/>
      <c r="AP8" s="544"/>
      <c r="AQ8" s="544"/>
      <c r="AR8" s="544"/>
      <c r="AS8" s="544"/>
      <c r="AT8" s="547"/>
      <c r="AU8" s="548"/>
    </row>
    <row r="9" spans="1:47">
      <c r="A9" s="535" t="s">
        <v>48</v>
      </c>
      <c r="B9" s="536"/>
      <c r="C9" s="253" t="s">
        <v>26</v>
      </c>
      <c r="D9" s="52">
        <v>3000</v>
      </c>
      <c r="E9" s="52">
        <f>COUNTIFS(C25:C78,3,D25:D78,4)+COUNTIFS(I25:I78,3,J25:J78,4)</f>
        <v>0</v>
      </c>
      <c r="F9" s="537">
        <f>+D9*E9</f>
        <v>0</v>
      </c>
      <c r="G9" s="537"/>
      <c r="H9" s="537"/>
      <c r="I9" s="53">
        <f>'6.様式１（計画書）'!H30</f>
        <v>0.25</v>
      </c>
      <c r="J9" s="538">
        <f>F9*I9</f>
        <v>0</v>
      </c>
      <c r="K9" s="539"/>
      <c r="M9" s="535" t="s">
        <v>48</v>
      </c>
      <c r="N9" s="536"/>
      <c r="O9" s="253" t="s">
        <v>26</v>
      </c>
      <c r="P9" s="52">
        <v>3000</v>
      </c>
      <c r="Q9" s="52">
        <f>COUNTIFS(O25:O78,3,P25:P78,4)+COUNTIFS(U25:U78,3,V25:V78,4)</f>
        <v>0</v>
      </c>
      <c r="R9" s="537">
        <f>+P9*Q9</f>
        <v>0</v>
      </c>
      <c r="S9" s="537"/>
      <c r="T9" s="537"/>
      <c r="U9" s="53">
        <f>'6.様式１（計画書）'!H30</f>
        <v>0.25</v>
      </c>
      <c r="V9" s="538">
        <f>R9*U9</f>
        <v>0</v>
      </c>
      <c r="W9" s="539"/>
      <c r="Y9" s="535" t="s">
        <v>48</v>
      </c>
      <c r="Z9" s="536"/>
      <c r="AA9" s="253" t="s">
        <v>26</v>
      </c>
      <c r="AB9" s="52">
        <v>3000</v>
      </c>
      <c r="AC9" s="52">
        <f>COUNTIFS(AA25:AA78,3,AB25:AB78,4)+COUNTIFS(AG25:AG78,3,AH25:AH78,4)</f>
        <v>0</v>
      </c>
      <c r="AD9" s="537">
        <f>+AB9*AC9</f>
        <v>0</v>
      </c>
      <c r="AE9" s="537"/>
      <c r="AF9" s="537"/>
      <c r="AG9" s="53">
        <f>'6.様式１（計画書）'!H30</f>
        <v>0.25</v>
      </c>
      <c r="AH9" s="538">
        <f>AD9*AG9</f>
        <v>0</v>
      </c>
      <c r="AI9" s="539"/>
      <c r="AK9" s="535" t="s">
        <v>48</v>
      </c>
      <c r="AL9" s="536"/>
      <c r="AM9" s="253" t="s">
        <v>26</v>
      </c>
      <c r="AN9" s="52">
        <v>3000</v>
      </c>
      <c r="AO9" s="52">
        <f>COUNTIFS(AM25:AM78,3,AN25:AN78,4)+COUNTIFS(AS25:AS78,3,AT25:AT78,4)</f>
        <v>0</v>
      </c>
      <c r="AP9" s="537">
        <f>+AN9*AO9</f>
        <v>0</v>
      </c>
      <c r="AQ9" s="537"/>
      <c r="AR9" s="537"/>
      <c r="AS9" s="53">
        <f>'6.様式１（計画書）'!H30</f>
        <v>0.25</v>
      </c>
      <c r="AT9" s="538">
        <f>AP9*AS9</f>
        <v>0</v>
      </c>
      <c r="AU9" s="539"/>
    </row>
    <row r="10" spans="1:47">
      <c r="A10" s="504"/>
      <c r="B10" s="505"/>
      <c r="C10" s="254" t="s">
        <v>27</v>
      </c>
      <c r="D10" s="54">
        <v>11000</v>
      </c>
      <c r="E10" s="54">
        <f>COUNTIFS(C25:C78,3,D25:D78,5)+COUNTIFS(I25:I78,3,J25:J78,5)</f>
        <v>0</v>
      </c>
      <c r="F10" s="515">
        <f>+D10*E10</f>
        <v>0</v>
      </c>
      <c r="G10" s="516"/>
      <c r="H10" s="517"/>
      <c r="I10" s="55">
        <f>'6.様式１（計画書）'!H31</f>
        <v>0.25</v>
      </c>
      <c r="J10" s="518">
        <f t="shared" ref="J10:J19" si="0">F10*I10</f>
        <v>0</v>
      </c>
      <c r="K10" s="519"/>
      <c r="M10" s="504"/>
      <c r="N10" s="505"/>
      <c r="O10" s="254" t="s">
        <v>27</v>
      </c>
      <c r="P10" s="54">
        <v>11000</v>
      </c>
      <c r="Q10" s="54">
        <f>COUNTIFS(O25:O78,3,P25:P78,5)+COUNTIFS(U25:U78,3,V25:V78,5)</f>
        <v>0</v>
      </c>
      <c r="R10" s="515">
        <f>+P10*Q10</f>
        <v>0</v>
      </c>
      <c r="S10" s="516"/>
      <c r="T10" s="517"/>
      <c r="U10" s="55">
        <f>'6.様式１（計画書）'!H31</f>
        <v>0.25</v>
      </c>
      <c r="V10" s="518">
        <f t="shared" ref="V10:V19" si="1">R10*U10</f>
        <v>0</v>
      </c>
      <c r="W10" s="519"/>
      <c r="Y10" s="504"/>
      <c r="Z10" s="505"/>
      <c r="AA10" s="254" t="s">
        <v>27</v>
      </c>
      <c r="AB10" s="54">
        <v>11000</v>
      </c>
      <c r="AC10" s="54">
        <f>COUNTIFS(AA25:AA78,3,AB25:AB78,5)+COUNTIFS(AG25:AG78,3,AH25:AH78,5)</f>
        <v>0</v>
      </c>
      <c r="AD10" s="515">
        <f>+AB10*AC10</f>
        <v>0</v>
      </c>
      <c r="AE10" s="516"/>
      <c r="AF10" s="517"/>
      <c r="AG10" s="55">
        <f>'6.様式１（計画書）'!H31</f>
        <v>0.25</v>
      </c>
      <c r="AH10" s="518">
        <f t="shared" ref="AH10:AH19" si="2">AD10*AG10</f>
        <v>0</v>
      </c>
      <c r="AI10" s="519"/>
      <c r="AK10" s="504"/>
      <c r="AL10" s="505"/>
      <c r="AM10" s="254" t="s">
        <v>27</v>
      </c>
      <c r="AN10" s="54">
        <v>11000</v>
      </c>
      <c r="AO10" s="54">
        <f>COUNTIFS(AM25:AM78,3,AN25:AN78,5)+COUNTIFS(AS25:AS78,3,AT25:AT78,5)</f>
        <v>0</v>
      </c>
      <c r="AP10" s="515">
        <f>+AN10*AO10</f>
        <v>0</v>
      </c>
      <c r="AQ10" s="516"/>
      <c r="AR10" s="517"/>
      <c r="AS10" s="55">
        <f>'6.様式１（計画書）'!H31</f>
        <v>0.25</v>
      </c>
      <c r="AT10" s="518">
        <f t="shared" ref="AT10:AT19" si="3">AP10*AS10</f>
        <v>0</v>
      </c>
      <c r="AU10" s="519"/>
    </row>
    <row r="11" spans="1:47">
      <c r="A11" s="523"/>
      <c r="B11" s="524"/>
      <c r="C11" s="255" t="s">
        <v>28</v>
      </c>
      <c r="D11" s="56">
        <v>19000</v>
      </c>
      <c r="E11" s="56">
        <f>COUNTIFS(C25:C78,3,D25:D78,"&gt;5")+COUNTIFS(I25:I78,3,J25:J78,"&gt;5")</f>
        <v>0</v>
      </c>
      <c r="F11" s="530">
        <f>+D11*E11</f>
        <v>0</v>
      </c>
      <c r="G11" s="531"/>
      <c r="H11" s="532"/>
      <c r="I11" s="57">
        <f>'6.様式１（計画書）'!H32</f>
        <v>0.25</v>
      </c>
      <c r="J11" s="521">
        <f t="shared" si="0"/>
        <v>0</v>
      </c>
      <c r="K11" s="540"/>
      <c r="M11" s="523"/>
      <c r="N11" s="524"/>
      <c r="O11" s="255" t="s">
        <v>28</v>
      </c>
      <c r="P11" s="56">
        <v>19000</v>
      </c>
      <c r="Q11" s="56">
        <f>COUNTIFS(O25:O78,3,P25:P78,"&gt;5")+COUNTIFS(U25:U78,3,V25:V78,"&gt;5")</f>
        <v>0</v>
      </c>
      <c r="R11" s="530">
        <f>+P11*Q11</f>
        <v>0</v>
      </c>
      <c r="S11" s="531"/>
      <c r="T11" s="532"/>
      <c r="U11" s="63">
        <f>'6.様式１（計画書）'!H32</f>
        <v>0.25</v>
      </c>
      <c r="V11" s="521">
        <f t="shared" si="1"/>
        <v>0</v>
      </c>
      <c r="W11" s="540"/>
      <c r="Y11" s="523"/>
      <c r="Z11" s="524"/>
      <c r="AA11" s="255" t="s">
        <v>28</v>
      </c>
      <c r="AB11" s="56">
        <v>19000</v>
      </c>
      <c r="AC11" s="56">
        <f>COUNTIFS(AA25:AA78,3,AB25:AB78,"&gt;5")+COUNTIFS(AG25:AG78,3,AH25:AH78,"&gt;5")</f>
        <v>0</v>
      </c>
      <c r="AD11" s="530">
        <f>+AB11*AC11</f>
        <v>0</v>
      </c>
      <c r="AE11" s="531"/>
      <c r="AF11" s="532"/>
      <c r="AG11" s="63">
        <f>'6.様式１（計画書）'!H32</f>
        <v>0.25</v>
      </c>
      <c r="AH11" s="521">
        <f t="shared" si="2"/>
        <v>0</v>
      </c>
      <c r="AI11" s="540"/>
      <c r="AK11" s="523"/>
      <c r="AL11" s="524"/>
      <c r="AM11" s="255" t="s">
        <v>28</v>
      </c>
      <c r="AN11" s="56">
        <v>19000</v>
      </c>
      <c r="AO11" s="56">
        <f>COUNTIFS(AM25:AM78,3,AN25:AN78,"&gt;5")+COUNTIFS(AS25:AS78,3,AT25:AT78,"&gt;5")</f>
        <v>0</v>
      </c>
      <c r="AP11" s="530">
        <f>+AN11*AO11</f>
        <v>0</v>
      </c>
      <c r="AQ11" s="531"/>
      <c r="AR11" s="532"/>
      <c r="AS11" s="63">
        <f>'6.様式１（計画書）'!H32</f>
        <v>0.25</v>
      </c>
      <c r="AT11" s="521">
        <f t="shared" si="3"/>
        <v>0</v>
      </c>
      <c r="AU11" s="540"/>
    </row>
    <row r="12" spans="1:47">
      <c r="A12" s="523" t="s">
        <v>49</v>
      </c>
      <c r="B12" s="524"/>
      <c r="C12" s="256" t="s">
        <v>26</v>
      </c>
      <c r="D12" s="58">
        <v>3000</v>
      </c>
      <c r="E12" s="58">
        <f>COUNTIFS(C25:C78,4,D25:D78,4)+COUNTIFS(I25:I78,4,J25:J78,4)</f>
        <v>0</v>
      </c>
      <c r="F12" s="510">
        <f>+D12*E12</f>
        <v>0</v>
      </c>
      <c r="G12" s="511"/>
      <c r="H12" s="512"/>
      <c r="I12" s="59">
        <f>'6.様式１（計画書）'!H33</f>
        <v>0.25</v>
      </c>
      <c r="J12" s="513">
        <f t="shared" si="0"/>
        <v>0</v>
      </c>
      <c r="K12" s="514"/>
      <c r="M12" s="523" t="s">
        <v>49</v>
      </c>
      <c r="N12" s="524"/>
      <c r="O12" s="256" t="s">
        <v>26</v>
      </c>
      <c r="P12" s="58">
        <v>3000</v>
      </c>
      <c r="Q12" s="58">
        <f>COUNTIFS(O25:O78,4,P25:P78,4)+COUNTIFS(U25:U78,4,V25:V78,4)</f>
        <v>0</v>
      </c>
      <c r="R12" s="510">
        <f>+P12*Q12</f>
        <v>0</v>
      </c>
      <c r="S12" s="511"/>
      <c r="T12" s="512"/>
      <c r="U12" s="59">
        <f>'6.様式１（計画書）'!H33</f>
        <v>0.25</v>
      </c>
      <c r="V12" s="513">
        <f t="shared" si="1"/>
        <v>0</v>
      </c>
      <c r="W12" s="514"/>
      <c r="Y12" s="523" t="s">
        <v>49</v>
      </c>
      <c r="Z12" s="524"/>
      <c r="AA12" s="256" t="s">
        <v>26</v>
      </c>
      <c r="AB12" s="58">
        <v>3000</v>
      </c>
      <c r="AC12" s="58">
        <f>COUNTIFS(AA25:AA78,4,AB25:AB78,4)+COUNTIFS(AG25:AG78,4,AH25:AH78,4)</f>
        <v>0</v>
      </c>
      <c r="AD12" s="510">
        <f>+AB12*AC12</f>
        <v>0</v>
      </c>
      <c r="AE12" s="511"/>
      <c r="AF12" s="512"/>
      <c r="AG12" s="59">
        <f>'6.様式１（計画書）'!H33</f>
        <v>0.25</v>
      </c>
      <c r="AH12" s="513">
        <f t="shared" si="2"/>
        <v>0</v>
      </c>
      <c r="AI12" s="514"/>
      <c r="AK12" s="523" t="s">
        <v>49</v>
      </c>
      <c r="AL12" s="524"/>
      <c r="AM12" s="256" t="s">
        <v>26</v>
      </c>
      <c r="AN12" s="58">
        <v>3000</v>
      </c>
      <c r="AO12" s="58">
        <f>COUNTIFS(AM25:AM78,4,AN25:AN78,4)+COUNTIFS(AS25:AS78,4,AT25:AT78,4)</f>
        <v>0</v>
      </c>
      <c r="AP12" s="510">
        <f>+AN12*AO12</f>
        <v>0</v>
      </c>
      <c r="AQ12" s="511"/>
      <c r="AR12" s="512"/>
      <c r="AS12" s="59">
        <f>'6.様式１（計画書）'!H33</f>
        <v>0.25</v>
      </c>
      <c r="AT12" s="513">
        <f t="shared" si="3"/>
        <v>0</v>
      </c>
      <c r="AU12" s="514"/>
    </row>
    <row r="13" spans="1:47">
      <c r="A13" s="506"/>
      <c r="B13" s="507"/>
      <c r="C13" s="254" t="s">
        <v>27</v>
      </c>
      <c r="D13" s="60">
        <v>11000</v>
      </c>
      <c r="E13" s="60">
        <f>COUNTIFS(C25:C78,4,D25:D78,5)+COUNTIFS(I25:I78,4,J25:J78,5)</f>
        <v>0</v>
      </c>
      <c r="F13" s="515">
        <f t="shared" ref="F13:F18" si="4">+D13*E13</f>
        <v>0</v>
      </c>
      <c r="G13" s="516"/>
      <c r="H13" s="517"/>
      <c r="I13" s="55">
        <f>'6.様式１（計画書）'!H34</f>
        <v>0.25</v>
      </c>
      <c r="J13" s="518">
        <f t="shared" si="0"/>
        <v>0</v>
      </c>
      <c r="K13" s="519"/>
      <c r="M13" s="506"/>
      <c r="N13" s="507"/>
      <c r="O13" s="254" t="s">
        <v>27</v>
      </c>
      <c r="P13" s="60">
        <v>11000</v>
      </c>
      <c r="Q13" s="60">
        <f>COUNTIFS(O25:O78,4,P25:P78,5)+COUNTIFS(U25:U78,4,V25:V78,5)</f>
        <v>0</v>
      </c>
      <c r="R13" s="515">
        <f t="shared" ref="R13:R18" si="5">+P13*Q13</f>
        <v>0</v>
      </c>
      <c r="S13" s="516"/>
      <c r="T13" s="517"/>
      <c r="U13" s="55">
        <f>'6.様式１（計画書）'!H34</f>
        <v>0.25</v>
      </c>
      <c r="V13" s="518">
        <f t="shared" si="1"/>
        <v>0</v>
      </c>
      <c r="W13" s="519"/>
      <c r="Y13" s="506"/>
      <c r="Z13" s="507"/>
      <c r="AA13" s="254" t="s">
        <v>27</v>
      </c>
      <c r="AB13" s="60">
        <v>11000</v>
      </c>
      <c r="AC13" s="60">
        <f>COUNTIFS(AA25:AA78,4,AB25:AB78,5)+COUNTIFS(AG25:AG78,4,AH25:AH78,5)</f>
        <v>0</v>
      </c>
      <c r="AD13" s="515">
        <f t="shared" ref="AD13:AD18" si="6">+AB13*AC13</f>
        <v>0</v>
      </c>
      <c r="AE13" s="516"/>
      <c r="AF13" s="517"/>
      <c r="AG13" s="55">
        <f>'6.様式１（計画書）'!H34</f>
        <v>0.25</v>
      </c>
      <c r="AH13" s="518">
        <f t="shared" si="2"/>
        <v>0</v>
      </c>
      <c r="AI13" s="519"/>
      <c r="AK13" s="506"/>
      <c r="AL13" s="507"/>
      <c r="AM13" s="254" t="s">
        <v>27</v>
      </c>
      <c r="AN13" s="60">
        <v>11000</v>
      </c>
      <c r="AO13" s="60">
        <f>COUNTIFS(AM25:AM78,4,AN25:AN78,5)+COUNTIFS(AS25:AS78,4,AT25:AT78,5)</f>
        <v>0</v>
      </c>
      <c r="AP13" s="515">
        <f t="shared" ref="AP13:AP18" si="7">+AN13*AO13</f>
        <v>0</v>
      </c>
      <c r="AQ13" s="516"/>
      <c r="AR13" s="517"/>
      <c r="AS13" s="55">
        <f>'6.様式１（計画書）'!H34</f>
        <v>0.25</v>
      </c>
      <c r="AT13" s="518">
        <f t="shared" si="3"/>
        <v>0</v>
      </c>
      <c r="AU13" s="519"/>
    </row>
    <row r="14" spans="1:47">
      <c r="A14" s="506"/>
      <c r="B14" s="507"/>
      <c r="C14" s="257" t="s">
        <v>52</v>
      </c>
      <c r="D14" s="61">
        <v>19000</v>
      </c>
      <c r="E14" s="61">
        <f>COUNTIFS(C25:C78,4,D25:D78,6)+COUNTIFS(I25:I78,4,J25:J78,6)</f>
        <v>0</v>
      </c>
      <c r="F14" s="525">
        <f t="shared" si="4"/>
        <v>0</v>
      </c>
      <c r="G14" s="526"/>
      <c r="H14" s="527"/>
      <c r="I14" s="55">
        <f>'6.様式１（計画書）'!H35</f>
        <v>0.25</v>
      </c>
      <c r="J14" s="528">
        <f t="shared" si="0"/>
        <v>0</v>
      </c>
      <c r="K14" s="529"/>
      <c r="M14" s="506"/>
      <c r="N14" s="507"/>
      <c r="O14" s="257" t="s">
        <v>52</v>
      </c>
      <c r="P14" s="61">
        <v>19000</v>
      </c>
      <c r="Q14" s="61">
        <f>COUNTIFS(O25:O78,4,P25:P78,6)+COUNTIFS(U25:U78,4,V25:V78,6)</f>
        <v>0</v>
      </c>
      <c r="R14" s="525">
        <f t="shared" si="5"/>
        <v>0</v>
      </c>
      <c r="S14" s="526"/>
      <c r="T14" s="527"/>
      <c r="U14" s="55">
        <f>'6.様式１（計画書）'!H35</f>
        <v>0.25</v>
      </c>
      <c r="V14" s="528">
        <f t="shared" si="1"/>
        <v>0</v>
      </c>
      <c r="W14" s="529"/>
      <c r="Y14" s="506"/>
      <c r="Z14" s="507"/>
      <c r="AA14" s="257" t="s">
        <v>52</v>
      </c>
      <c r="AB14" s="61">
        <v>19000</v>
      </c>
      <c r="AC14" s="61">
        <f>COUNTIFS(AA25:AA78,4,AB25:AB78,6)+COUNTIFS(AG25:AG78,4,AH25:AH78,6)</f>
        <v>0</v>
      </c>
      <c r="AD14" s="525">
        <f t="shared" si="6"/>
        <v>0</v>
      </c>
      <c r="AE14" s="526"/>
      <c r="AF14" s="527"/>
      <c r="AG14" s="55">
        <f>'6.様式１（計画書）'!H35</f>
        <v>0.25</v>
      </c>
      <c r="AH14" s="528">
        <f t="shared" si="2"/>
        <v>0</v>
      </c>
      <c r="AI14" s="529"/>
      <c r="AK14" s="506"/>
      <c r="AL14" s="507"/>
      <c r="AM14" s="257" t="s">
        <v>52</v>
      </c>
      <c r="AN14" s="61">
        <v>19000</v>
      </c>
      <c r="AO14" s="61">
        <f>COUNTIFS(AM25:AM78,4,AN25:AN78,6)+COUNTIFS(AS25:AS78,4,AT25:AT78,6)</f>
        <v>0</v>
      </c>
      <c r="AP14" s="525">
        <f t="shared" si="7"/>
        <v>0</v>
      </c>
      <c r="AQ14" s="526"/>
      <c r="AR14" s="527"/>
      <c r="AS14" s="55">
        <f>'6.様式１（計画書）'!H35</f>
        <v>0.25</v>
      </c>
      <c r="AT14" s="528">
        <f t="shared" si="3"/>
        <v>0</v>
      </c>
      <c r="AU14" s="529"/>
    </row>
    <row r="15" spans="1:47">
      <c r="A15" s="523"/>
      <c r="B15" s="524"/>
      <c r="C15" s="255" t="s">
        <v>51</v>
      </c>
      <c r="D15" s="62">
        <v>27000</v>
      </c>
      <c r="E15" s="62">
        <f>COUNTIFS(C25:C78,4,D25:D78,"&gt;6")+COUNTIFS(I25:I78,4,J25:J78,"&gt;6")</f>
        <v>0</v>
      </c>
      <c r="F15" s="530">
        <f t="shared" si="4"/>
        <v>0</v>
      </c>
      <c r="G15" s="531"/>
      <c r="H15" s="532"/>
      <c r="I15" s="63">
        <f>'6.様式１（計画書）'!H36</f>
        <v>0.25</v>
      </c>
      <c r="J15" s="521">
        <f t="shared" si="0"/>
        <v>0</v>
      </c>
      <c r="K15" s="522"/>
      <c r="M15" s="523"/>
      <c r="N15" s="524"/>
      <c r="O15" s="255" t="s">
        <v>51</v>
      </c>
      <c r="P15" s="62">
        <v>27000</v>
      </c>
      <c r="Q15" s="62">
        <f>COUNTIFS(O25:O78,4,P25:P78,"&gt;6")+COUNTIFS(U25:U78,4,V25:V78,"&gt;6")</f>
        <v>0</v>
      </c>
      <c r="R15" s="530">
        <f t="shared" si="5"/>
        <v>0</v>
      </c>
      <c r="S15" s="531"/>
      <c r="T15" s="532"/>
      <c r="U15" s="63">
        <f>'6.様式１（計画書）'!H36</f>
        <v>0.25</v>
      </c>
      <c r="V15" s="521">
        <f t="shared" si="1"/>
        <v>0</v>
      </c>
      <c r="W15" s="522"/>
      <c r="Y15" s="523"/>
      <c r="Z15" s="524"/>
      <c r="AA15" s="255" t="s">
        <v>51</v>
      </c>
      <c r="AB15" s="62">
        <v>27000</v>
      </c>
      <c r="AC15" s="62">
        <f>COUNTIFS(AA25:AA78,4,AB25:AB78,"&gt;6")+COUNTIFS(AG25:AG78,4,AH25:AH78,"&gt;6")</f>
        <v>0</v>
      </c>
      <c r="AD15" s="530">
        <f t="shared" si="6"/>
        <v>0</v>
      </c>
      <c r="AE15" s="531"/>
      <c r="AF15" s="532"/>
      <c r="AG15" s="63">
        <f>'6.様式１（計画書）'!H36</f>
        <v>0.25</v>
      </c>
      <c r="AH15" s="521">
        <f t="shared" si="2"/>
        <v>0</v>
      </c>
      <c r="AI15" s="522"/>
      <c r="AK15" s="523"/>
      <c r="AL15" s="524"/>
      <c r="AM15" s="255" t="s">
        <v>51</v>
      </c>
      <c r="AN15" s="62">
        <v>27000</v>
      </c>
      <c r="AO15" s="62">
        <f>COUNTIFS(AM25:AM78,4,AN25:AN78,"&gt;6")+COUNTIFS(AS25:AS78,4,AT25:AT78,"&gt;6")</f>
        <v>0</v>
      </c>
      <c r="AP15" s="530">
        <f t="shared" si="7"/>
        <v>0</v>
      </c>
      <c r="AQ15" s="531"/>
      <c r="AR15" s="532"/>
      <c r="AS15" s="63">
        <f>'6.様式１（計画書）'!H36</f>
        <v>0.25</v>
      </c>
      <c r="AT15" s="521">
        <f t="shared" si="3"/>
        <v>0</v>
      </c>
      <c r="AU15" s="522"/>
    </row>
    <row r="16" spans="1:47">
      <c r="A16" s="504" t="s">
        <v>25</v>
      </c>
      <c r="B16" s="505"/>
      <c r="C16" s="256" t="s">
        <v>27</v>
      </c>
      <c r="D16" s="58">
        <v>3000</v>
      </c>
      <c r="E16" s="58">
        <f>COUNTIFS(C25:C78,5,D25:D78,5)+COUNTIFS(I25:I78,5,J25:J78,5)</f>
        <v>0</v>
      </c>
      <c r="F16" s="510">
        <f t="shared" si="4"/>
        <v>0</v>
      </c>
      <c r="G16" s="511"/>
      <c r="H16" s="512"/>
      <c r="I16" s="64">
        <f>'6.様式１（計画書）'!H37</f>
        <v>0.25</v>
      </c>
      <c r="J16" s="513">
        <f t="shared" si="0"/>
        <v>0</v>
      </c>
      <c r="K16" s="514"/>
      <c r="M16" s="504" t="s">
        <v>25</v>
      </c>
      <c r="N16" s="505"/>
      <c r="O16" s="256" t="s">
        <v>27</v>
      </c>
      <c r="P16" s="58">
        <v>3000</v>
      </c>
      <c r="Q16" s="58">
        <f>COUNTIFS(O25:O78,5,P25:P78,5)+COUNTIFS(U25:U78,5,V25:V78,5)</f>
        <v>0</v>
      </c>
      <c r="R16" s="510">
        <f t="shared" si="5"/>
        <v>0</v>
      </c>
      <c r="S16" s="511"/>
      <c r="T16" s="512"/>
      <c r="U16" s="59">
        <f>'6.様式１（計画書）'!H37</f>
        <v>0.25</v>
      </c>
      <c r="V16" s="513">
        <f t="shared" si="1"/>
        <v>0</v>
      </c>
      <c r="W16" s="514"/>
      <c r="Y16" s="504" t="s">
        <v>25</v>
      </c>
      <c r="Z16" s="505"/>
      <c r="AA16" s="256" t="s">
        <v>27</v>
      </c>
      <c r="AB16" s="58">
        <v>3000</v>
      </c>
      <c r="AC16" s="58">
        <f>COUNTIFS(AA25:AA78,5,AB25:AB78,5)+COUNTIFS(AG25:AG78,5,AH25:AH78,5)</f>
        <v>0</v>
      </c>
      <c r="AD16" s="510">
        <f t="shared" si="6"/>
        <v>0</v>
      </c>
      <c r="AE16" s="511"/>
      <c r="AF16" s="512"/>
      <c r="AG16" s="59">
        <f>'6.様式１（計画書）'!H37</f>
        <v>0.25</v>
      </c>
      <c r="AH16" s="513">
        <f t="shared" si="2"/>
        <v>0</v>
      </c>
      <c r="AI16" s="514"/>
      <c r="AK16" s="504" t="s">
        <v>25</v>
      </c>
      <c r="AL16" s="505"/>
      <c r="AM16" s="256" t="s">
        <v>27</v>
      </c>
      <c r="AN16" s="58">
        <v>3000</v>
      </c>
      <c r="AO16" s="58">
        <f>COUNTIFS(AM25:AM78,5,AN25:AN78,5)+COUNTIFS(AS25:AS78,5,AT25:AT78,5)</f>
        <v>0</v>
      </c>
      <c r="AP16" s="510">
        <f t="shared" si="7"/>
        <v>0</v>
      </c>
      <c r="AQ16" s="511"/>
      <c r="AR16" s="512"/>
      <c r="AS16" s="59">
        <f>'6.様式１（計画書）'!H37</f>
        <v>0.25</v>
      </c>
      <c r="AT16" s="513">
        <f t="shared" si="3"/>
        <v>0</v>
      </c>
      <c r="AU16" s="514"/>
    </row>
    <row r="17" spans="1:47">
      <c r="A17" s="506"/>
      <c r="B17" s="507"/>
      <c r="C17" s="254" t="s">
        <v>52</v>
      </c>
      <c r="D17" s="60">
        <v>11000</v>
      </c>
      <c r="E17" s="60">
        <f>COUNTIFS(C25:C78,5,D25:D78,6)+COUNTIFS(I25:I78,5,J25:J78,6)</f>
        <v>0</v>
      </c>
      <c r="F17" s="515">
        <f t="shared" si="4"/>
        <v>0</v>
      </c>
      <c r="G17" s="516"/>
      <c r="H17" s="517"/>
      <c r="I17" s="55">
        <f>'6.様式１（計画書）'!H38</f>
        <v>0.25</v>
      </c>
      <c r="J17" s="518">
        <f t="shared" si="0"/>
        <v>0</v>
      </c>
      <c r="K17" s="519"/>
      <c r="M17" s="506"/>
      <c r="N17" s="507"/>
      <c r="O17" s="254" t="s">
        <v>52</v>
      </c>
      <c r="P17" s="60">
        <v>11000</v>
      </c>
      <c r="Q17" s="60">
        <f>COUNTIFS(O25:O78,5,P25:P78,6)+COUNTIFS(U25:U78,5,V25:V78,6)</f>
        <v>0</v>
      </c>
      <c r="R17" s="515">
        <f t="shared" si="5"/>
        <v>0</v>
      </c>
      <c r="S17" s="516"/>
      <c r="T17" s="517"/>
      <c r="U17" s="55">
        <f>'6.様式１（計画書）'!H38</f>
        <v>0.25</v>
      </c>
      <c r="V17" s="518">
        <f t="shared" si="1"/>
        <v>0</v>
      </c>
      <c r="W17" s="519"/>
      <c r="Y17" s="506"/>
      <c r="Z17" s="507"/>
      <c r="AA17" s="254" t="s">
        <v>52</v>
      </c>
      <c r="AB17" s="60">
        <v>11000</v>
      </c>
      <c r="AC17" s="60">
        <f>COUNTIFS(AA25:AA78,5,AB25:AB78,6)+COUNTIFS(AG25:AG78,5,AH25:AH78,6)</f>
        <v>0</v>
      </c>
      <c r="AD17" s="515">
        <f t="shared" si="6"/>
        <v>0</v>
      </c>
      <c r="AE17" s="516"/>
      <c r="AF17" s="517"/>
      <c r="AG17" s="55">
        <f>'6.様式１（計画書）'!H38</f>
        <v>0.25</v>
      </c>
      <c r="AH17" s="518">
        <f t="shared" si="2"/>
        <v>0</v>
      </c>
      <c r="AI17" s="519"/>
      <c r="AK17" s="506"/>
      <c r="AL17" s="507"/>
      <c r="AM17" s="254" t="s">
        <v>52</v>
      </c>
      <c r="AN17" s="60">
        <v>11000</v>
      </c>
      <c r="AO17" s="60">
        <f>COUNTIFS(AM25:AM78,5,AN25:AN78,6)+COUNTIFS(AS25:AS78,5,AT25:AT78,6)</f>
        <v>0</v>
      </c>
      <c r="AP17" s="515">
        <f t="shared" si="7"/>
        <v>0</v>
      </c>
      <c r="AQ17" s="516"/>
      <c r="AR17" s="517"/>
      <c r="AS17" s="55">
        <f>'6.様式１（計画書）'!H38</f>
        <v>0.25</v>
      </c>
      <c r="AT17" s="518">
        <f t="shared" si="3"/>
        <v>0</v>
      </c>
      <c r="AU17" s="519"/>
    </row>
    <row r="18" spans="1:47">
      <c r="A18" s="506"/>
      <c r="B18" s="507"/>
      <c r="C18" s="254" t="s">
        <v>53</v>
      </c>
      <c r="D18" s="60">
        <v>19000</v>
      </c>
      <c r="E18" s="60">
        <f>COUNTIFS(C25:C78,5,D25:D78,7)+COUNTIFS(I25:I78,5,J25:J78,7)</f>
        <v>0</v>
      </c>
      <c r="F18" s="515">
        <f t="shared" si="4"/>
        <v>0</v>
      </c>
      <c r="G18" s="516"/>
      <c r="H18" s="517"/>
      <c r="I18" s="55">
        <f>'6.様式１（計画書）'!H39</f>
        <v>0.25</v>
      </c>
      <c r="J18" s="518">
        <f t="shared" si="0"/>
        <v>0</v>
      </c>
      <c r="K18" s="519"/>
      <c r="M18" s="506"/>
      <c r="N18" s="507"/>
      <c r="O18" s="254" t="s">
        <v>53</v>
      </c>
      <c r="P18" s="60">
        <v>19000</v>
      </c>
      <c r="Q18" s="60">
        <f>COUNTIFS(O25:O78,5,P25:P78,7)+COUNTIFS(U25:U78,5,V25:V78,7)</f>
        <v>0</v>
      </c>
      <c r="R18" s="515">
        <f t="shared" si="5"/>
        <v>0</v>
      </c>
      <c r="S18" s="516"/>
      <c r="T18" s="517"/>
      <c r="U18" s="55">
        <f>'6.様式１（計画書）'!H39</f>
        <v>0.25</v>
      </c>
      <c r="V18" s="518">
        <f t="shared" si="1"/>
        <v>0</v>
      </c>
      <c r="W18" s="519"/>
      <c r="Y18" s="506"/>
      <c r="Z18" s="507"/>
      <c r="AA18" s="254" t="s">
        <v>53</v>
      </c>
      <c r="AB18" s="60">
        <v>19000</v>
      </c>
      <c r="AC18" s="60">
        <f>COUNTIFS(AA25:AA78,5,AB25:AB78,7)+COUNTIFS(AG25:AG78,5,AH25:AH78,7)</f>
        <v>0</v>
      </c>
      <c r="AD18" s="515">
        <f t="shared" si="6"/>
        <v>0</v>
      </c>
      <c r="AE18" s="516"/>
      <c r="AF18" s="517"/>
      <c r="AG18" s="55">
        <f>'6.様式１（計画書）'!H39</f>
        <v>0.25</v>
      </c>
      <c r="AH18" s="518">
        <f t="shared" si="2"/>
        <v>0</v>
      </c>
      <c r="AI18" s="519"/>
      <c r="AK18" s="506"/>
      <c r="AL18" s="507"/>
      <c r="AM18" s="254" t="s">
        <v>53</v>
      </c>
      <c r="AN18" s="60">
        <v>19000</v>
      </c>
      <c r="AO18" s="60">
        <f>COUNTIFS(AM25:AM78,5,AN25:AN78,7)+COUNTIFS(AS25:AS78,5,AT25:AT78,7)</f>
        <v>0</v>
      </c>
      <c r="AP18" s="515">
        <f t="shared" si="7"/>
        <v>0</v>
      </c>
      <c r="AQ18" s="516"/>
      <c r="AR18" s="517"/>
      <c r="AS18" s="55">
        <f>'6.様式１（計画書）'!H39</f>
        <v>0.25</v>
      </c>
      <c r="AT18" s="518">
        <f t="shared" si="3"/>
        <v>0</v>
      </c>
      <c r="AU18" s="519"/>
    </row>
    <row r="19" spans="1:47" ht="13.5" thickBot="1">
      <c r="A19" s="508"/>
      <c r="B19" s="509"/>
      <c r="C19" s="258" t="s">
        <v>54</v>
      </c>
      <c r="D19" s="65">
        <v>28000</v>
      </c>
      <c r="E19" s="65">
        <f>COUNTIFS(C25:C78,5,D25:D78,"&gt;7")+COUNTIFS(I25:I78,5,J25:J78,"&gt;7")</f>
        <v>0</v>
      </c>
      <c r="F19" s="520">
        <f>+D19*E19</f>
        <v>0</v>
      </c>
      <c r="G19" s="520"/>
      <c r="H19" s="520"/>
      <c r="I19" s="66">
        <f>'6.様式１（計画書）'!H40</f>
        <v>0.25</v>
      </c>
      <c r="J19" s="521">
        <f t="shared" si="0"/>
        <v>0</v>
      </c>
      <c r="K19" s="522"/>
      <c r="M19" s="508"/>
      <c r="N19" s="509"/>
      <c r="O19" s="258" t="s">
        <v>54</v>
      </c>
      <c r="P19" s="65">
        <v>28000</v>
      </c>
      <c r="Q19" s="65">
        <f>COUNTIFS(O25:O78,5,P25:P78,"&gt;7")+COUNTIFS(U25:U78,5,V25:V78,"&gt;7")</f>
        <v>0</v>
      </c>
      <c r="R19" s="520">
        <f>+P19*Q19</f>
        <v>0</v>
      </c>
      <c r="S19" s="520"/>
      <c r="T19" s="520"/>
      <c r="U19" s="66">
        <f>'6.様式１（計画書）'!H40</f>
        <v>0.25</v>
      </c>
      <c r="V19" s="521">
        <f t="shared" si="1"/>
        <v>0</v>
      </c>
      <c r="W19" s="522"/>
      <c r="Y19" s="508"/>
      <c r="Z19" s="509"/>
      <c r="AA19" s="258" t="s">
        <v>54</v>
      </c>
      <c r="AB19" s="65">
        <v>28000</v>
      </c>
      <c r="AC19" s="65">
        <f>COUNTIFS(AA25:AA78,5,AB25:AB78,"&gt;7")+COUNTIFS(AG25:AG78,5,AH25:AH78,"&gt;7")</f>
        <v>0</v>
      </c>
      <c r="AD19" s="520">
        <f>+AB19*AC19</f>
        <v>0</v>
      </c>
      <c r="AE19" s="520"/>
      <c r="AF19" s="520"/>
      <c r="AG19" s="66">
        <f>'6.様式１（計画書）'!H40</f>
        <v>0.25</v>
      </c>
      <c r="AH19" s="521">
        <f t="shared" si="2"/>
        <v>0</v>
      </c>
      <c r="AI19" s="522"/>
      <c r="AK19" s="508"/>
      <c r="AL19" s="509"/>
      <c r="AM19" s="258" t="s">
        <v>54</v>
      </c>
      <c r="AN19" s="65">
        <v>28000</v>
      </c>
      <c r="AO19" s="65">
        <f>COUNTIFS(AM25:AM78,5,AN25:AN78,"&gt;7")+COUNTIFS(AS25:AS78,5,AT25:AT78,"&gt;7")</f>
        <v>0</v>
      </c>
      <c r="AP19" s="520">
        <f>+AN19*AO19</f>
        <v>0</v>
      </c>
      <c r="AQ19" s="520"/>
      <c r="AR19" s="520"/>
      <c r="AS19" s="66">
        <f>'6.様式１（計画書）'!H40</f>
        <v>0.25</v>
      </c>
      <c r="AT19" s="521">
        <f t="shared" si="3"/>
        <v>0</v>
      </c>
      <c r="AU19" s="522"/>
    </row>
    <row r="20" spans="1:47" ht="14" thickTop="1" thickBot="1">
      <c r="A20" s="499" t="s">
        <v>11</v>
      </c>
      <c r="B20" s="500"/>
      <c r="C20" s="500"/>
      <c r="D20" s="500"/>
      <c r="E20" s="259">
        <f>SUM(E9:E19)</f>
        <v>0</v>
      </c>
      <c r="F20" s="501">
        <f>SUM(F9:H19)</f>
        <v>0</v>
      </c>
      <c r="G20" s="501"/>
      <c r="H20" s="501"/>
      <c r="I20" s="67" t="s">
        <v>35</v>
      </c>
      <c r="J20" s="502">
        <f>SUM(J9:K19)</f>
        <v>0</v>
      </c>
      <c r="K20" s="503"/>
      <c r="M20" s="499" t="s">
        <v>11</v>
      </c>
      <c r="N20" s="500"/>
      <c r="O20" s="500"/>
      <c r="P20" s="500"/>
      <c r="Q20" s="259">
        <f>SUM(Q9:Q19)</f>
        <v>0</v>
      </c>
      <c r="R20" s="501">
        <f>SUM(R9:T19)</f>
        <v>0</v>
      </c>
      <c r="S20" s="501"/>
      <c r="T20" s="501"/>
      <c r="U20" s="67" t="s">
        <v>35</v>
      </c>
      <c r="V20" s="502">
        <f>SUM(V9:W19)</f>
        <v>0</v>
      </c>
      <c r="W20" s="503"/>
      <c r="Y20" s="499" t="s">
        <v>11</v>
      </c>
      <c r="Z20" s="500"/>
      <c r="AA20" s="500"/>
      <c r="AB20" s="500"/>
      <c r="AC20" s="259">
        <f>SUM(AC9:AC19)</f>
        <v>0</v>
      </c>
      <c r="AD20" s="501">
        <f>SUM(AD9:AF19)</f>
        <v>0</v>
      </c>
      <c r="AE20" s="501"/>
      <c r="AF20" s="501"/>
      <c r="AG20" s="67" t="s">
        <v>35</v>
      </c>
      <c r="AH20" s="502">
        <f>SUM(AH9:AI19)</f>
        <v>0</v>
      </c>
      <c r="AI20" s="503"/>
      <c r="AK20" s="499" t="s">
        <v>11</v>
      </c>
      <c r="AL20" s="500"/>
      <c r="AM20" s="500"/>
      <c r="AN20" s="500"/>
      <c r="AO20" s="259">
        <f>SUM(AO9:AO19)</f>
        <v>0</v>
      </c>
      <c r="AP20" s="501">
        <f>SUM(AP9:AR19)</f>
        <v>0</v>
      </c>
      <c r="AQ20" s="501"/>
      <c r="AR20" s="501"/>
      <c r="AS20" s="67" t="s">
        <v>35</v>
      </c>
      <c r="AT20" s="502">
        <f>SUM(AT9:AU19)</f>
        <v>0</v>
      </c>
      <c r="AU20" s="503"/>
    </row>
    <row r="21" spans="1:47">
      <c r="A21" s="37"/>
      <c r="B21" s="37"/>
      <c r="C21" s="37"/>
      <c r="D21" s="37"/>
      <c r="E21" s="37"/>
      <c r="F21" s="37"/>
      <c r="G21" s="37"/>
      <c r="H21" s="37"/>
      <c r="I21" s="37"/>
      <c r="J21" s="37"/>
      <c r="K21" s="37"/>
      <c r="M21" s="37"/>
      <c r="N21" s="37"/>
      <c r="O21" s="37"/>
      <c r="P21" s="37"/>
      <c r="Q21" s="37"/>
      <c r="R21" s="37"/>
      <c r="S21" s="37"/>
      <c r="T21" s="37"/>
      <c r="U21" s="37"/>
      <c r="V21" s="37"/>
      <c r="W21" s="37"/>
      <c r="Y21" s="37"/>
      <c r="Z21" s="37"/>
      <c r="AA21" s="37"/>
      <c r="AB21" s="37"/>
      <c r="AC21" s="37"/>
      <c r="AD21" s="37"/>
      <c r="AE21" s="37"/>
      <c r="AF21" s="37"/>
      <c r="AG21" s="37"/>
      <c r="AH21" s="37"/>
      <c r="AI21" s="37"/>
      <c r="AK21" s="37"/>
      <c r="AL21" s="37"/>
      <c r="AM21" s="37"/>
      <c r="AN21" s="37"/>
      <c r="AO21" s="37"/>
      <c r="AP21" s="37"/>
      <c r="AQ21" s="37"/>
      <c r="AR21" s="37"/>
      <c r="AS21" s="37"/>
      <c r="AT21" s="37"/>
      <c r="AU21" s="37"/>
    </row>
    <row r="22" spans="1:47">
      <c r="A22" s="36" t="s">
        <v>57</v>
      </c>
      <c r="B22" s="36"/>
      <c r="C22" s="36"/>
      <c r="D22" s="36"/>
      <c r="E22" s="36"/>
      <c r="F22" s="36"/>
      <c r="G22" s="36"/>
      <c r="H22" s="36"/>
      <c r="I22" s="36"/>
      <c r="J22" s="36"/>
      <c r="K22" s="36"/>
      <c r="M22" s="36" t="s">
        <v>57</v>
      </c>
      <c r="N22" s="36"/>
      <c r="O22" s="36"/>
      <c r="P22" s="36"/>
      <c r="Q22" s="36"/>
      <c r="R22" s="36"/>
      <c r="S22" s="36"/>
      <c r="T22" s="36"/>
      <c r="U22" s="36"/>
      <c r="V22" s="36"/>
      <c r="W22" s="36"/>
      <c r="Y22" s="36" t="s">
        <v>57</v>
      </c>
      <c r="Z22" s="36"/>
      <c r="AA22" s="36"/>
      <c r="AB22" s="36"/>
      <c r="AC22" s="36"/>
      <c r="AD22" s="36"/>
      <c r="AE22" s="36"/>
      <c r="AF22" s="36"/>
      <c r="AG22" s="36"/>
      <c r="AH22" s="36"/>
      <c r="AI22" s="36"/>
      <c r="AK22" s="36" t="s">
        <v>57</v>
      </c>
      <c r="AL22" s="36"/>
      <c r="AM22" s="36"/>
      <c r="AN22" s="36"/>
      <c r="AO22" s="36"/>
      <c r="AP22" s="36"/>
      <c r="AQ22" s="36"/>
      <c r="AR22" s="36"/>
      <c r="AS22" s="36"/>
      <c r="AT22" s="36"/>
      <c r="AU22" s="36"/>
    </row>
    <row r="23" spans="1:47" ht="6.75" customHeight="1" thickBot="1">
      <c r="A23" s="1"/>
      <c r="B23" s="1"/>
      <c r="C23" s="1"/>
      <c r="D23" s="1"/>
      <c r="E23" s="1"/>
      <c r="F23" s="1"/>
      <c r="G23" s="1"/>
      <c r="H23" s="1"/>
      <c r="I23" s="1"/>
      <c r="J23" s="1"/>
      <c r="K23" s="1"/>
      <c r="M23" s="1"/>
      <c r="N23" s="1"/>
      <c r="O23" s="1"/>
      <c r="P23" s="1"/>
      <c r="Q23" s="1"/>
      <c r="R23" s="1"/>
      <c r="S23" s="1"/>
      <c r="T23" s="1"/>
      <c r="U23" s="1"/>
      <c r="V23" s="1"/>
      <c r="W23" s="1"/>
      <c r="Y23" s="1"/>
      <c r="Z23" s="1"/>
      <c r="AA23" s="1"/>
      <c r="AB23" s="1"/>
      <c r="AC23" s="1"/>
      <c r="AD23" s="1"/>
      <c r="AE23" s="1"/>
      <c r="AF23" s="1"/>
      <c r="AG23" s="1"/>
      <c r="AH23" s="1"/>
      <c r="AI23" s="1"/>
      <c r="AK23" s="1"/>
      <c r="AL23" s="1"/>
      <c r="AM23" s="1"/>
      <c r="AN23" s="1"/>
      <c r="AO23" s="1"/>
      <c r="AP23" s="1"/>
      <c r="AQ23" s="1"/>
      <c r="AR23" s="1"/>
      <c r="AS23" s="1"/>
      <c r="AT23" s="1"/>
      <c r="AU23" s="1"/>
    </row>
    <row r="24" spans="1:47" ht="13.5" thickBot="1">
      <c r="A24" s="38"/>
      <c r="B24" s="39" t="s">
        <v>0</v>
      </c>
      <c r="C24" s="40" t="s">
        <v>3</v>
      </c>
      <c r="D24" s="40" t="s">
        <v>2</v>
      </c>
      <c r="E24" s="260" t="s">
        <v>34</v>
      </c>
      <c r="F24" s="37"/>
      <c r="G24" s="38"/>
      <c r="H24" s="39" t="s">
        <v>0</v>
      </c>
      <c r="I24" s="40" t="s">
        <v>3</v>
      </c>
      <c r="J24" s="40" t="s">
        <v>2</v>
      </c>
      <c r="K24" s="260" t="s">
        <v>34</v>
      </c>
      <c r="M24" s="38"/>
      <c r="N24" s="39" t="s">
        <v>0</v>
      </c>
      <c r="O24" s="40" t="s">
        <v>3</v>
      </c>
      <c r="P24" s="40" t="s">
        <v>2</v>
      </c>
      <c r="Q24" s="260" t="s">
        <v>34</v>
      </c>
      <c r="R24" s="37"/>
      <c r="S24" s="38"/>
      <c r="T24" s="39" t="s">
        <v>0</v>
      </c>
      <c r="U24" s="40" t="s">
        <v>3</v>
      </c>
      <c r="V24" s="40" t="s">
        <v>2</v>
      </c>
      <c r="W24" s="260" t="s">
        <v>34</v>
      </c>
      <c r="Y24" s="38"/>
      <c r="Z24" s="39" t="s">
        <v>0</v>
      </c>
      <c r="AA24" s="40" t="s">
        <v>3</v>
      </c>
      <c r="AB24" s="40" t="s">
        <v>2</v>
      </c>
      <c r="AC24" s="260" t="s">
        <v>34</v>
      </c>
      <c r="AD24" s="37"/>
      <c r="AE24" s="38"/>
      <c r="AF24" s="39" t="s">
        <v>0</v>
      </c>
      <c r="AG24" s="40" t="s">
        <v>3</v>
      </c>
      <c r="AH24" s="40" t="s">
        <v>2</v>
      </c>
      <c r="AI24" s="260" t="s">
        <v>34</v>
      </c>
      <c r="AK24" s="38"/>
      <c r="AL24" s="39" t="s">
        <v>0</v>
      </c>
      <c r="AM24" s="40" t="s">
        <v>3</v>
      </c>
      <c r="AN24" s="40" t="s">
        <v>2</v>
      </c>
      <c r="AO24" s="260" t="s">
        <v>34</v>
      </c>
      <c r="AP24" s="37"/>
      <c r="AQ24" s="38"/>
      <c r="AR24" s="39" t="s">
        <v>0</v>
      </c>
      <c r="AS24" s="40" t="s">
        <v>3</v>
      </c>
      <c r="AT24" s="40" t="s">
        <v>2</v>
      </c>
      <c r="AU24" s="260" t="s">
        <v>34</v>
      </c>
    </row>
    <row r="25" spans="1:47">
      <c r="A25" s="490" t="s">
        <v>1</v>
      </c>
      <c r="B25" s="41"/>
      <c r="C25" s="42"/>
      <c r="D25" s="42"/>
      <c r="E25" s="261">
        <f>IF(AND(OR(C25=3,C25=4),D25=4),3000,IF(AND(OR(C25=3,C25=4),D25=5),11000,IF(AND(C25=3,D25&gt;5),19000,IF(AND(C25=4,D25=6),19000,IF(AND(C25=4,D25&gt;6),27000,IF(AND(C25=5,D25=7),19000,IF(AND(C25=5,D25&gt;7),28000,IF(AND(C25=5,D25=5),3000,IF(AND(C25=5,D25=6),11000,0)))))))))</f>
        <v>0</v>
      </c>
      <c r="F25" s="37"/>
      <c r="G25" s="490" t="s">
        <v>12</v>
      </c>
      <c r="H25" s="41"/>
      <c r="I25" s="42"/>
      <c r="J25" s="42"/>
      <c r="K25" s="261">
        <f>IF(AND(OR(I25=3,I25=4),J25=4),3000,IF(AND(OR(I25=3,I25=4),J25=5),11000,IF(AND(I25=3,J25&gt;5),19000,IF(AND(I25=4,J25=6),19000,IF(AND(I25=4,J25&gt;6),27000,IF(AND(I25=5,J25=7),19000,IF(AND(I25=5,J25&gt;7),28000,IF(AND(I25=5,J25=5),3000,IF(AND(I25=5,J25=6),11000,0)))))))))</f>
        <v>0</v>
      </c>
      <c r="M25" s="490" t="s">
        <v>1</v>
      </c>
      <c r="N25" s="41"/>
      <c r="O25" s="42"/>
      <c r="P25" s="42"/>
      <c r="Q25" s="261">
        <f>IF(AND(OR(O25=3,O25=4),P25=4),3000,IF(AND(OR(O25=3,O25=4),P25=5),11000,IF(AND(O25=3,P25&gt;5),19000,IF(AND(O25=4,P25=6),19000,IF(AND(O25=4,P25&gt;6),27000,IF(AND(O25=5,P25=7),19000,IF(AND(O25=5,P25&gt;7),28000,IF(AND(O25=5,P25=5),3000,IF(AND(O25=5,P25=6),11000,0)))))))))</f>
        <v>0</v>
      </c>
      <c r="R25" s="37"/>
      <c r="S25" s="490" t="s">
        <v>12</v>
      </c>
      <c r="T25" s="41"/>
      <c r="U25" s="42"/>
      <c r="V25" s="42"/>
      <c r="W25" s="261">
        <f>IF(AND(OR(U25=3,U25=4),V25=4),3000,IF(AND(OR(U25=3,U25=4),V25=5),11000,IF(AND(U25=3,V25&gt;5),19000,IF(AND(U25=4,V25=6),19000,IF(AND(U25=4,V25&gt;6),27000,IF(AND(U25=5,V25=7),19000,IF(AND(U25=5,V25&gt;7),28000,IF(AND(U25=5,V25=5),3000,IF(AND(U25=5,V25=6),11000,0)))))))))</f>
        <v>0</v>
      </c>
      <c r="Y25" s="490" t="s">
        <v>1</v>
      </c>
      <c r="Z25" s="41"/>
      <c r="AA25" s="42"/>
      <c r="AB25" s="42"/>
      <c r="AC25" s="261">
        <f>IF(AND(OR(AA25=3,AA25=4),AB25=4),3000,IF(AND(OR(AA25=3,AA25=4),AB25=5),11000,IF(AND(AA25=3,AB25&gt;5),19000,IF(AND(AA25=4,AB25=6),19000,IF(AND(AA25=4,AB25&gt;6),27000,IF(AND(AA25=5,AB25=7),19000,IF(AND(AA25=5,AB25&gt;7),28000,IF(AND(AA25=5,AB25=5),3000,IF(AND(AA25=5,AB25=6),11000,0)))))))))</f>
        <v>0</v>
      </c>
      <c r="AD25" s="37"/>
      <c r="AE25" s="490" t="s">
        <v>12</v>
      </c>
      <c r="AF25" s="41"/>
      <c r="AG25" s="42"/>
      <c r="AH25" s="42"/>
      <c r="AI25" s="261">
        <f>IF(AND(OR(AG25=3,AG25=4),AH25=4),3000,IF(AND(OR(AG25=3,AG25=4),AH25=5),11000,IF(AND(AG25=3,AH25&gt;5),19000,IF(AND(AG25=4,AH25=6),19000,IF(AND(AG25=4,AH25&gt;6),27000,IF(AND(AG25=5,AH25=7),19000,IF(AND(AG25=5,AH25&gt;7),28000,IF(AND(AG25=5,AH25=5),3000,IF(AND(AG25=5,AH25=6),11000,0)))))))))</f>
        <v>0</v>
      </c>
      <c r="AK25" s="490" t="s">
        <v>1</v>
      </c>
      <c r="AL25" s="41"/>
      <c r="AM25" s="42"/>
      <c r="AN25" s="42"/>
      <c r="AO25" s="261">
        <f>IF(AND(OR(AM25=3,AM25=4),AN25=4),3000,IF(AND(OR(AM25=3,AM25=4),AN25=5),11000,IF(AND(AM25=3,AN25&gt;5),19000,IF(AND(AM25=4,AN25=6),19000,IF(AND(AM25=4,AN25&gt;6),27000,IF(AND(AM25=5,AN25=7),19000,IF(AND(AM25=5,AN25&gt;7),28000,IF(AND(AM25=5,AN25=5),3000,IF(AND(AM25=5,AN25=6),11000,0)))))))))</f>
        <v>0</v>
      </c>
      <c r="AP25" s="37"/>
      <c r="AQ25" s="490" t="s">
        <v>12</v>
      </c>
      <c r="AR25" s="41"/>
      <c r="AS25" s="42"/>
      <c r="AT25" s="42"/>
      <c r="AU25" s="261">
        <f>IF(AND(OR(AS25=3,AS25=4),AT25=4),3000,IF(AND(OR(AS25=3,AS25=4),AT25=5),11000,IF(AND(AS25=3,AT25&gt;5),19000,IF(AND(AS25=4,AT25=6),19000,IF(AND(AS25=4,AT25&gt;6),27000,IF(AND(AS25=5,AT25=7),19000,IF(AND(AS25=5,AT25&gt;7),28000,IF(AND(AS25=5,AT25=5),3000,IF(AND(AS25=5,AT25=6),11000,0)))))))))</f>
        <v>0</v>
      </c>
    </row>
    <row r="26" spans="1:47">
      <c r="A26" s="491"/>
      <c r="B26" s="43"/>
      <c r="C26" s="44"/>
      <c r="D26" s="44"/>
      <c r="E26" s="262">
        <f t="shared" ref="E26:E32" si="8">IF(AND(OR(C26=3,C26=4),D26=4),3000,IF(AND(OR(C26=3,C26=4),D26=5),11000,IF(AND(C26=3,D26&gt;5),19000,IF(AND(C26=4,D26=6),19000,IF(AND(C26=4,D26&gt;6),27000,IF(AND(C26=5,D26=7),19000,IF(AND(C26=5,D26&gt;7),28000,IF(AND(C26=5,D26=5),3000,IF(AND(C26=5,D26=6),11000,0)))))))))</f>
        <v>0</v>
      </c>
      <c r="F26" s="37"/>
      <c r="G26" s="491"/>
      <c r="H26" s="43"/>
      <c r="I26" s="44"/>
      <c r="J26" s="44"/>
      <c r="K26" s="262">
        <f t="shared" ref="K26:K32" si="9">IF(AND(OR(I26=3,I26=4),J26=4),3000,IF(AND(OR(I26=3,I26=4),J26=5),11000,IF(AND(I26=3,J26&gt;5),19000,IF(AND(I26=4,J26=6),19000,IF(AND(I26=4,J26&gt;6),27000,IF(AND(I26=5,J26=7),19000,IF(AND(I26=5,J26&gt;7),28000,IF(AND(I26=5,J26=5),3000,IF(AND(I26=5,J26=6),11000,0)))))))))</f>
        <v>0</v>
      </c>
      <c r="M26" s="491"/>
      <c r="N26" s="43"/>
      <c r="O26" s="44"/>
      <c r="P26" s="44"/>
      <c r="Q26" s="262">
        <f t="shared" ref="Q26:Q32" si="10">IF(AND(OR(O26=3,O26=4),P26=4),3000,IF(AND(OR(O26=3,O26=4),P26=5),11000,IF(AND(O26=3,P26&gt;5),19000,IF(AND(O26=4,P26=6),19000,IF(AND(O26=4,P26&gt;6),27000,IF(AND(O26=5,P26=7),19000,IF(AND(O26=5,P26&gt;7),28000,IF(AND(O26=5,P26=5),3000,IF(AND(O26=5,P26=6),11000,0)))))))))</f>
        <v>0</v>
      </c>
      <c r="R26" s="37"/>
      <c r="S26" s="491"/>
      <c r="T26" s="43"/>
      <c r="U26" s="44"/>
      <c r="V26" s="44"/>
      <c r="W26" s="262">
        <f t="shared" ref="W26:W32" si="11">IF(AND(OR(U26=3,U26=4),V26=4),3000,IF(AND(OR(U26=3,U26=4),V26=5),11000,IF(AND(U26=3,V26&gt;5),19000,IF(AND(U26=4,V26=6),19000,IF(AND(U26=4,V26&gt;6),27000,IF(AND(U26=5,V26=7),19000,IF(AND(U26=5,V26&gt;7),28000,IF(AND(U26=5,V26=5),3000,IF(AND(U26=5,V26=6),11000,0)))))))))</f>
        <v>0</v>
      </c>
      <c r="Y26" s="491"/>
      <c r="Z26" s="43"/>
      <c r="AA26" s="44"/>
      <c r="AB26" s="44"/>
      <c r="AC26" s="262">
        <f t="shared" ref="AC26:AC32" si="12">IF(AND(OR(AA26=3,AA26=4),AB26=4),3000,IF(AND(OR(AA26=3,AA26=4),AB26=5),11000,IF(AND(AA26=3,AB26&gt;5),19000,IF(AND(AA26=4,AB26=6),19000,IF(AND(AA26=4,AB26&gt;6),27000,IF(AND(AA26=5,AB26=7),19000,IF(AND(AA26=5,AB26&gt;7),28000,IF(AND(AA26=5,AB26=5),3000,IF(AND(AA26=5,AB26=6),11000,0)))))))))</f>
        <v>0</v>
      </c>
      <c r="AD26" s="37"/>
      <c r="AE26" s="491"/>
      <c r="AF26" s="43"/>
      <c r="AG26" s="44"/>
      <c r="AH26" s="44"/>
      <c r="AI26" s="262">
        <f t="shared" ref="AI26:AI32" si="13">IF(AND(OR(AG26=3,AG26=4),AH26=4),3000,IF(AND(OR(AG26=3,AG26=4),AH26=5),11000,IF(AND(AG26=3,AH26&gt;5),19000,IF(AND(AG26=4,AH26=6),19000,IF(AND(AG26=4,AH26&gt;6),27000,IF(AND(AG26=5,AH26=7),19000,IF(AND(AG26=5,AH26&gt;7),28000,IF(AND(AG26=5,AH26=5),3000,IF(AND(AG26=5,AH26=6),11000,0)))))))))</f>
        <v>0</v>
      </c>
      <c r="AK26" s="491"/>
      <c r="AL26" s="43"/>
      <c r="AM26" s="44"/>
      <c r="AN26" s="44"/>
      <c r="AO26" s="262">
        <f t="shared" ref="AO26:AO32" si="14">IF(AND(OR(AM26=3,AM26=4),AN26=4),3000,IF(AND(OR(AM26=3,AM26=4),AN26=5),11000,IF(AND(AM26=3,AN26&gt;5),19000,IF(AND(AM26=4,AN26=6),19000,IF(AND(AM26=4,AN26&gt;6),27000,IF(AND(AM26=5,AN26=7),19000,IF(AND(AM26=5,AN26&gt;7),28000,IF(AND(AM26=5,AN26=5),3000,IF(AND(AM26=5,AN26=6),11000,0)))))))))</f>
        <v>0</v>
      </c>
      <c r="AP26" s="37"/>
      <c r="AQ26" s="491"/>
      <c r="AR26" s="43"/>
      <c r="AS26" s="44"/>
      <c r="AT26" s="44"/>
      <c r="AU26" s="262">
        <f t="shared" ref="AU26:AU32" si="15">IF(AND(OR(AS26=3,AS26=4),AT26=4),3000,IF(AND(OR(AS26=3,AS26=4),AT26=5),11000,IF(AND(AS26=3,AT26&gt;5),19000,IF(AND(AS26=4,AT26=6),19000,IF(AND(AS26=4,AT26&gt;6),27000,IF(AND(AS26=5,AT26=7),19000,IF(AND(AS26=5,AT26&gt;7),28000,IF(AND(AS26=5,AT26=5),3000,IF(AND(AS26=5,AT26=6),11000,0)))))))))</f>
        <v>0</v>
      </c>
    </row>
    <row r="27" spans="1:47">
      <c r="A27" s="491"/>
      <c r="B27" s="43"/>
      <c r="C27" s="44"/>
      <c r="D27" s="44"/>
      <c r="E27" s="262">
        <f t="shared" si="8"/>
        <v>0</v>
      </c>
      <c r="F27" s="37"/>
      <c r="G27" s="491"/>
      <c r="H27" s="43"/>
      <c r="I27" s="44"/>
      <c r="J27" s="44"/>
      <c r="K27" s="262">
        <f t="shared" si="9"/>
        <v>0</v>
      </c>
      <c r="M27" s="491"/>
      <c r="N27" s="43"/>
      <c r="O27" s="44"/>
      <c r="P27" s="44"/>
      <c r="Q27" s="262">
        <f t="shared" si="10"/>
        <v>0</v>
      </c>
      <c r="R27" s="37"/>
      <c r="S27" s="491"/>
      <c r="T27" s="43"/>
      <c r="U27" s="44"/>
      <c r="V27" s="44"/>
      <c r="W27" s="262">
        <f t="shared" si="11"/>
        <v>0</v>
      </c>
      <c r="Y27" s="491"/>
      <c r="Z27" s="43"/>
      <c r="AA27" s="44"/>
      <c r="AB27" s="44"/>
      <c r="AC27" s="262">
        <f t="shared" si="12"/>
        <v>0</v>
      </c>
      <c r="AD27" s="37"/>
      <c r="AE27" s="491"/>
      <c r="AF27" s="43"/>
      <c r="AG27" s="44"/>
      <c r="AH27" s="44"/>
      <c r="AI27" s="262">
        <f t="shared" si="13"/>
        <v>0</v>
      </c>
      <c r="AK27" s="491"/>
      <c r="AL27" s="43"/>
      <c r="AM27" s="44"/>
      <c r="AN27" s="44"/>
      <c r="AO27" s="262">
        <f t="shared" si="14"/>
        <v>0</v>
      </c>
      <c r="AP27" s="37"/>
      <c r="AQ27" s="491"/>
      <c r="AR27" s="43"/>
      <c r="AS27" s="44"/>
      <c r="AT27" s="44"/>
      <c r="AU27" s="262">
        <f t="shared" si="15"/>
        <v>0</v>
      </c>
    </row>
    <row r="28" spans="1:47">
      <c r="A28" s="491"/>
      <c r="B28" s="43"/>
      <c r="C28" s="44"/>
      <c r="D28" s="44"/>
      <c r="E28" s="262">
        <f t="shared" si="8"/>
        <v>0</v>
      </c>
      <c r="F28" s="37"/>
      <c r="G28" s="491"/>
      <c r="H28" s="43"/>
      <c r="I28" s="44"/>
      <c r="J28" s="44"/>
      <c r="K28" s="262">
        <f t="shared" si="9"/>
        <v>0</v>
      </c>
      <c r="M28" s="491"/>
      <c r="N28" s="43"/>
      <c r="O28" s="44"/>
      <c r="P28" s="44"/>
      <c r="Q28" s="262">
        <f t="shared" si="10"/>
        <v>0</v>
      </c>
      <c r="R28" s="37"/>
      <c r="S28" s="491"/>
      <c r="T28" s="43"/>
      <c r="U28" s="44"/>
      <c r="V28" s="44"/>
      <c r="W28" s="262">
        <f t="shared" si="11"/>
        <v>0</v>
      </c>
      <c r="Y28" s="491"/>
      <c r="Z28" s="43"/>
      <c r="AA28" s="44"/>
      <c r="AB28" s="44"/>
      <c r="AC28" s="262">
        <f t="shared" si="12"/>
        <v>0</v>
      </c>
      <c r="AD28" s="37"/>
      <c r="AE28" s="491"/>
      <c r="AF28" s="43"/>
      <c r="AG28" s="44"/>
      <c r="AH28" s="44"/>
      <c r="AI28" s="262">
        <f t="shared" si="13"/>
        <v>0</v>
      </c>
      <c r="AK28" s="491"/>
      <c r="AL28" s="43"/>
      <c r="AM28" s="44"/>
      <c r="AN28" s="44"/>
      <c r="AO28" s="262">
        <f t="shared" si="14"/>
        <v>0</v>
      </c>
      <c r="AP28" s="37"/>
      <c r="AQ28" s="491"/>
      <c r="AR28" s="43"/>
      <c r="AS28" s="44"/>
      <c r="AT28" s="44"/>
      <c r="AU28" s="262">
        <f t="shared" si="15"/>
        <v>0</v>
      </c>
    </row>
    <row r="29" spans="1:47">
      <c r="A29" s="491"/>
      <c r="B29" s="43"/>
      <c r="C29" s="44"/>
      <c r="D29" s="44"/>
      <c r="E29" s="262">
        <f t="shared" si="8"/>
        <v>0</v>
      </c>
      <c r="F29" s="37"/>
      <c r="G29" s="491"/>
      <c r="H29" s="43"/>
      <c r="I29" s="44"/>
      <c r="J29" s="44"/>
      <c r="K29" s="262">
        <f t="shared" si="9"/>
        <v>0</v>
      </c>
      <c r="M29" s="491"/>
      <c r="N29" s="43"/>
      <c r="O29" s="44"/>
      <c r="P29" s="44"/>
      <c r="Q29" s="262">
        <f t="shared" si="10"/>
        <v>0</v>
      </c>
      <c r="R29" s="37"/>
      <c r="S29" s="491"/>
      <c r="T29" s="43"/>
      <c r="U29" s="44"/>
      <c r="V29" s="44"/>
      <c r="W29" s="262">
        <f t="shared" si="11"/>
        <v>0</v>
      </c>
      <c r="Y29" s="491"/>
      <c r="Z29" s="43"/>
      <c r="AA29" s="44"/>
      <c r="AB29" s="44"/>
      <c r="AC29" s="262">
        <f t="shared" si="12"/>
        <v>0</v>
      </c>
      <c r="AD29" s="37"/>
      <c r="AE29" s="491"/>
      <c r="AF29" s="43"/>
      <c r="AG29" s="44"/>
      <c r="AH29" s="44"/>
      <c r="AI29" s="262">
        <f t="shared" si="13"/>
        <v>0</v>
      </c>
      <c r="AK29" s="491"/>
      <c r="AL29" s="43"/>
      <c r="AM29" s="44"/>
      <c r="AN29" s="44"/>
      <c r="AO29" s="262">
        <f t="shared" si="14"/>
        <v>0</v>
      </c>
      <c r="AP29" s="37"/>
      <c r="AQ29" s="491"/>
      <c r="AR29" s="43"/>
      <c r="AS29" s="44"/>
      <c r="AT29" s="44"/>
      <c r="AU29" s="262">
        <f t="shared" si="15"/>
        <v>0</v>
      </c>
    </row>
    <row r="30" spans="1:47">
      <c r="A30" s="491"/>
      <c r="B30" s="43"/>
      <c r="C30" s="44"/>
      <c r="D30" s="44"/>
      <c r="E30" s="262">
        <f t="shared" si="8"/>
        <v>0</v>
      </c>
      <c r="F30" s="37"/>
      <c r="G30" s="491"/>
      <c r="H30" s="43"/>
      <c r="I30" s="44"/>
      <c r="J30" s="44"/>
      <c r="K30" s="262">
        <f t="shared" si="9"/>
        <v>0</v>
      </c>
      <c r="M30" s="491"/>
      <c r="N30" s="43"/>
      <c r="O30" s="44"/>
      <c r="P30" s="44"/>
      <c r="Q30" s="262">
        <f t="shared" si="10"/>
        <v>0</v>
      </c>
      <c r="R30" s="37"/>
      <c r="S30" s="491"/>
      <c r="T30" s="43"/>
      <c r="U30" s="44"/>
      <c r="V30" s="44"/>
      <c r="W30" s="262">
        <f t="shared" si="11"/>
        <v>0</v>
      </c>
      <c r="Y30" s="491"/>
      <c r="Z30" s="43"/>
      <c r="AA30" s="44"/>
      <c r="AB30" s="44"/>
      <c r="AC30" s="262">
        <f t="shared" si="12"/>
        <v>0</v>
      </c>
      <c r="AD30" s="37"/>
      <c r="AE30" s="491"/>
      <c r="AF30" s="43"/>
      <c r="AG30" s="44"/>
      <c r="AH30" s="44"/>
      <c r="AI30" s="262">
        <f t="shared" si="13"/>
        <v>0</v>
      </c>
      <c r="AK30" s="491"/>
      <c r="AL30" s="43"/>
      <c r="AM30" s="44"/>
      <c r="AN30" s="44"/>
      <c r="AO30" s="262">
        <f t="shared" si="14"/>
        <v>0</v>
      </c>
      <c r="AP30" s="37"/>
      <c r="AQ30" s="491"/>
      <c r="AR30" s="43"/>
      <c r="AS30" s="44"/>
      <c r="AT30" s="44"/>
      <c r="AU30" s="262">
        <f t="shared" si="15"/>
        <v>0</v>
      </c>
    </row>
    <row r="31" spans="1:47">
      <c r="A31" s="491"/>
      <c r="B31" s="43"/>
      <c r="C31" s="44"/>
      <c r="D31" s="44"/>
      <c r="E31" s="262">
        <f t="shared" si="8"/>
        <v>0</v>
      </c>
      <c r="F31" s="37"/>
      <c r="G31" s="491"/>
      <c r="H31" s="43"/>
      <c r="I31" s="44"/>
      <c r="J31" s="44"/>
      <c r="K31" s="262">
        <f t="shared" si="9"/>
        <v>0</v>
      </c>
      <c r="M31" s="491"/>
      <c r="N31" s="43"/>
      <c r="O31" s="44"/>
      <c r="P31" s="44"/>
      <c r="Q31" s="262">
        <f t="shared" si="10"/>
        <v>0</v>
      </c>
      <c r="R31" s="37"/>
      <c r="S31" s="491"/>
      <c r="T31" s="43"/>
      <c r="U31" s="44"/>
      <c r="V31" s="44"/>
      <c r="W31" s="262">
        <f t="shared" si="11"/>
        <v>0</v>
      </c>
      <c r="Y31" s="491"/>
      <c r="Z31" s="43"/>
      <c r="AA31" s="44"/>
      <c r="AB31" s="44"/>
      <c r="AC31" s="262">
        <f t="shared" si="12"/>
        <v>0</v>
      </c>
      <c r="AD31" s="37"/>
      <c r="AE31" s="491"/>
      <c r="AF31" s="43"/>
      <c r="AG31" s="44"/>
      <c r="AH31" s="44"/>
      <c r="AI31" s="262">
        <f t="shared" si="13"/>
        <v>0</v>
      </c>
      <c r="AK31" s="491"/>
      <c r="AL31" s="43"/>
      <c r="AM31" s="44"/>
      <c r="AN31" s="44"/>
      <c r="AO31" s="262">
        <f t="shared" si="14"/>
        <v>0</v>
      </c>
      <c r="AP31" s="37"/>
      <c r="AQ31" s="491"/>
      <c r="AR31" s="43"/>
      <c r="AS31" s="44"/>
      <c r="AT31" s="44"/>
      <c r="AU31" s="262">
        <f t="shared" si="15"/>
        <v>0</v>
      </c>
    </row>
    <row r="32" spans="1:47">
      <c r="A32" s="491"/>
      <c r="B32" s="43"/>
      <c r="C32" s="44"/>
      <c r="D32" s="44"/>
      <c r="E32" s="262">
        <f t="shared" si="8"/>
        <v>0</v>
      </c>
      <c r="F32" s="37"/>
      <c r="G32" s="491"/>
      <c r="H32" s="43"/>
      <c r="I32" s="44"/>
      <c r="J32" s="44"/>
      <c r="K32" s="262">
        <f t="shared" si="9"/>
        <v>0</v>
      </c>
      <c r="M32" s="491"/>
      <c r="N32" s="43"/>
      <c r="O32" s="44"/>
      <c r="P32" s="44"/>
      <c r="Q32" s="262">
        <f t="shared" si="10"/>
        <v>0</v>
      </c>
      <c r="R32" s="37"/>
      <c r="S32" s="491"/>
      <c r="T32" s="43"/>
      <c r="U32" s="44"/>
      <c r="V32" s="44"/>
      <c r="W32" s="262">
        <f t="shared" si="11"/>
        <v>0</v>
      </c>
      <c r="Y32" s="491"/>
      <c r="Z32" s="43"/>
      <c r="AA32" s="44"/>
      <c r="AB32" s="44"/>
      <c r="AC32" s="262">
        <f t="shared" si="12"/>
        <v>0</v>
      </c>
      <c r="AD32" s="37"/>
      <c r="AE32" s="491"/>
      <c r="AF32" s="43"/>
      <c r="AG32" s="44"/>
      <c r="AH32" s="44"/>
      <c r="AI32" s="262">
        <f t="shared" si="13"/>
        <v>0</v>
      </c>
      <c r="AK32" s="491"/>
      <c r="AL32" s="43"/>
      <c r="AM32" s="44"/>
      <c r="AN32" s="44"/>
      <c r="AO32" s="262">
        <f t="shared" si="14"/>
        <v>0</v>
      </c>
      <c r="AP32" s="37"/>
      <c r="AQ32" s="491"/>
      <c r="AR32" s="43"/>
      <c r="AS32" s="44"/>
      <c r="AT32" s="44"/>
      <c r="AU32" s="262">
        <f t="shared" si="15"/>
        <v>0</v>
      </c>
    </row>
    <row r="33" spans="1:47" ht="13.5" thickBot="1">
      <c r="A33" s="492"/>
      <c r="B33" s="45" t="s">
        <v>5</v>
      </c>
      <c r="C33" s="46"/>
      <c r="D33" s="46"/>
      <c r="E33" s="263">
        <f>SUM(E25:E32)</f>
        <v>0</v>
      </c>
      <c r="F33" s="37"/>
      <c r="G33" s="492"/>
      <c r="H33" s="45" t="s">
        <v>5</v>
      </c>
      <c r="I33" s="46"/>
      <c r="J33" s="46"/>
      <c r="K33" s="263">
        <f>SUM(K25:K32)</f>
        <v>0</v>
      </c>
      <c r="M33" s="492"/>
      <c r="N33" s="45" t="s">
        <v>5</v>
      </c>
      <c r="O33" s="46"/>
      <c r="P33" s="46"/>
      <c r="Q33" s="263">
        <f>SUM(Q25:Q32)</f>
        <v>0</v>
      </c>
      <c r="R33" s="37"/>
      <c r="S33" s="492"/>
      <c r="T33" s="45" t="s">
        <v>5</v>
      </c>
      <c r="U33" s="46"/>
      <c r="V33" s="46"/>
      <c r="W33" s="263">
        <f>SUM(W25:W32)</f>
        <v>0</v>
      </c>
      <c r="Y33" s="492"/>
      <c r="Z33" s="45" t="s">
        <v>5</v>
      </c>
      <c r="AA33" s="46"/>
      <c r="AB33" s="46"/>
      <c r="AC33" s="263">
        <f>SUM(AC25:AC32)</f>
        <v>0</v>
      </c>
      <c r="AD33" s="37"/>
      <c r="AE33" s="492"/>
      <c r="AF33" s="45" t="s">
        <v>5</v>
      </c>
      <c r="AG33" s="46"/>
      <c r="AH33" s="46"/>
      <c r="AI33" s="263">
        <f>SUM(AI25:AI32)</f>
        <v>0</v>
      </c>
      <c r="AK33" s="492"/>
      <c r="AL33" s="45" t="s">
        <v>5</v>
      </c>
      <c r="AM33" s="46"/>
      <c r="AN33" s="46"/>
      <c r="AO33" s="263">
        <f>SUM(AO25:AO32)</f>
        <v>0</v>
      </c>
      <c r="AP33" s="37"/>
      <c r="AQ33" s="492"/>
      <c r="AR33" s="45" t="s">
        <v>5</v>
      </c>
      <c r="AS33" s="46"/>
      <c r="AT33" s="46"/>
      <c r="AU33" s="263">
        <f>SUM(AU25:AU32)</f>
        <v>0</v>
      </c>
    </row>
    <row r="34" spans="1:47">
      <c r="A34" s="497" t="s">
        <v>4</v>
      </c>
      <c r="B34" s="41"/>
      <c r="C34" s="42"/>
      <c r="D34" s="42"/>
      <c r="E34" s="261">
        <f>IF(AND(OR(C34=3,C34=4),D34=4),3000,IF(AND(OR(C34=3,C34=4),D34=5),11000,IF(AND(C34=3,D34&gt;5),19000,IF(AND(C34=4,D34=6),19000,IF(AND(C34=4,D34&gt;6),27000,IF(AND(C34=5,D34=7),19000,IF(AND(C34=5,D34&gt;7),28000,IF(AND(C34=5,D34=5),3000,IF(AND(C34=5,D34=6),11000,0)))))))))</f>
        <v>0</v>
      </c>
      <c r="F34" s="37"/>
      <c r="G34" s="490" t="s">
        <v>13</v>
      </c>
      <c r="H34" s="41"/>
      <c r="I34" s="42"/>
      <c r="J34" s="42"/>
      <c r="K34" s="261">
        <f>IF(AND(OR(I34=3,I34=4),J34=4),3000,IF(AND(OR(I34=3,I34=4),J34=5),11000,IF(AND(I34=3,J34&gt;5),19000,IF(AND(I34=4,J34=6),19000,IF(AND(I34=4,J34&gt;6),27000,IF(AND(I34=5,J34=7),19000,IF(AND(I34=5,J34&gt;7),28000,IF(AND(I34=5,J34=5),3000,IF(AND(I34=5,J34=6),11000,0)))))))))</f>
        <v>0</v>
      </c>
      <c r="M34" s="497" t="s">
        <v>4</v>
      </c>
      <c r="N34" s="41"/>
      <c r="O34" s="42"/>
      <c r="P34" s="42"/>
      <c r="Q34" s="261">
        <f>IF(AND(OR(O34=3,O34=4),P34=4),3000,IF(AND(OR(O34=3,O34=4),P34=5),11000,IF(AND(O34=3,P34&gt;5),19000,IF(AND(O34=4,P34=6),19000,IF(AND(O34=4,P34&gt;6),27000,IF(AND(O34=5,P34=7),19000,IF(AND(O34=5,P34&gt;7),28000,IF(AND(O34=5,P34=5),3000,IF(AND(O34=5,P34=6),11000,0)))))))))</f>
        <v>0</v>
      </c>
      <c r="R34" s="37"/>
      <c r="S34" s="490" t="s">
        <v>13</v>
      </c>
      <c r="T34" s="41"/>
      <c r="U34" s="42"/>
      <c r="V34" s="42"/>
      <c r="W34" s="261">
        <f>IF(AND(OR(U34=3,U34=4),V34=4),3000,IF(AND(OR(U34=3,U34=4),V34=5),11000,IF(AND(U34=3,V34&gt;5),19000,IF(AND(U34=4,V34=6),19000,IF(AND(U34=4,V34&gt;6),27000,IF(AND(U34=5,V34=7),19000,IF(AND(U34=5,V34&gt;7),28000,IF(AND(U34=5,V34=5),3000,IF(AND(U34=5,V34=6),11000,0)))))))))</f>
        <v>0</v>
      </c>
      <c r="Y34" s="497" t="s">
        <v>4</v>
      </c>
      <c r="Z34" s="41"/>
      <c r="AA34" s="42"/>
      <c r="AB34" s="42"/>
      <c r="AC34" s="261">
        <f>IF(AND(OR(AA34=3,AA34=4),AB34=4),3000,IF(AND(OR(AA34=3,AA34=4),AB34=5),11000,IF(AND(AA34=3,AB34&gt;5),19000,IF(AND(AA34=4,AB34=6),19000,IF(AND(AA34=4,AB34&gt;6),27000,IF(AND(AA34=5,AB34=7),19000,IF(AND(AA34=5,AB34&gt;7),28000,IF(AND(AA34=5,AB34=5),3000,IF(AND(AA34=5,AB34=6),11000,0)))))))))</f>
        <v>0</v>
      </c>
      <c r="AD34" s="37"/>
      <c r="AE34" s="490" t="s">
        <v>13</v>
      </c>
      <c r="AF34" s="41"/>
      <c r="AG34" s="42"/>
      <c r="AH34" s="42"/>
      <c r="AI34" s="261">
        <f>IF(AND(OR(AG34=3,AG34=4),AH34=4),3000,IF(AND(OR(AG34=3,AG34=4),AH34=5),11000,IF(AND(AG34=3,AH34&gt;5),19000,IF(AND(AG34=4,AH34=6),19000,IF(AND(AG34=4,AH34&gt;6),27000,IF(AND(AG34=5,AH34=7),19000,IF(AND(AG34=5,AH34&gt;7),28000,IF(AND(AG34=5,AH34=5),3000,IF(AND(AG34=5,AH34=6),11000,0)))))))))</f>
        <v>0</v>
      </c>
      <c r="AK34" s="497" t="s">
        <v>4</v>
      </c>
      <c r="AL34" s="41"/>
      <c r="AM34" s="42"/>
      <c r="AN34" s="42"/>
      <c r="AO34" s="261">
        <f>IF(AND(OR(AM34=3,AM34=4),AN34=4),3000,IF(AND(OR(AM34=3,AM34=4),AN34=5),11000,IF(AND(AM34=3,AN34&gt;5),19000,IF(AND(AM34=4,AN34=6),19000,IF(AND(AM34=4,AN34&gt;6),27000,IF(AND(AM34=5,AN34=7),19000,IF(AND(AM34=5,AN34&gt;7),28000,IF(AND(AM34=5,AN34=5),3000,IF(AND(AM34=5,AN34=6),11000,0)))))))))</f>
        <v>0</v>
      </c>
      <c r="AP34" s="37"/>
      <c r="AQ34" s="490" t="s">
        <v>13</v>
      </c>
      <c r="AR34" s="41"/>
      <c r="AS34" s="42"/>
      <c r="AT34" s="42"/>
      <c r="AU34" s="261">
        <f>IF(AND(OR(AS34=3,AS34=4),AT34=4),3000,IF(AND(OR(AS34=3,AS34=4),AT34=5),11000,IF(AND(AS34=3,AT34&gt;5),19000,IF(AND(AS34=4,AT34=6),19000,IF(AND(AS34=4,AT34&gt;6),27000,IF(AND(AS34=5,AT34=7),19000,IF(AND(AS34=5,AT34&gt;7),28000,IF(AND(AS34=5,AT34=5),3000,IF(AND(AS34=5,AT34=6),11000,0)))))))))</f>
        <v>0</v>
      </c>
    </row>
    <row r="35" spans="1:47">
      <c r="A35" s="491"/>
      <c r="B35" s="43"/>
      <c r="C35" s="44"/>
      <c r="D35" s="44"/>
      <c r="E35" s="262">
        <f t="shared" ref="E35:E41" si="16">IF(AND(OR(C35=3,C35=4),D35=4),3000,IF(AND(OR(C35=3,C35=4),D35=5),11000,IF(AND(C35=3,D35&gt;5),19000,IF(AND(C35=4,D35=6),19000,IF(AND(C35=4,D35&gt;6),27000,IF(AND(C35=5,D35=7),19000,IF(AND(C35=5,D35&gt;7),28000,IF(AND(C35=5,D35=5),3000,IF(AND(C35=5,D35=6),11000,0)))))))))</f>
        <v>0</v>
      </c>
      <c r="F35" s="37"/>
      <c r="G35" s="491"/>
      <c r="H35" s="43"/>
      <c r="I35" s="44"/>
      <c r="J35" s="44"/>
      <c r="K35" s="262">
        <f t="shared" ref="K35:K41" si="17">IF(AND(OR(I35=3,I35=4),J35=4),3000,IF(AND(OR(I35=3,I35=4),J35=5),11000,IF(AND(I35=3,J35&gt;5),19000,IF(AND(I35=4,J35=6),19000,IF(AND(I35=4,J35&gt;6),27000,IF(AND(I35=5,J35=7),19000,IF(AND(I35=5,J35&gt;7),28000,IF(AND(I35=5,J35=5),3000,IF(AND(I35=5,J35=6),11000,0)))))))))</f>
        <v>0</v>
      </c>
      <c r="M35" s="491"/>
      <c r="N35" s="43"/>
      <c r="O35" s="44"/>
      <c r="P35" s="44"/>
      <c r="Q35" s="262">
        <f t="shared" ref="Q35:Q41" si="18">IF(AND(OR(O35=3,O35=4),P35=4),3000,IF(AND(OR(O35=3,O35=4),P35=5),11000,IF(AND(O35=3,P35&gt;5),19000,IF(AND(O35=4,P35=6),19000,IF(AND(O35=4,P35&gt;6),27000,IF(AND(O35=5,P35=7),19000,IF(AND(O35=5,P35&gt;7),28000,IF(AND(O35=5,P35=5),3000,IF(AND(O35=5,P35=6),11000,0)))))))))</f>
        <v>0</v>
      </c>
      <c r="R35" s="37"/>
      <c r="S35" s="491"/>
      <c r="T35" s="43"/>
      <c r="U35" s="44"/>
      <c r="V35" s="44"/>
      <c r="W35" s="262">
        <f t="shared" ref="W35:W41" si="19">IF(AND(OR(U35=3,U35=4),V35=4),3000,IF(AND(OR(U35=3,U35=4),V35=5),11000,IF(AND(U35=3,V35&gt;5),19000,IF(AND(U35=4,V35=6),19000,IF(AND(U35=4,V35&gt;6),27000,IF(AND(U35=5,V35=7),19000,IF(AND(U35=5,V35&gt;7),28000,IF(AND(U35=5,V35=5),3000,IF(AND(U35=5,V35=6),11000,0)))))))))</f>
        <v>0</v>
      </c>
      <c r="Y35" s="491"/>
      <c r="Z35" s="43"/>
      <c r="AA35" s="44"/>
      <c r="AB35" s="44"/>
      <c r="AC35" s="262">
        <f t="shared" ref="AC35:AC41" si="20">IF(AND(OR(AA35=3,AA35=4),AB35=4),3000,IF(AND(OR(AA35=3,AA35=4),AB35=5),11000,IF(AND(AA35=3,AB35&gt;5),19000,IF(AND(AA35=4,AB35=6),19000,IF(AND(AA35=4,AB35&gt;6),27000,IF(AND(AA35=5,AB35=7),19000,IF(AND(AA35=5,AB35&gt;7),28000,IF(AND(AA35=5,AB35=5),3000,IF(AND(AA35=5,AB35=6),11000,0)))))))))</f>
        <v>0</v>
      </c>
      <c r="AD35" s="37"/>
      <c r="AE35" s="491"/>
      <c r="AF35" s="43"/>
      <c r="AG35" s="44"/>
      <c r="AH35" s="44"/>
      <c r="AI35" s="262">
        <f t="shared" ref="AI35:AI41" si="21">IF(AND(OR(AG35=3,AG35=4),AH35=4),3000,IF(AND(OR(AG35=3,AG35=4),AH35=5),11000,IF(AND(AG35=3,AH35&gt;5),19000,IF(AND(AG35=4,AH35=6),19000,IF(AND(AG35=4,AH35&gt;6),27000,IF(AND(AG35=5,AH35=7),19000,IF(AND(AG35=5,AH35&gt;7),28000,IF(AND(AG35=5,AH35=5),3000,IF(AND(AG35=5,AH35=6),11000,0)))))))))</f>
        <v>0</v>
      </c>
      <c r="AK35" s="491"/>
      <c r="AL35" s="43"/>
      <c r="AM35" s="44"/>
      <c r="AN35" s="44"/>
      <c r="AO35" s="262">
        <f t="shared" ref="AO35:AO41" si="22">IF(AND(OR(AM35=3,AM35=4),AN35=4),3000,IF(AND(OR(AM35=3,AM35=4),AN35=5),11000,IF(AND(AM35=3,AN35&gt;5),19000,IF(AND(AM35=4,AN35=6),19000,IF(AND(AM35=4,AN35&gt;6),27000,IF(AND(AM35=5,AN35=7),19000,IF(AND(AM35=5,AN35&gt;7),28000,IF(AND(AM35=5,AN35=5),3000,IF(AND(AM35=5,AN35=6),11000,0)))))))))</f>
        <v>0</v>
      </c>
      <c r="AP35" s="37"/>
      <c r="AQ35" s="491"/>
      <c r="AR35" s="43"/>
      <c r="AS35" s="44"/>
      <c r="AT35" s="44"/>
      <c r="AU35" s="262">
        <f t="shared" ref="AU35:AU41" si="23">IF(AND(OR(AS35=3,AS35=4),AT35=4),3000,IF(AND(OR(AS35=3,AS35=4),AT35=5),11000,IF(AND(AS35=3,AT35&gt;5),19000,IF(AND(AS35=4,AT35=6),19000,IF(AND(AS35=4,AT35&gt;6),27000,IF(AND(AS35=5,AT35=7),19000,IF(AND(AS35=5,AT35&gt;7),28000,IF(AND(AS35=5,AT35=5),3000,IF(AND(AS35=5,AT35=6),11000,0)))))))))</f>
        <v>0</v>
      </c>
    </row>
    <row r="36" spans="1:47">
      <c r="A36" s="491"/>
      <c r="B36" s="43"/>
      <c r="C36" s="44"/>
      <c r="D36" s="44"/>
      <c r="E36" s="262">
        <f t="shared" si="16"/>
        <v>0</v>
      </c>
      <c r="F36" s="37"/>
      <c r="G36" s="491"/>
      <c r="H36" s="43"/>
      <c r="I36" s="44"/>
      <c r="J36" s="44"/>
      <c r="K36" s="262">
        <f t="shared" si="17"/>
        <v>0</v>
      </c>
      <c r="M36" s="491"/>
      <c r="N36" s="43"/>
      <c r="O36" s="44"/>
      <c r="P36" s="44"/>
      <c r="Q36" s="262">
        <f t="shared" si="18"/>
        <v>0</v>
      </c>
      <c r="R36" s="37"/>
      <c r="S36" s="491"/>
      <c r="T36" s="43"/>
      <c r="U36" s="44"/>
      <c r="V36" s="44"/>
      <c r="W36" s="262">
        <f t="shared" si="19"/>
        <v>0</v>
      </c>
      <c r="Y36" s="491"/>
      <c r="Z36" s="43"/>
      <c r="AA36" s="44"/>
      <c r="AB36" s="44"/>
      <c r="AC36" s="262">
        <f>IF(AND(OR(AA36=3,AA36=4),AB36=4),3000,IF(AND(OR(AA36=3,AA36=4),AB36=5),11000,IF(AND(AA36=3,AB36&gt;5),19000,IF(AND(AA36=4,AB36=6),19000,IF(AND(AA36=4,AB36&gt;6),27000,IF(AND(AA36=5,AB36=7),19000,IF(AND(AA36=5,AB36&gt;7),28000,IF(AND(AA36=5,AB36=5),3000,IF(AND(AA36=5,AB36=6),11000,0)))))))))</f>
        <v>0</v>
      </c>
      <c r="AD36" s="37"/>
      <c r="AE36" s="491"/>
      <c r="AF36" s="43"/>
      <c r="AG36" s="44"/>
      <c r="AH36" s="44"/>
      <c r="AI36" s="262">
        <f t="shared" si="21"/>
        <v>0</v>
      </c>
      <c r="AK36" s="491"/>
      <c r="AL36" s="43"/>
      <c r="AM36" s="44"/>
      <c r="AN36" s="44"/>
      <c r="AO36" s="262">
        <f t="shared" si="22"/>
        <v>0</v>
      </c>
      <c r="AP36" s="37"/>
      <c r="AQ36" s="491"/>
      <c r="AR36" s="43"/>
      <c r="AS36" s="44"/>
      <c r="AT36" s="44"/>
      <c r="AU36" s="262">
        <f t="shared" si="23"/>
        <v>0</v>
      </c>
    </row>
    <row r="37" spans="1:47">
      <c r="A37" s="491"/>
      <c r="B37" s="43"/>
      <c r="C37" s="44"/>
      <c r="D37" s="44"/>
      <c r="E37" s="262">
        <f t="shared" si="16"/>
        <v>0</v>
      </c>
      <c r="F37" s="37"/>
      <c r="G37" s="491"/>
      <c r="H37" s="43"/>
      <c r="I37" s="44"/>
      <c r="J37" s="44"/>
      <c r="K37" s="262">
        <f t="shared" si="17"/>
        <v>0</v>
      </c>
      <c r="M37" s="491"/>
      <c r="N37" s="43"/>
      <c r="O37" s="44"/>
      <c r="P37" s="44"/>
      <c r="Q37" s="262">
        <f t="shared" si="18"/>
        <v>0</v>
      </c>
      <c r="R37" s="37"/>
      <c r="S37" s="491"/>
      <c r="T37" s="43"/>
      <c r="U37" s="44"/>
      <c r="V37" s="44"/>
      <c r="W37" s="262">
        <f t="shared" si="19"/>
        <v>0</v>
      </c>
      <c r="Y37" s="491"/>
      <c r="Z37" s="43"/>
      <c r="AA37" s="44"/>
      <c r="AB37" s="44"/>
      <c r="AC37" s="262">
        <f t="shared" si="20"/>
        <v>0</v>
      </c>
      <c r="AD37" s="37"/>
      <c r="AE37" s="491"/>
      <c r="AF37" s="43"/>
      <c r="AG37" s="44"/>
      <c r="AH37" s="44"/>
      <c r="AI37" s="262">
        <f t="shared" si="21"/>
        <v>0</v>
      </c>
      <c r="AK37" s="491"/>
      <c r="AL37" s="43"/>
      <c r="AM37" s="44"/>
      <c r="AN37" s="44"/>
      <c r="AO37" s="262">
        <f t="shared" si="22"/>
        <v>0</v>
      </c>
      <c r="AP37" s="37"/>
      <c r="AQ37" s="491"/>
      <c r="AR37" s="43"/>
      <c r="AS37" s="44"/>
      <c r="AT37" s="44"/>
      <c r="AU37" s="262">
        <f t="shared" si="23"/>
        <v>0</v>
      </c>
    </row>
    <row r="38" spans="1:47">
      <c r="A38" s="491"/>
      <c r="B38" s="43"/>
      <c r="C38" s="44"/>
      <c r="D38" s="44"/>
      <c r="E38" s="262">
        <f t="shared" si="16"/>
        <v>0</v>
      </c>
      <c r="F38" s="37"/>
      <c r="G38" s="491"/>
      <c r="H38" s="43"/>
      <c r="I38" s="44"/>
      <c r="J38" s="44"/>
      <c r="K38" s="262">
        <f t="shared" si="17"/>
        <v>0</v>
      </c>
      <c r="M38" s="491"/>
      <c r="N38" s="43"/>
      <c r="O38" s="44"/>
      <c r="P38" s="44"/>
      <c r="Q38" s="262">
        <f t="shared" si="18"/>
        <v>0</v>
      </c>
      <c r="R38" s="37"/>
      <c r="S38" s="491"/>
      <c r="T38" s="43"/>
      <c r="U38" s="44"/>
      <c r="V38" s="44"/>
      <c r="W38" s="262">
        <f t="shared" si="19"/>
        <v>0</v>
      </c>
      <c r="Y38" s="491"/>
      <c r="Z38" s="43"/>
      <c r="AA38" s="44"/>
      <c r="AB38" s="44"/>
      <c r="AC38" s="262">
        <f t="shared" si="20"/>
        <v>0</v>
      </c>
      <c r="AD38" s="37"/>
      <c r="AE38" s="491"/>
      <c r="AF38" s="43"/>
      <c r="AG38" s="44"/>
      <c r="AH38" s="44"/>
      <c r="AI38" s="262">
        <f t="shared" si="21"/>
        <v>0</v>
      </c>
      <c r="AK38" s="491"/>
      <c r="AL38" s="43"/>
      <c r="AM38" s="44"/>
      <c r="AN38" s="44"/>
      <c r="AO38" s="262">
        <f t="shared" si="22"/>
        <v>0</v>
      </c>
      <c r="AP38" s="37"/>
      <c r="AQ38" s="491"/>
      <c r="AR38" s="43"/>
      <c r="AS38" s="44"/>
      <c r="AT38" s="44"/>
      <c r="AU38" s="262">
        <f t="shared" si="23"/>
        <v>0</v>
      </c>
    </row>
    <row r="39" spans="1:47">
      <c r="A39" s="491"/>
      <c r="B39" s="43"/>
      <c r="C39" s="44"/>
      <c r="D39" s="44"/>
      <c r="E39" s="262">
        <f t="shared" si="16"/>
        <v>0</v>
      </c>
      <c r="F39" s="37"/>
      <c r="G39" s="491"/>
      <c r="H39" s="43"/>
      <c r="I39" s="44"/>
      <c r="J39" s="44"/>
      <c r="K39" s="262">
        <f t="shared" si="17"/>
        <v>0</v>
      </c>
      <c r="M39" s="491"/>
      <c r="N39" s="43"/>
      <c r="O39" s="44"/>
      <c r="P39" s="44"/>
      <c r="Q39" s="262">
        <f t="shared" si="18"/>
        <v>0</v>
      </c>
      <c r="R39" s="37"/>
      <c r="S39" s="491"/>
      <c r="T39" s="43"/>
      <c r="U39" s="44"/>
      <c r="V39" s="44"/>
      <c r="W39" s="262">
        <f t="shared" si="19"/>
        <v>0</v>
      </c>
      <c r="Y39" s="491"/>
      <c r="Z39" s="43"/>
      <c r="AA39" s="44"/>
      <c r="AB39" s="44"/>
      <c r="AC39" s="262">
        <f t="shared" si="20"/>
        <v>0</v>
      </c>
      <c r="AD39" s="37"/>
      <c r="AE39" s="491"/>
      <c r="AF39" s="43"/>
      <c r="AG39" s="44"/>
      <c r="AH39" s="44"/>
      <c r="AI39" s="262">
        <f t="shared" si="21"/>
        <v>0</v>
      </c>
      <c r="AK39" s="491"/>
      <c r="AL39" s="43"/>
      <c r="AM39" s="44"/>
      <c r="AN39" s="44"/>
      <c r="AO39" s="262">
        <f t="shared" si="22"/>
        <v>0</v>
      </c>
      <c r="AP39" s="37"/>
      <c r="AQ39" s="491"/>
      <c r="AR39" s="43"/>
      <c r="AS39" s="44"/>
      <c r="AT39" s="44"/>
      <c r="AU39" s="262">
        <f t="shared" si="23"/>
        <v>0</v>
      </c>
    </row>
    <row r="40" spans="1:47">
      <c r="A40" s="491"/>
      <c r="B40" s="43"/>
      <c r="C40" s="44"/>
      <c r="D40" s="44"/>
      <c r="E40" s="262">
        <f t="shared" si="16"/>
        <v>0</v>
      </c>
      <c r="F40" s="37"/>
      <c r="G40" s="491"/>
      <c r="H40" s="43"/>
      <c r="I40" s="44"/>
      <c r="J40" s="44"/>
      <c r="K40" s="262">
        <f t="shared" si="17"/>
        <v>0</v>
      </c>
      <c r="M40" s="491"/>
      <c r="N40" s="43"/>
      <c r="O40" s="44"/>
      <c r="P40" s="44"/>
      <c r="Q40" s="262">
        <f t="shared" si="18"/>
        <v>0</v>
      </c>
      <c r="R40" s="37"/>
      <c r="S40" s="491"/>
      <c r="T40" s="43"/>
      <c r="U40" s="44"/>
      <c r="V40" s="44"/>
      <c r="W40" s="262">
        <f t="shared" si="19"/>
        <v>0</v>
      </c>
      <c r="Y40" s="491"/>
      <c r="Z40" s="43"/>
      <c r="AA40" s="44"/>
      <c r="AB40" s="44"/>
      <c r="AC40" s="262">
        <f t="shared" si="20"/>
        <v>0</v>
      </c>
      <c r="AD40" s="37"/>
      <c r="AE40" s="491"/>
      <c r="AF40" s="43"/>
      <c r="AG40" s="44"/>
      <c r="AH40" s="44"/>
      <c r="AI40" s="262">
        <f t="shared" si="21"/>
        <v>0</v>
      </c>
      <c r="AK40" s="491"/>
      <c r="AL40" s="43"/>
      <c r="AM40" s="44"/>
      <c r="AN40" s="44"/>
      <c r="AO40" s="262">
        <f t="shared" si="22"/>
        <v>0</v>
      </c>
      <c r="AP40" s="37"/>
      <c r="AQ40" s="491"/>
      <c r="AR40" s="43"/>
      <c r="AS40" s="44"/>
      <c r="AT40" s="44"/>
      <c r="AU40" s="262">
        <f t="shared" si="23"/>
        <v>0</v>
      </c>
    </row>
    <row r="41" spans="1:47">
      <c r="A41" s="491"/>
      <c r="B41" s="43"/>
      <c r="C41" s="44"/>
      <c r="D41" s="44"/>
      <c r="E41" s="262">
        <f t="shared" si="16"/>
        <v>0</v>
      </c>
      <c r="F41" s="37"/>
      <c r="G41" s="491"/>
      <c r="H41" s="43"/>
      <c r="I41" s="44"/>
      <c r="J41" s="44"/>
      <c r="K41" s="262">
        <f t="shared" si="17"/>
        <v>0</v>
      </c>
      <c r="M41" s="491"/>
      <c r="N41" s="43"/>
      <c r="O41" s="44"/>
      <c r="P41" s="44"/>
      <c r="Q41" s="262">
        <f t="shared" si="18"/>
        <v>0</v>
      </c>
      <c r="R41" s="37"/>
      <c r="S41" s="491"/>
      <c r="T41" s="43"/>
      <c r="U41" s="44"/>
      <c r="V41" s="44"/>
      <c r="W41" s="262">
        <f t="shared" si="19"/>
        <v>0</v>
      </c>
      <c r="Y41" s="491"/>
      <c r="Z41" s="43"/>
      <c r="AA41" s="44"/>
      <c r="AB41" s="44"/>
      <c r="AC41" s="262">
        <f t="shared" si="20"/>
        <v>0</v>
      </c>
      <c r="AD41" s="37"/>
      <c r="AE41" s="491"/>
      <c r="AF41" s="43"/>
      <c r="AG41" s="44"/>
      <c r="AH41" s="44"/>
      <c r="AI41" s="262">
        <f t="shared" si="21"/>
        <v>0</v>
      </c>
      <c r="AK41" s="491"/>
      <c r="AL41" s="43"/>
      <c r="AM41" s="44"/>
      <c r="AN41" s="44"/>
      <c r="AO41" s="262">
        <f t="shared" si="22"/>
        <v>0</v>
      </c>
      <c r="AP41" s="37"/>
      <c r="AQ41" s="491"/>
      <c r="AR41" s="43"/>
      <c r="AS41" s="44"/>
      <c r="AT41" s="44"/>
      <c r="AU41" s="262">
        <f t="shared" si="23"/>
        <v>0</v>
      </c>
    </row>
    <row r="42" spans="1:47" ht="13.5" thickBot="1">
      <c r="A42" s="498"/>
      <c r="B42" s="45" t="s">
        <v>5</v>
      </c>
      <c r="C42" s="46"/>
      <c r="D42" s="46"/>
      <c r="E42" s="263">
        <f>SUM(E34:E41)</f>
        <v>0</v>
      </c>
      <c r="F42" s="37"/>
      <c r="G42" s="492"/>
      <c r="H42" s="45" t="s">
        <v>5</v>
      </c>
      <c r="I42" s="46"/>
      <c r="J42" s="46"/>
      <c r="K42" s="263">
        <f>SUM(K34:K41)</f>
        <v>0</v>
      </c>
      <c r="M42" s="498"/>
      <c r="N42" s="45" t="s">
        <v>5</v>
      </c>
      <c r="O42" s="46"/>
      <c r="P42" s="46"/>
      <c r="Q42" s="263">
        <f>SUM(Q34:Q41)</f>
        <v>0</v>
      </c>
      <c r="R42" s="37"/>
      <c r="S42" s="492"/>
      <c r="T42" s="45" t="s">
        <v>5</v>
      </c>
      <c r="U42" s="46"/>
      <c r="V42" s="46"/>
      <c r="W42" s="263">
        <f>SUM(W34:W41)</f>
        <v>0</v>
      </c>
      <c r="Y42" s="498"/>
      <c r="Z42" s="45" t="s">
        <v>5</v>
      </c>
      <c r="AA42" s="46"/>
      <c r="AB42" s="46"/>
      <c r="AC42" s="263">
        <f>SUM(AC34:AC41)</f>
        <v>0</v>
      </c>
      <c r="AD42" s="37"/>
      <c r="AE42" s="492"/>
      <c r="AF42" s="45" t="s">
        <v>5</v>
      </c>
      <c r="AG42" s="46"/>
      <c r="AH42" s="46"/>
      <c r="AI42" s="263">
        <f>SUM(AI34:AI41)</f>
        <v>0</v>
      </c>
      <c r="AK42" s="498"/>
      <c r="AL42" s="45" t="s">
        <v>5</v>
      </c>
      <c r="AM42" s="46"/>
      <c r="AN42" s="46"/>
      <c r="AO42" s="263">
        <f>SUM(AO34:AO41)</f>
        <v>0</v>
      </c>
      <c r="AP42" s="37"/>
      <c r="AQ42" s="492"/>
      <c r="AR42" s="45" t="s">
        <v>5</v>
      </c>
      <c r="AS42" s="46"/>
      <c r="AT42" s="46"/>
      <c r="AU42" s="263">
        <f>SUM(AU34:AU41)</f>
        <v>0</v>
      </c>
    </row>
    <row r="43" spans="1:47">
      <c r="A43" s="490" t="s">
        <v>6</v>
      </c>
      <c r="B43" s="41"/>
      <c r="C43" s="42"/>
      <c r="D43" s="42"/>
      <c r="E43" s="261">
        <f>IF(AND(OR(C43=3,C43=4),D43=4),3000,IF(AND(OR(C43=3,C43=4),D43=5),11000,IF(AND(C43=3,D43&gt;5),19000,IF(AND(C43=4,D43=6),19000,IF(AND(C43=4,D43&gt;6),27000,IF(AND(C43=5,D43=7),19000,IF(AND(C43=5,D43&gt;7),28000,IF(AND(C43=5,D43=5),3000,IF(AND(C43=5,D43=6),11000,0)))))))))</f>
        <v>0</v>
      </c>
      <c r="F43" s="37"/>
      <c r="G43" s="490" t="s">
        <v>14</v>
      </c>
      <c r="H43" s="41"/>
      <c r="I43" s="42"/>
      <c r="J43" s="42"/>
      <c r="K43" s="261">
        <f>IF(AND(OR(I43=3,I43=4),J43=4),3000,IF(AND(OR(I43=3,I43=4),J43=5),11000,IF(AND(I43=3,J43&gt;5),19000,IF(AND(I43=4,J43=6),19000,IF(AND(I43=4,J43&gt;6),27000,IF(AND(I43=5,J43=7),19000,IF(AND(I43=5,J43&gt;7),28000,IF(AND(I43=5,J43=5),3000,IF(AND(I43=5,J43=6),11000,0)))))))))</f>
        <v>0</v>
      </c>
      <c r="M43" s="490" t="s">
        <v>6</v>
      </c>
      <c r="N43" s="41"/>
      <c r="O43" s="42"/>
      <c r="P43" s="42"/>
      <c r="Q43" s="261">
        <f>IF(AND(OR(O43=3,O43=4),P43=4),3000,IF(AND(OR(O43=3,O43=4),P43=5),11000,IF(AND(O43=3,P43&gt;5),19000,IF(AND(O43=4,P43=6),19000,IF(AND(O43=4,P43&gt;6),27000,IF(AND(O43=5,P43=7),19000,IF(AND(O43=5,P43&gt;7),28000,IF(AND(O43=5,P43=5),3000,IF(AND(O43=5,P43=6),11000,0)))))))))</f>
        <v>0</v>
      </c>
      <c r="R43" s="37"/>
      <c r="S43" s="490" t="s">
        <v>14</v>
      </c>
      <c r="T43" s="41"/>
      <c r="U43" s="42"/>
      <c r="V43" s="42"/>
      <c r="W43" s="261">
        <f>IF(AND(OR(U43=3,U43=4),V43=4),3000,IF(AND(OR(U43=3,U43=4),V43=5),11000,IF(AND(U43=3,V43&gt;5),19000,IF(AND(U43=4,V43=6),19000,IF(AND(U43=4,V43&gt;6),27000,IF(AND(U43=5,V43=7),19000,IF(AND(U43=5,V43&gt;7),28000,IF(AND(U43=5,V43=5),3000,IF(AND(U43=5,V43=6),11000,0)))))))))</f>
        <v>0</v>
      </c>
      <c r="Y43" s="490" t="s">
        <v>6</v>
      </c>
      <c r="Z43" s="41"/>
      <c r="AA43" s="42"/>
      <c r="AB43" s="42"/>
      <c r="AC43" s="261">
        <f>IF(AND(OR(AA43=3,AA43=4),AB43=4),3000,IF(AND(OR(AA43=3,AA43=4),AB43=5),11000,IF(AND(AA43=3,AB43&gt;5),19000,IF(AND(AA43=4,AB43=6),19000,IF(AND(AA43=4,AB43&gt;6),27000,IF(AND(AA43=5,AB43=7),19000,IF(AND(AA43=5,AB43&gt;7),28000,IF(AND(AA43=5,AB43=5),3000,IF(AND(AA43=5,AB43=6),11000,0)))))))))</f>
        <v>0</v>
      </c>
      <c r="AD43" s="37"/>
      <c r="AE43" s="490" t="s">
        <v>14</v>
      </c>
      <c r="AF43" s="41"/>
      <c r="AG43" s="42"/>
      <c r="AH43" s="42"/>
      <c r="AI43" s="261">
        <f>IF(AND(OR(AG43=3,AG43=4),AH43=4),3000,IF(AND(OR(AG43=3,AG43=4),AH43=5),11000,IF(AND(AG43=3,AH43&gt;5),19000,IF(AND(AG43=4,AH43=6),19000,IF(AND(AG43=4,AH43&gt;6),27000,IF(AND(AG43=5,AH43=7),19000,IF(AND(AG43=5,AH43&gt;7),28000,IF(AND(AG43=5,AH43=5),3000,IF(AND(AG43=5,AH43=6),11000,0)))))))))</f>
        <v>0</v>
      </c>
      <c r="AK43" s="490" t="s">
        <v>6</v>
      </c>
      <c r="AL43" s="41"/>
      <c r="AM43" s="42"/>
      <c r="AN43" s="42"/>
      <c r="AO43" s="261">
        <f>IF(AND(OR(AM43=3,AM43=4),AN43=4),3000,IF(AND(OR(AM43=3,AM43=4),AN43=5),11000,IF(AND(AM43=3,AN43&gt;5),19000,IF(AND(AM43=4,AN43=6),19000,IF(AND(AM43=4,AN43&gt;6),27000,IF(AND(AM43=5,AN43=7),19000,IF(AND(AM43=5,AN43&gt;7),28000,IF(AND(AM43=5,AN43=5),3000,IF(AND(AM43=5,AN43=6),11000,0)))))))))</f>
        <v>0</v>
      </c>
      <c r="AP43" s="37"/>
      <c r="AQ43" s="490" t="s">
        <v>14</v>
      </c>
      <c r="AR43" s="41"/>
      <c r="AS43" s="42"/>
      <c r="AT43" s="42"/>
      <c r="AU43" s="261">
        <f>IF(AND(OR(AS43=3,AS43=4),AT43=4),3000,IF(AND(OR(AS43=3,AS43=4),AT43=5),11000,IF(AND(AS43=3,AT43&gt;5),19000,IF(AND(AS43=4,AT43=6),19000,IF(AND(AS43=4,AT43&gt;6),27000,IF(AND(AS43=5,AT43=7),19000,IF(AND(AS43=5,AT43&gt;7),28000,IF(AND(AS43=5,AT43=5),3000,IF(AND(AS43=5,AT43=6),11000,0)))))))))</f>
        <v>0</v>
      </c>
    </row>
    <row r="44" spans="1:47">
      <c r="A44" s="491"/>
      <c r="B44" s="43"/>
      <c r="C44" s="44"/>
      <c r="D44" s="44"/>
      <c r="E44" s="262">
        <f t="shared" ref="E44:E50" si="24">IF(AND(OR(C44=3,C44=4),D44=4),3000,IF(AND(OR(C44=3,C44=4),D44=5),11000,IF(AND(C44=3,D44&gt;5),19000,IF(AND(C44=4,D44=6),19000,IF(AND(C44=4,D44&gt;6),27000,IF(AND(C44=5,D44=7),19000,IF(AND(C44=5,D44&gt;7),28000,IF(AND(C44=5,D44=5),3000,IF(AND(C44=5,D44=6),11000,0)))))))))</f>
        <v>0</v>
      </c>
      <c r="F44" s="37"/>
      <c r="G44" s="491"/>
      <c r="H44" s="43"/>
      <c r="I44" s="44"/>
      <c r="J44" s="44"/>
      <c r="K44" s="262">
        <f t="shared" ref="K44:K50" si="25">IF(AND(OR(I44=3,I44=4),J44=4),3000,IF(AND(OR(I44=3,I44=4),J44=5),11000,IF(AND(I44=3,J44&gt;5),19000,IF(AND(I44=4,J44=6),19000,IF(AND(I44=4,J44&gt;6),27000,IF(AND(I44=5,J44=7),19000,IF(AND(I44=5,J44&gt;7),28000,IF(AND(I44=5,J44=5),3000,IF(AND(I44=5,J44=6),11000,0)))))))))</f>
        <v>0</v>
      </c>
      <c r="M44" s="491"/>
      <c r="N44" s="43"/>
      <c r="O44" s="44"/>
      <c r="P44" s="44"/>
      <c r="Q44" s="262">
        <f t="shared" ref="Q44:Q50" si="26">IF(AND(OR(O44=3,O44=4),P44=4),3000,IF(AND(OR(O44=3,O44=4),P44=5),11000,IF(AND(O44=3,P44&gt;5),19000,IF(AND(O44=4,P44=6),19000,IF(AND(O44=4,P44&gt;6),27000,IF(AND(O44=5,P44=7),19000,IF(AND(O44=5,P44&gt;7),28000,IF(AND(O44=5,P44=5),3000,IF(AND(O44=5,P44=6),11000,0)))))))))</f>
        <v>0</v>
      </c>
      <c r="R44" s="37"/>
      <c r="S44" s="491"/>
      <c r="T44" s="43"/>
      <c r="U44" s="44"/>
      <c r="V44" s="44"/>
      <c r="W44" s="262">
        <f t="shared" ref="W44:W50" si="27">IF(AND(OR(U44=3,U44=4),V44=4),3000,IF(AND(OR(U44=3,U44=4),V44=5),11000,IF(AND(U44=3,V44&gt;5),19000,IF(AND(U44=4,V44=6),19000,IF(AND(U44=4,V44&gt;6),27000,IF(AND(U44=5,V44=7),19000,IF(AND(U44=5,V44&gt;7),28000,IF(AND(U44=5,V44=5),3000,IF(AND(U44=5,V44=6),11000,0)))))))))</f>
        <v>0</v>
      </c>
      <c r="Y44" s="491"/>
      <c r="Z44" s="43"/>
      <c r="AA44" s="44"/>
      <c r="AB44" s="44"/>
      <c r="AC44" s="262">
        <f t="shared" ref="AC44:AC50" si="28">IF(AND(OR(AA44=3,AA44=4),AB44=4),3000,IF(AND(OR(AA44=3,AA44=4),AB44=5),11000,IF(AND(AA44=3,AB44&gt;5),19000,IF(AND(AA44=4,AB44=6),19000,IF(AND(AA44=4,AB44&gt;6),27000,IF(AND(AA44=5,AB44=7),19000,IF(AND(AA44=5,AB44&gt;7),28000,IF(AND(AA44=5,AB44=5),3000,IF(AND(AA44=5,AB44=6),11000,0)))))))))</f>
        <v>0</v>
      </c>
      <c r="AD44" s="37"/>
      <c r="AE44" s="491"/>
      <c r="AF44" s="43"/>
      <c r="AG44" s="44"/>
      <c r="AH44" s="44"/>
      <c r="AI44" s="262">
        <f t="shared" ref="AI44:AI50" si="29">IF(AND(OR(AG44=3,AG44=4),AH44=4),3000,IF(AND(OR(AG44=3,AG44=4),AH44=5),11000,IF(AND(AG44=3,AH44&gt;5),19000,IF(AND(AG44=4,AH44=6),19000,IF(AND(AG44=4,AH44&gt;6),27000,IF(AND(AG44=5,AH44=7),19000,IF(AND(AG44=5,AH44&gt;7),28000,IF(AND(AG44=5,AH44=5),3000,IF(AND(AG44=5,AH44=6),11000,0)))))))))</f>
        <v>0</v>
      </c>
      <c r="AK44" s="491"/>
      <c r="AL44" s="43"/>
      <c r="AM44" s="44"/>
      <c r="AN44" s="44"/>
      <c r="AO44" s="262">
        <f t="shared" ref="AO44:AO50" si="30">IF(AND(OR(AM44=3,AM44=4),AN44=4),3000,IF(AND(OR(AM44=3,AM44=4),AN44=5),11000,IF(AND(AM44=3,AN44&gt;5),19000,IF(AND(AM44=4,AN44=6),19000,IF(AND(AM44=4,AN44&gt;6),27000,IF(AND(AM44=5,AN44=7),19000,IF(AND(AM44=5,AN44&gt;7),28000,IF(AND(AM44=5,AN44=5),3000,IF(AND(AM44=5,AN44=6),11000,0)))))))))</f>
        <v>0</v>
      </c>
      <c r="AP44" s="37"/>
      <c r="AQ44" s="491"/>
      <c r="AR44" s="43"/>
      <c r="AS44" s="44"/>
      <c r="AT44" s="44"/>
      <c r="AU44" s="262">
        <f t="shared" ref="AU44:AU50" si="31">IF(AND(OR(AS44=3,AS44=4),AT44=4),3000,IF(AND(OR(AS44=3,AS44=4),AT44=5),11000,IF(AND(AS44=3,AT44&gt;5),19000,IF(AND(AS44=4,AT44=6),19000,IF(AND(AS44=4,AT44&gt;6),27000,IF(AND(AS44=5,AT44=7),19000,IF(AND(AS44=5,AT44&gt;7),28000,IF(AND(AS44=5,AT44=5),3000,IF(AND(AS44=5,AT44=6),11000,0)))))))))</f>
        <v>0</v>
      </c>
    </row>
    <row r="45" spans="1:47">
      <c r="A45" s="491"/>
      <c r="B45" s="43"/>
      <c r="C45" s="44"/>
      <c r="D45" s="44"/>
      <c r="E45" s="262">
        <f t="shared" si="24"/>
        <v>0</v>
      </c>
      <c r="F45" s="37"/>
      <c r="G45" s="491"/>
      <c r="H45" s="43"/>
      <c r="I45" s="44"/>
      <c r="J45" s="44"/>
      <c r="K45" s="262">
        <f t="shared" si="25"/>
        <v>0</v>
      </c>
      <c r="M45" s="491"/>
      <c r="N45" s="43"/>
      <c r="O45" s="44"/>
      <c r="P45" s="44"/>
      <c r="Q45" s="262">
        <f t="shared" si="26"/>
        <v>0</v>
      </c>
      <c r="R45" s="37"/>
      <c r="S45" s="491"/>
      <c r="T45" s="43"/>
      <c r="U45" s="44"/>
      <c r="V45" s="44"/>
      <c r="W45" s="262">
        <f t="shared" si="27"/>
        <v>0</v>
      </c>
      <c r="Y45" s="491"/>
      <c r="Z45" s="43"/>
      <c r="AA45" s="44"/>
      <c r="AB45" s="44"/>
      <c r="AC45" s="262">
        <f t="shared" si="28"/>
        <v>0</v>
      </c>
      <c r="AD45" s="37"/>
      <c r="AE45" s="491"/>
      <c r="AF45" s="43"/>
      <c r="AG45" s="44"/>
      <c r="AH45" s="44"/>
      <c r="AI45" s="262">
        <f t="shared" si="29"/>
        <v>0</v>
      </c>
      <c r="AK45" s="491"/>
      <c r="AL45" s="43"/>
      <c r="AM45" s="44"/>
      <c r="AN45" s="44"/>
      <c r="AO45" s="262">
        <f t="shared" si="30"/>
        <v>0</v>
      </c>
      <c r="AP45" s="37"/>
      <c r="AQ45" s="491"/>
      <c r="AR45" s="43"/>
      <c r="AS45" s="44"/>
      <c r="AT45" s="44"/>
      <c r="AU45" s="262">
        <f t="shared" si="31"/>
        <v>0</v>
      </c>
    </row>
    <row r="46" spans="1:47">
      <c r="A46" s="491"/>
      <c r="B46" s="43"/>
      <c r="C46" s="44"/>
      <c r="D46" s="44"/>
      <c r="E46" s="262">
        <f t="shared" si="24"/>
        <v>0</v>
      </c>
      <c r="F46" s="37"/>
      <c r="G46" s="491"/>
      <c r="H46" s="43"/>
      <c r="I46" s="44"/>
      <c r="J46" s="44"/>
      <c r="K46" s="262">
        <f t="shared" si="25"/>
        <v>0</v>
      </c>
      <c r="M46" s="491"/>
      <c r="N46" s="43"/>
      <c r="O46" s="44"/>
      <c r="P46" s="44"/>
      <c r="Q46" s="262">
        <f t="shared" si="26"/>
        <v>0</v>
      </c>
      <c r="R46" s="37"/>
      <c r="S46" s="491"/>
      <c r="T46" s="43"/>
      <c r="U46" s="44"/>
      <c r="V46" s="44"/>
      <c r="W46" s="262">
        <f t="shared" si="27"/>
        <v>0</v>
      </c>
      <c r="Y46" s="491"/>
      <c r="Z46" s="43"/>
      <c r="AA46" s="44"/>
      <c r="AB46" s="44"/>
      <c r="AC46" s="262">
        <f t="shared" si="28"/>
        <v>0</v>
      </c>
      <c r="AD46" s="37"/>
      <c r="AE46" s="491"/>
      <c r="AF46" s="43"/>
      <c r="AG46" s="44"/>
      <c r="AH46" s="44"/>
      <c r="AI46" s="262">
        <f t="shared" si="29"/>
        <v>0</v>
      </c>
      <c r="AK46" s="491"/>
      <c r="AL46" s="43"/>
      <c r="AM46" s="44"/>
      <c r="AN46" s="44"/>
      <c r="AO46" s="262">
        <f t="shared" si="30"/>
        <v>0</v>
      </c>
      <c r="AP46" s="37"/>
      <c r="AQ46" s="491"/>
      <c r="AR46" s="43"/>
      <c r="AS46" s="44"/>
      <c r="AT46" s="44"/>
      <c r="AU46" s="262">
        <f t="shared" si="31"/>
        <v>0</v>
      </c>
    </row>
    <row r="47" spans="1:47">
      <c r="A47" s="491"/>
      <c r="B47" s="43"/>
      <c r="C47" s="44"/>
      <c r="D47" s="44"/>
      <c r="E47" s="262">
        <f t="shared" si="24"/>
        <v>0</v>
      </c>
      <c r="F47" s="37"/>
      <c r="G47" s="491"/>
      <c r="H47" s="43"/>
      <c r="I47" s="44"/>
      <c r="J47" s="44"/>
      <c r="K47" s="262">
        <f t="shared" si="25"/>
        <v>0</v>
      </c>
      <c r="M47" s="491"/>
      <c r="N47" s="43"/>
      <c r="O47" s="44"/>
      <c r="P47" s="44"/>
      <c r="Q47" s="262">
        <f t="shared" si="26"/>
        <v>0</v>
      </c>
      <c r="R47" s="37"/>
      <c r="S47" s="491"/>
      <c r="T47" s="43"/>
      <c r="U47" s="44"/>
      <c r="V47" s="44"/>
      <c r="W47" s="262">
        <f t="shared" si="27"/>
        <v>0</v>
      </c>
      <c r="Y47" s="491"/>
      <c r="Z47" s="43"/>
      <c r="AA47" s="44"/>
      <c r="AB47" s="44"/>
      <c r="AC47" s="262">
        <f t="shared" si="28"/>
        <v>0</v>
      </c>
      <c r="AD47" s="37"/>
      <c r="AE47" s="491"/>
      <c r="AF47" s="43"/>
      <c r="AG47" s="44"/>
      <c r="AH47" s="44"/>
      <c r="AI47" s="262">
        <f t="shared" si="29"/>
        <v>0</v>
      </c>
      <c r="AK47" s="491"/>
      <c r="AL47" s="43"/>
      <c r="AM47" s="44"/>
      <c r="AN47" s="44"/>
      <c r="AO47" s="262">
        <f t="shared" si="30"/>
        <v>0</v>
      </c>
      <c r="AP47" s="37"/>
      <c r="AQ47" s="491"/>
      <c r="AR47" s="43"/>
      <c r="AS47" s="44"/>
      <c r="AT47" s="44"/>
      <c r="AU47" s="262">
        <f t="shared" si="31"/>
        <v>0</v>
      </c>
    </row>
    <row r="48" spans="1:47">
      <c r="A48" s="491"/>
      <c r="B48" s="43"/>
      <c r="C48" s="44"/>
      <c r="D48" s="44"/>
      <c r="E48" s="262">
        <f t="shared" si="24"/>
        <v>0</v>
      </c>
      <c r="F48" s="37"/>
      <c r="G48" s="491"/>
      <c r="H48" s="43"/>
      <c r="I48" s="44"/>
      <c r="J48" s="44"/>
      <c r="K48" s="262">
        <f t="shared" si="25"/>
        <v>0</v>
      </c>
      <c r="M48" s="491"/>
      <c r="N48" s="43"/>
      <c r="O48" s="44"/>
      <c r="P48" s="44"/>
      <c r="Q48" s="262">
        <f t="shared" si="26"/>
        <v>0</v>
      </c>
      <c r="R48" s="37"/>
      <c r="S48" s="491"/>
      <c r="T48" s="43"/>
      <c r="U48" s="44"/>
      <c r="V48" s="44"/>
      <c r="W48" s="262">
        <f t="shared" si="27"/>
        <v>0</v>
      </c>
      <c r="Y48" s="491"/>
      <c r="Z48" s="43"/>
      <c r="AA48" s="44"/>
      <c r="AB48" s="44"/>
      <c r="AC48" s="262">
        <f t="shared" si="28"/>
        <v>0</v>
      </c>
      <c r="AD48" s="37"/>
      <c r="AE48" s="491"/>
      <c r="AF48" s="43"/>
      <c r="AG48" s="44"/>
      <c r="AH48" s="44"/>
      <c r="AI48" s="262">
        <f t="shared" si="29"/>
        <v>0</v>
      </c>
      <c r="AK48" s="491"/>
      <c r="AL48" s="43"/>
      <c r="AM48" s="44"/>
      <c r="AN48" s="44"/>
      <c r="AO48" s="262">
        <f t="shared" si="30"/>
        <v>0</v>
      </c>
      <c r="AP48" s="37"/>
      <c r="AQ48" s="491"/>
      <c r="AR48" s="43"/>
      <c r="AS48" s="44"/>
      <c r="AT48" s="44"/>
      <c r="AU48" s="262">
        <f t="shared" si="31"/>
        <v>0</v>
      </c>
    </row>
    <row r="49" spans="1:47">
      <c r="A49" s="491"/>
      <c r="B49" s="43"/>
      <c r="C49" s="44"/>
      <c r="D49" s="44"/>
      <c r="E49" s="262">
        <f t="shared" si="24"/>
        <v>0</v>
      </c>
      <c r="F49" s="37"/>
      <c r="G49" s="491"/>
      <c r="H49" s="43"/>
      <c r="I49" s="44"/>
      <c r="J49" s="44"/>
      <c r="K49" s="262">
        <f t="shared" si="25"/>
        <v>0</v>
      </c>
      <c r="M49" s="491"/>
      <c r="N49" s="43"/>
      <c r="O49" s="44"/>
      <c r="P49" s="44"/>
      <c r="Q49" s="262">
        <f t="shared" si="26"/>
        <v>0</v>
      </c>
      <c r="R49" s="37"/>
      <c r="S49" s="491"/>
      <c r="T49" s="43"/>
      <c r="U49" s="44"/>
      <c r="V49" s="44"/>
      <c r="W49" s="262">
        <f t="shared" si="27"/>
        <v>0</v>
      </c>
      <c r="Y49" s="491"/>
      <c r="Z49" s="43"/>
      <c r="AA49" s="44"/>
      <c r="AB49" s="44"/>
      <c r="AC49" s="262">
        <f t="shared" si="28"/>
        <v>0</v>
      </c>
      <c r="AD49" s="37"/>
      <c r="AE49" s="491"/>
      <c r="AF49" s="43"/>
      <c r="AG49" s="44"/>
      <c r="AH49" s="44"/>
      <c r="AI49" s="262">
        <f t="shared" si="29"/>
        <v>0</v>
      </c>
      <c r="AK49" s="491"/>
      <c r="AL49" s="43"/>
      <c r="AM49" s="44"/>
      <c r="AN49" s="44"/>
      <c r="AO49" s="262">
        <f t="shared" si="30"/>
        <v>0</v>
      </c>
      <c r="AP49" s="37"/>
      <c r="AQ49" s="491"/>
      <c r="AR49" s="43"/>
      <c r="AS49" s="44"/>
      <c r="AT49" s="44"/>
      <c r="AU49" s="262">
        <f t="shared" si="31"/>
        <v>0</v>
      </c>
    </row>
    <row r="50" spans="1:47">
      <c r="A50" s="491"/>
      <c r="B50" s="43"/>
      <c r="C50" s="44"/>
      <c r="D50" s="44"/>
      <c r="E50" s="262">
        <f t="shared" si="24"/>
        <v>0</v>
      </c>
      <c r="F50" s="37"/>
      <c r="G50" s="491"/>
      <c r="H50" s="43"/>
      <c r="I50" s="44"/>
      <c r="J50" s="44"/>
      <c r="K50" s="262">
        <f t="shared" si="25"/>
        <v>0</v>
      </c>
      <c r="M50" s="491"/>
      <c r="N50" s="43"/>
      <c r="O50" s="44"/>
      <c r="P50" s="44"/>
      <c r="Q50" s="262">
        <f t="shared" si="26"/>
        <v>0</v>
      </c>
      <c r="R50" s="37"/>
      <c r="S50" s="491"/>
      <c r="T50" s="43"/>
      <c r="U50" s="44"/>
      <c r="V50" s="44"/>
      <c r="W50" s="262">
        <f t="shared" si="27"/>
        <v>0</v>
      </c>
      <c r="Y50" s="491"/>
      <c r="Z50" s="43"/>
      <c r="AA50" s="44"/>
      <c r="AB50" s="44"/>
      <c r="AC50" s="262">
        <f t="shared" si="28"/>
        <v>0</v>
      </c>
      <c r="AD50" s="37"/>
      <c r="AE50" s="491"/>
      <c r="AF50" s="43"/>
      <c r="AG50" s="44"/>
      <c r="AH50" s="44"/>
      <c r="AI50" s="262">
        <f t="shared" si="29"/>
        <v>0</v>
      </c>
      <c r="AK50" s="491"/>
      <c r="AL50" s="43"/>
      <c r="AM50" s="44"/>
      <c r="AN50" s="44"/>
      <c r="AO50" s="262">
        <f t="shared" si="30"/>
        <v>0</v>
      </c>
      <c r="AP50" s="37"/>
      <c r="AQ50" s="491"/>
      <c r="AR50" s="43"/>
      <c r="AS50" s="44"/>
      <c r="AT50" s="44"/>
      <c r="AU50" s="262">
        <f t="shared" si="31"/>
        <v>0</v>
      </c>
    </row>
    <row r="51" spans="1:47" ht="13.5" thickBot="1">
      <c r="A51" s="492"/>
      <c r="B51" s="45" t="s">
        <v>5</v>
      </c>
      <c r="C51" s="46"/>
      <c r="D51" s="46"/>
      <c r="E51" s="263">
        <f>SUM(E43:E50)</f>
        <v>0</v>
      </c>
      <c r="F51" s="37"/>
      <c r="G51" s="492"/>
      <c r="H51" s="45" t="s">
        <v>5</v>
      </c>
      <c r="I51" s="46"/>
      <c r="J51" s="46"/>
      <c r="K51" s="263">
        <f>SUM(K43:K50)</f>
        <v>0</v>
      </c>
      <c r="M51" s="492"/>
      <c r="N51" s="45" t="s">
        <v>5</v>
      </c>
      <c r="O51" s="46"/>
      <c r="P51" s="46"/>
      <c r="Q51" s="263">
        <f>SUM(Q43:Q50)</f>
        <v>0</v>
      </c>
      <c r="R51" s="37"/>
      <c r="S51" s="492"/>
      <c r="T51" s="45" t="s">
        <v>5</v>
      </c>
      <c r="U51" s="46"/>
      <c r="V51" s="46"/>
      <c r="W51" s="263">
        <f>SUM(W43:W50)</f>
        <v>0</v>
      </c>
      <c r="Y51" s="492"/>
      <c r="Z51" s="45" t="s">
        <v>5</v>
      </c>
      <c r="AA51" s="46"/>
      <c r="AB51" s="46"/>
      <c r="AC51" s="263">
        <f>SUM(AC43:AC50)</f>
        <v>0</v>
      </c>
      <c r="AD51" s="37"/>
      <c r="AE51" s="492"/>
      <c r="AF51" s="45" t="s">
        <v>5</v>
      </c>
      <c r="AG51" s="46"/>
      <c r="AH51" s="46"/>
      <c r="AI51" s="263">
        <f>SUM(AI43:AI50)</f>
        <v>0</v>
      </c>
      <c r="AK51" s="492"/>
      <c r="AL51" s="45" t="s">
        <v>5</v>
      </c>
      <c r="AM51" s="46"/>
      <c r="AN51" s="46"/>
      <c r="AO51" s="263">
        <f>SUM(AO43:AO50)</f>
        <v>0</v>
      </c>
      <c r="AP51" s="37"/>
      <c r="AQ51" s="492"/>
      <c r="AR51" s="45" t="s">
        <v>5</v>
      </c>
      <c r="AS51" s="46"/>
      <c r="AT51" s="46"/>
      <c r="AU51" s="263">
        <f>SUM(AU43:AU50)</f>
        <v>0</v>
      </c>
    </row>
    <row r="52" spans="1:47">
      <c r="A52" s="497" t="s">
        <v>7</v>
      </c>
      <c r="B52" s="41"/>
      <c r="C52" s="42"/>
      <c r="D52" s="42"/>
      <c r="E52" s="261">
        <f>IF(AND(OR(C52=3,C52=4),D52=4),3000,IF(AND(OR(C52=3,C52=4),D52=5),11000,IF(AND(C52=3,D52&gt;5),19000,IF(AND(C52=4,D52=6),19000,IF(AND(C52=4,D52&gt;6),27000,IF(AND(C52=5,D52=7),19000,IF(AND(C52=5,D52&gt;7),28000,IF(AND(C52=5,D52=5),3000,IF(AND(C52=5,D52=6),11000,0)))))))))</f>
        <v>0</v>
      </c>
      <c r="F52" s="37"/>
      <c r="G52" s="490" t="s">
        <v>15</v>
      </c>
      <c r="H52" s="41"/>
      <c r="I52" s="42"/>
      <c r="J52" s="42"/>
      <c r="K52" s="261">
        <f>IF(AND(OR(I52=3,I52=4),J52=4),3000,IF(AND(OR(I52=3,I52=4),J52=5),11000,IF(AND(I52=3,J52&gt;5),19000,IF(AND(I52=4,J52=6),19000,IF(AND(I52=4,J52&gt;6),27000,IF(AND(I52=5,J52=7),19000,IF(AND(I52=5,J52&gt;7),28000,IF(AND(I52=5,J52=5),3000,IF(AND(I52=5,J52=6),11000,0)))))))))</f>
        <v>0</v>
      </c>
      <c r="M52" s="497" t="s">
        <v>7</v>
      </c>
      <c r="N52" s="41"/>
      <c r="O52" s="42"/>
      <c r="P52" s="42"/>
      <c r="Q52" s="261">
        <f>IF(AND(OR(O52=3,O52=4),P52=4),3000,IF(AND(OR(O52=3,O52=4),P52=5),11000,IF(AND(O52=3,P52&gt;5),19000,IF(AND(O52=4,P52=6),19000,IF(AND(O52=4,P52&gt;6),27000,IF(AND(O52=5,P52=7),19000,IF(AND(O52=5,P52&gt;7),28000,IF(AND(O52=5,P52=5),3000,IF(AND(O52=5,P52=6),11000,0)))))))))</f>
        <v>0</v>
      </c>
      <c r="R52" s="37"/>
      <c r="S52" s="490" t="s">
        <v>15</v>
      </c>
      <c r="T52" s="41"/>
      <c r="U52" s="42"/>
      <c r="V52" s="42"/>
      <c r="W52" s="261">
        <f>IF(AND(OR(U52=3,U52=4),V52=4),3000,IF(AND(OR(U52=3,U52=4),V52=5),11000,IF(AND(U52=3,V52&gt;5),19000,IF(AND(U52=4,V52=6),19000,IF(AND(U52=4,V52&gt;6),27000,IF(AND(U52=5,V52=7),19000,IF(AND(U52=5,V52&gt;7),28000,IF(AND(U52=5,V52=5),3000,IF(AND(U52=5,V52=6),11000,0)))))))))</f>
        <v>0</v>
      </c>
      <c r="Y52" s="497" t="s">
        <v>7</v>
      </c>
      <c r="Z52" s="41"/>
      <c r="AA52" s="42"/>
      <c r="AB52" s="42"/>
      <c r="AC52" s="261">
        <f>IF(AND(OR(AA52=3,AA52=4),AB52=4),3000,IF(AND(OR(AA52=3,AA52=4),AB52=5),11000,IF(AND(AA52=3,AB52&gt;5),19000,IF(AND(AA52=4,AB52=6),19000,IF(AND(AA52=4,AB52&gt;6),27000,IF(AND(AA52=5,AB52=7),19000,IF(AND(AA52=5,AB52&gt;7),28000,IF(AND(AA52=5,AB52=5),3000,IF(AND(AA52=5,AB52=6),11000,0)))))))))</f>
        <v>0</v>
      </c>
      <c r="AD52" s="37"/>
      <c r="AE52" s="490" t="s">
        <v>15</v>
      </c>
      <c r="AF52" s="41"/>
      <c r="AG52" s="42"/>
      <c r="AH52" s="42"/>
      <c r="AI52" s="261">
        <f>IF(AND(OR(AG52=3,AG52=4),AH52=4),3000,IF(AND(OR(AG52=3,AG52=4),AH52=5),11000,IF(AND(AG52=3,AH52&gt;5),19000,IF(AND(AG52=4,AH52=6),19000,IF(AND(AG52=4,AH52&gt;6),27000,IF(AND(AG52=5,AH52=7),19000,IF(AND(AG52=5,AH52&gt;7),28000,IF(AND(AG52=5,AH52=5),3000,IF(AND(AG52=5,AH52=6),11000,0)))))))))</f>
        <v>0</v>
      </c>
      <c r="AK52" s="497" t="s">
        <v>7</v>
      </c>
      <c r="AL52" s="41"/>
      <c r="AM52" s="42"/>
      <c r="AN52" s="42"/>
      <c r="AO52" s="261">
        <f>IF(AND(OR(AM52=3,AM52=4),AN52=4),3000,IF(AND(OR(AM52=3,AM52=4),AN52=5),11000,IF(AND(AM52=3,AN52&gt;5),19000,IF(AND(AM52=4,AN52=6),19000,IF(AND(AM52=4,AN52&gt;6),27000,IF(AND(AM52=5,AN52=7),19000,IF(AND(AM52=5,AN52&gt;7),28000,IF(AND(AM52=5,AN52=5),3000,IF(AND(AM52=5,AN52=6),11000,0)))))))))</f>
        <v>0</v>
      </c>
      <c r="AP52" s="37"/>
      <c r="AQ52" s="490" t="s">
        <v>15</v>
      </c>
      <c r="AR52" s="41"/>
      <c r="AS52" s="42"/>
      <c r="AT52" s="42"/>
      <c r="AU52" s="261">
        <f>IF(AND(OR(AS52=3,AS52=4),AT52=4),3000,IF(AND(OR(AS52=3,AS52=4),AT52=5),11000,IF(AND(AS52=3,AT52&gt;5),19000,IF(AND(AS52=4,AT52=6),19000,IF(AND(AS52=4,AT52&gt;6),27000,IF(AND(AS52=5,AT52=7),19000,IF(AND(AS52=5,AT52&gt;7),28000,IF(AND(AS52=5,AT52=5),3000,IF(AND(AS52=5,AT52=6),11000,0)))))))))</f>
        <v>0</v>
      </c>
    </row>
    <row r="53" spans="1:47">
      <c r="A53" s="491"/>
      <c r="B53" s="43"/>
      <c r="C53" s="44"/>
      <c r="D53" s="44"/>
      <c r="E53" s="262">
        <f t="shared" ref="E53:E59" si="32">IF(AND(OR(C53=3,C53=4),D53=4),3000,IF(AND(OR(C53=3,C53=4),D53=5),11000,IF(AND(C53=3,D53&gt;5),19000,IF(AND(C53=4,D53=6),19000,IF(AND(C53=4,D53&gt;6),27000,IF(AND(C53=5,D53=7),19000,IF(AND(C53=5,D53&gt;7),28000,IF(AND(C53=5,D53=5),3000,IF(AND(C53=5,D53=6),11000,0)))))))))</f>
        <v>0</v>
      </c>
      <c r="F53" s="37"/>
      <c r="G53" s="491"/>
      <c r="H53" s="43"/>
      <c r="I53" s="44"/>
      <c r="J53" s="44"/>
      <c r="K53" s="262">
        <f t="shared" ref="K53:K59" si="33">IF(AND(OR(I53=3,I53=4),J53=4),3000,IF(AND(OR(I53=3,I53=4),J53=5),11000,IF(AND(I53=3,J53&gt;5),19000,IF(AND(I53=4,J53=6),19000,IF(AND(I53=4,J53&gt;6),27000,IF(AND(I53=5,J53=7),19000,IF(AND(I53=5,J53&gt;7),28000,IF(AND(I53=5,J53=5),3000,IF(AND(I53=5,J53=6),11000,0)))))))))</f>
        <v>0</v>
      </c>
      <c r="M53" s="491"/>
      <c r="N53" s="43"/>
      <c r="O53" s="44"/>
      <c r="P53" s="44"/>
      <c r="Q53" s="262">
        <f t="shared" ref="Q53:Q59" si="34">IF(AND(OR(O53=3,O53=4),P53=4),3000,IF(AND(OR(O53=3,O53=4),P53=5),11000,IF(AND(O53=3,P53&gt;5),19000,IF(AND(O53=4,P53=6),19000,IF(AND(O53=4,P53&gt;6),27000,IF(AND(O53=5,P53=7),19000,IF(AND(O53=5,P53&gt;7),28000,IF(AND(O53=5,P53=5),3000,IF(AND(O53=5,P53=6),11000,0)))))))))</f>
        <v>0</v>
      </c>
      <c r="R53" s="37"/>
      <c r="S53" s="491"/>
      <c r="T53" s="43"/>
      <c r="U53" s="44"/>
      <c r="V53" s="44"/>
      <c r="W53" s="262">
        <f t="shared" ref="W53:W59" si="35">IF(AND(OR(U53=3,U53=4),V53=4),3000,IF(AND(OR(U53=3,U53=4),V53=5),11000,IF(AND(U53=3,V53&gt;5),19000,IF(AND(U53=4,V53=6),19000,IF(AND(U53=4,V53&gt;6),27000,IF(AND(U53=5,V53=7),19000,IF(AND(U53=5,V53&gt;7),28000,IF(AND(U53=5,V53=5),3000,IF(AND(U53=5,V53=6),11000,0)))))))))</f>
        <v>0</v>
      </c>
      <c r="Y53" s="491"/>
      <c r="Z53" s="43"/>
      <c r="AA53" s="44"/>
      <c r="AB53" s="44"/>
      <c r="AC53" s="262">
        <f t="shared" ref="AC53:AC59" si="36">IF(AND(OR(AA53=3,AA53=4),AB53=4),3000,IF(AND(OR(AA53=3,AA53=4),AB53=5),11000,IF(AND(AA53=3,AB53&gt;5),19000,IF(AND(AA53=4,AB53=6),19000,IF(AND(AA53=4,AB53&gt;6),27000,IF(AND(AA53=5,AB53=7),19000,IF(AND(AA53=5,AB53&gt;7),28000,IF(AND(AA53=5,AB53=5),3000,IF(AND(AA53=5,AB53=6),11000,0)))))))))</f>
        <v>0</v>
      </c>
      <c r="AD53" s="37"/>
      <c r="AE53" s="491"/>
      <c r="AF53" s="43"/>
      <c r="AG53" s="44"/>
      <c r="AH53" s="44"/>
      <c r="AI53" s="262">
        <f t="shared" ref="AI53:AI59" si="37">IF(AND(OR(AG53=3,AG53=4),AH53=4),3000,IF(AND(OR(AG53=3,AG53=4),AH53=5),11000,IF(AND(AG53=3,AH53&gt;5),19000,IF(AND(AG53=4,AH53=6),19000,IF(AND(AG53=4,AH53&gt;6),27000,IF(AND(AG53=5,AH53=7),19000,IF(AND(AG53=5,AH53&gt;7),28000,IF(AND(AG53=5,AH53=5),3000,IF(AND(AG53=5,AH53=6),11000,0)))))))))</f>
        <v>0</v>
      </c>
      <c r="AK53" s="491"/>
      <c r="AL53" s="43"/>
      <c r="AM53" s="44"/>
      <c r="AN53" s="44"/>
      <c r="AO53" s="262">
        <f t="shared" ref="AO53:AO59" si="38">IF(AND(OR(AM53=3,AM53=4),AN53=4),3000,IF(AND(OR(AM53=3,AM53=4),AN53=5),11000,IF(AND(AM53=3,AN53&gt;5),19000,IF(AND(AM53=4,AN53=6),19000,IF(AND(AM53=4,AN53&gt;6),27000,IF(AND(AM53=5,AN53=7),19000,IF(AND(AM53=5,AN53&gt;7),28000,IF(AND(AM53=5,AN53=5),3000,IF(AND(AM53=5,AN53=6),11000,0)))))))))</f>
        <v>0</v>
      </c>
      <c r="AP53" s="37"/>
      <c r="AQ53" s="491"/>
      <c r="AR53" s="43"/>
      <c r="AS53" s="44"/>
      <c r="AT53" s="44"/>
      <c r="AU53" s="262">
        <f t="shared" ref="AU53:AU59" si="39">IF(AND(OR(AS53=3,AS53=4),AT53=4),3000,IF(AND(OR(AS53=3,AS53=4),AT53=5),11000,IF(AND(AS53=3,AT53&gt;5),19000,IF(AND(AS53=4,AT53=6),19000,IF(AND(AS53=4,AT53&gt;6),27000,IF(AND(AS53=5,AT53=7),19000,IF(AND(AS53=5,AT53&gt;7),28000,IF(AND(AS53=5,AT53=5),3000,IF(AND(AS53=5,AT53=6),11000,0)))))))))</f>
        <v>0</v>
      </c>
    </row>
    <row r="54" spans="1:47">
      <c r="A54" s="491"/>
      <c r="B54" s="43"/>
      <c r="C54" s="44"/>
      <c r="D54" s="44"/>
      <c r="E54" s="262">
        <f t="shared" si="32"/>
        <v>0</v>
      </c>
      <c r="F54" s="37"/>
      <c r="G54" s="491"/>
      <c r="H54" s="43"/>
      <c r="I54" s="44"/>
      <c r="J54" s="44"/>
      <c r="K54" s="262">
        <f t="shared" si="33"/>
        <v>0</v>
      </c>
      <c r="M54" s="491"/>
      <c r="N54" s="43"/>
      <c r="O54" s="44"/>
      <c r="P54" s="44"/>
      <c r="Q54" s="262">
        <f t="shared" si="34"/>
        <v>0</v>
      </c>
      <c r="R54" s="37"/>
      <c r="S54" s="491"/>
      <c r="T54" s="43"/>
      <c r="U54" s="44"/>
      <c r="V54" s="44"/>
      <c r="W54" s="262">
        <f t="shared" si="35"/>
        <v>0</v>
      </c>
      <c r="Y54" s="491"/>
      <c r="Z54" s="43"/>
      <c r="AA54" s="44"/>
      <c r="AB54" s="44"/>
      <c r="AC54" s="262">
        <f t="shared" si="36"/>
        <v>0</v>
      </c>
      <c r="AD54" s="37"/>
      <c r="AE54" s="491"/>
      <c r="AF54" s="43"/>
      <c r="AG54" s="44"/>
      <c r="AH54" s="44"/>
      <c r="AI54" s="262">
        <f t="shared" si="37"/>
        <v>0</v>
      </c>
      <c r="AK54" s="491"/>
      <c r="AL54" s="43"/>
      <c r="AM54" s="44"/>
      <c r="AN54" s="44"/>
      <c r="AO54" s="262">
        <f t="shared" si="38"/>
        <v>0</v>
      </c>
      <c r="AP54" s="37"/>
      <c r="AQ54" s="491"/>
      <c r="AR54" s="43"/>
      <c r="AS54" s="44"/>
      <c r="AT54" s="44"/>
      <c r="AU54" s="262">
        <f t="shared" si="39"/>
        <v>0</v>
      </c>
    </row>
    <row r="55" spans="1:47">
      <c r="A55" s="491"/>
      <c r="B55" s="43"/>
      <c r="C55" s="44"/>
      <c r="D55" s="44"/>
      <c r="E55" s="262">
        <f t="shared" si="32"/>
        <v>0</v>
      </c>
      <c r="F55" s="37"/>
      <c r="G55" s="491"/>
      <c r="H55" s="43"/>
      <c r="I55" s="44"/>
      <c r="J55" s="44"/>
      <c r="K55" s="262">
        <f t="shared" si="33"/>
        <v>0</v>
      </c>
      <c r="M55" s="491"/>
      <c r="N55" s="43"/>
      <c r="O55" s="44"/>
      <c r="P55" s="44"/>
      <c r="Q55" s="262">
        <f t="shared" si="34"/>
        <v>0</v>
      </c>
      <c r="R55" s="37"/>
      <c r="S55" s="491"/>
      <c r="T55" s="43"/>
      <c r="U55" s="44"/>
      <c r="V55" s="44"/>
      <c r="W55" s="262">
        <f t="shared" si="35"/>
        <v>0</v>
      </c>
      <c r="Y55" s="491"/>
      <c r="Z55" s="43"/>
      <c r="AA55" s="44"/>
      <c r="AB55" s="44"/>
      <c r="AC55" s="262">
        <f t="shared" si="36"/>
        <v>0</v>
      </c>
      <c r="AD55" s="37"/>
      <c r="AE55" s="491"/>
      <c r="AF55" s="43"/>
      <c r="AG55" s="44"/>
      <c r="AH55" s="44"/>
      <c r="AI55" s="262">
        <f t="shared" si="37"/>
        <v>0</v>
      </c>
      <c r="AK55" s="491"/>
      <c r="AL55" s="43"/>
      <c r="AM55" s="44"/>
      <c r="AN55" s="44"/>
      <c r="AO55" s="262">
        <f t="shared" si="38"/>
        <v>0</v>
      </c>
      <c r="AP55" s="37"/>
      <c r="AQ55" s="491"/>
      <c r="AR55" s="43"/>
      <c r="AS55" s="44"/>
      <c r="AT55" s="44"/>
      <c r="AU55" s="262">
        <f t="shared" si="39"/>
        <v>0</v>
      </c>
    </row>
    <row r="56" spans="1:47">
      <c r="A56" s="491"/>
      <c r="B56" s="43"/>
      <c r="C56" s="44"/>
      <c r="D56" s="44"/>
      <c r="E56" s="262">
        <f t="shared" si="32"/>
        <v>0</v>
      </c>
      <c r="F56" s="37"/>
      <c r="G56" s="491"/>
      <c r="H56" s="43"/>
      <c r="I56" s="44"/>
      <c r="J56" s="44"/>
      <c r="K56" s="262">
        <f t="shared" si="33"/>
        <v>0</v>
      </c>
      <c r="M56" s="491"/>
      <c r="N56" s="43"/>
      <c r="O56" s="44"/>
      <c r="P56" s="44"/>
      <c r="Q56" s="262">
        <f t="shared" si="34"/>
        <v>0</v>
      </c>
      <c r="R56" s="37"/>
      <c r="S56" s="491"/>
      <c r="T56" s="43"/>
      <c r="U56" s="44"/>
      <c r="V56" s="44"/>
      <c r="W56" s="262">
        <f t="shared" si="35"/>
        <v>0</v>
      </c>
      <c r="Y56" s="491"/>
      <c r="Z56" s="43"/>
      <c r="AA56" s="44"/>
      <c r="AB56" s="44"/>
      <c r="AC56" s="262">
        <f t="shared" si="36"/>
        <v>0</v>
      </c>
      <c r="AD56" s="37"/>
      <c r="AE56" s="491"/>
      <c r="AF56" s="43"/>
      <c r="AG56" s="44"/>
      <c r="AH56" s="44"/>
      <c r="AI56" s="262">
        <f t="shared" si="37"/>
        <v>0</v>
      </c>
      <c r="AK56" s="491"/>
      <c r="AL56" s="43"/>
      <c r="AM56" s="44"/>
      <c r="AN56" s="44"/>
      <c r="AO56" s="262">
        <f t="shared" si="38"/>
        <v>0</v>
      </c>
      <c r="AP56" s="37"/>
      <c r="AQ56" s="491"/>
      <c r="AR56" s="43"/>
      <c r="AS56" s="44"/>
      <c r="AT56" s="44"/>
      <c r="AU56" s="262">
        <f t="shared" si="39"/>
        <v>0</v>
      </c>
    </row>
    <row r="57" spans="1:47">
      <c r="A57" s="491"/>
      <c r="B57" s="43"/>
      <c r="C57" s="44"/>
      <c r="D57" s="44"/>
      <c r="E57" s="262">
        <f t="shared" si="32"/>
        <v>0</v>
      </c>
      <c r="F57" s="37"/>
      <c r="G57" s="491"/>
      <c r="H57" s="43"/>
      <c r="I57" s="44"/>
      <c r="J57" s="44"/>
      <c r="K57" s="262">
        <f t="shared" si="33"/>
        <v>0</v>
      </c>
      <c r="M57" s="491"/>
      <c r="N57" s="43"/>
      <c r="O57" s="44"/>
      <c r="P57" s="44"/>
      <c r="Q57" s="262">
        <f t="shared" si="34"/>
        <v>0</v>
      </c>
      <c r="R57" s="37"/>
      <c r="S57" s="491"/>
      <c r="T57" s="43"/>
      <c r="U57" s="44"/>
      <c r="V57" s="44"/>
      <c r="W57" s="262">
        <f t="shared" si="35"/>
        <v>0</v>
      </c>
      <c r="Y57" s="491"/>
      <c r="Z57" s="43"/>
      <c r="AA57" s="44"/>
      <c r="AB57" s="44"/>
      <c r="AC57" s="262">
        <f t="shared" si="36"/>
        <v>0</v>
      </c>
      <c r="AD57" s="37"/>
      <c r="AE57" s="491"/>
      <c r="AF57" s="43"/>
      <c r="AG57" s="44"/>
      <c r="AH57" s="44"/>
      <c r="AI57" s="262">
        <f t="shared" si="37"/>
        <v>0</v>
      </c>
      <c r="AK57" s="491"/>
      <c r="AL57" s="43"/>
      <c r="AM57" s="44"/>
      <c r="AN57" s="44"/>
      <c r="AO57" s="262">
        <f t="shared" si="38"/>
        <v>0</v>
      </c>
      <c r="AP57" s="37"/>
      <c r="AQ57" s="491"/>
      <c r="AR57" s="43"/>
      <c r="AS57" s="44"/>
      <c r="AT57" s="44"/>
      <c r="AU57" s="262">
        <f t="shared" si="39"/>
        <v>0</v>
      </c>
    </row>
    <row r="58" spans="1:47">
      <c r="A58" s="491"/>
      <c r="B58" s="43"/>
      <c r="C58" s="44"/>
      <c r="D58" s="44"/>
      <c r="E58" s="262">
        <f t="shared" si="32"/>
        <v>0</v>
      </c>
      <c r="F58" s="37"/>
      <c r="G58" s="491"/>
      <c r="H58" s="43"/>
      <c r="I58" s="44"/>
      <c r="J58" s="44"/>
      <c r="K58" s="262">
        <f t="shared" si="33"/>
        <v>0</v>
      </c>
      <c r="M58" s="491"/>
      <c r="N58" s="43"/>
      <c r="O58" s="44"/>
      <c r="P58" s="44"/>
      <c r="Q58" s="262">
        <f t="shared" si="34"/>
        <v>0</v>
      </c>
      <c r="R58" s="37"/>
      <c r="S58" s="491"/>
      <c r="T58" s="43"/>
      <c r="U58" s="44"/>
      <c r="V58" s="44"/>
      <c r="W58" s="262">
        <f t="shared" si="35"/>
        <v>0</v>
      </c>
      <c r="Y58" s="491"/>
      <c r="Z58" s="43"/>
      <c r="AA58" s="44"/>
      <c r="AB58" s="44"/>
      <c r="AC58" s="262">
        <f t="shared" si="36"/>
        <v>0</v>
      </c>
      <c r="AD58" s="37"/>
      <c r="AE58" s="491"/>
      <c r="AF58" s="43"/>
      <c r="AG58" s="44"/>
      <c r="AH58" s="44"/>
      <c r="AI58" s="262">
        <f t="shared" si="37"/>
        <v>0</v>
      </c>
      <c r="AK58" s="491"/>
      <c r="AL58" s="43"/>
      <c r="AM58" s="44"/>
      <c r="AN58" s="44"/>
      <c r="AO58" s="262">
        <f t="shared" si="38"/>
        <v>0</v>
      </c>
      <c r="AP58" s="37"/>
      <c r="AQ58" s="491"/>
      <c r="AR58" s="43"/>
      <c r="AS58" s="44"/>
      <c r="AT58" s="44"/>
      <c r="AU58" s="262">
        <f t="shared" si="39"/>
        <v>0</v>
      </c>
    </row>
    <row r="59" spans="1:47">
      <c r="A59" s="491"/>
      <c r="B59" s="43"/>
      <c r="C59" s="44"/>
      <c r="D59" s="44"/>
      <c r="E59" s="262">
        <f t="shared" si="32"/>
        <v>0</v>
      </c>
      <c r="F59" s="37"/>
      <c r="G59" s="491"/>
      <c r="H59" s="43"/>
      <c r="I59" s="44"/>
      <c r="J59" s="44"/>
      <c r="K59" s="262">
        <f t="shared" si="33"/>
        <v>0</v>
      </c>
      <c r="M59" s="491"/>
      <c r="N59" s="43"/>
      <c r="O59" s="44"/>
      <c r="P59" s="44"/>
      <c r="Q59" s="262">
        <f t="shared" si="34"/>
        <v>0</v>
      </c>
      <c r="R59" s="37"/>
      <c r="S59" s="491"/>
      <c r="T59" s="43"/>
      <c r="U59" s="44"/>
      <c r="V59" s="44"/>
      <c r="W59" s="262">
        <f t="shared" si="35"/>
        <v>0</v>
      </c>
      <c r="Y59" s="491"/>
      <c r="Z59" s="43"/>
      <c r="AA59" s="44"/>
      <c r="AB59" s="44"/>
      <c r="AC59" s="262">
        <f t="shared" si="36"/>
        <v>0</v>
      </c>
      <c r="AD59" s="37"/>
      <c r="AE59" s="491"/>
      <c r="AF59" s="43"/>
      <c r="AG59" s="44"/>
      <c r="AH59" s="44"/>
      <c r="AI59" s="262">
        <f t="shared" si="37"/>
        <v>0</v>
      </c>
      <c r="AK59" s="491"/>
      <c r="AL59" s="43"/>
      <c r="AM59" s="44"/>
      <c r="AN59" s="44"/>
      <c r="AO59" s="262">
        <f t="shared" si="38"/>
        <v>0</v>
      </c>
      <c r="AP59" s="37"/>
      <c r="AQ59" s="491"/>
      <c r="AR59" s="43"/>
      <c r="AS59" s="44"/>
      <c r="AT59" s="44"/>
      <c r="AU59" s="262">
        <f t="shared" si="39"/>
        <v>0</v>
      </c>
    </row>
    <row r="60" spans="1:47" ht="13.5" thickBot="1">
      <c r="A60" s="498"/>
      <c r="B60" s="45" t="s">
        <v>5</v>
      </c>
      <c r="C60" s="46"/>
      <c r="D60" s="46"/>
      <c r="E60" s="263">
        <f>SUM(E52:E59)</f>
        <v>0</v>
      </c>
      <c r="F60" s="37"/>
      <c r="G60" s="492"/>
      <c r="H60" s="45" t="s">
        <v>5</v>
      </c>
      <c r="I60" s="46"/>
      <c r="J60" s="46"/>
      <c r="K60" s="263">
        <f>SUM(K52:K59)</f>
        <v>0</v>
      </c>
      <c r="M60" s="498"/>
      <c r="N60" s="45" t="s">
        <v>5</v>
      </c>
      <c r="O60" s="46"/>
      <c r="P60" s="46"/>
      <c r="Q60" s="263">
        <f>SUM(Q52:Q59)</f>
        <v>0</v>
      </c>
      <c r="R60" s="37"/>
      <c r="S60" s="492"/>
      <c r="T60" s="45" t="s">
        <v>5</v>
      </c>
      <c r="U60" s="46"/>
      <c r="V60" s="46"/>
      <c r="W60" s="263">
        <f>SUM(W52:W59)</f>
        <v>0</v>
      </c>
      <c r="Y60" s="498"/>
      <c r="Z60" s="45" t="s">
        <v>5</v>
      </c>
      <c r="AA60" s="46"/>
      <c r="AB60" s="46"/>
      <c r="AC60" s="263">
        <f>SUM(AC52:AC59)</f>
        <v>0</v>
      </c>
      <c r="AD60" s="37"/>
      <c r="AE60" s="492"/>
      <c r="AF60" s="45" t="s">
        <v>5</v>
      </c>
      <c r="AG60" s="46"/>
      <c r="AH60" s="46"/>
      <c r="AI60" s="263">
        <f>SUM(AI52:AI59)</f>
        <v>0</v>
      </c>
      <c r="AK60" s="498"/>
      <c r="AL60" s="45" t="s">
        <v>5</v>
      </c>
      <c r="AM60" s="46"/>
      <c r="AN60" s="46"/>
      <c r="AO60" s="263">
        <f>SUM(AO52:AO59)</f>
        <v>0</v>
      </c>
      <c r="AP60" s="37"/>
      <c r="AQ60" s="492"/>
      <c r="AR60" s="45" t="s">
        <v>5</v>
      </c>
      <c r="AS60" s="46"/>
      <c r="AT60" s="46"/>
      <c r="AU60" s="263">
        <f>SUM(AU52:AU59)</f>
        <v>0</v>
      </c>
    </row>
    <row r="61" spans="1:47">
      <c r="A61" s="490" t="s">
        <v>8</v>
      </c>
      <c r="B61" s="41"/>
      <c r="C61" s="42"/>
      <c r="D61" s="42"/>
      <c r="E61" s="261">
        <f>IF(AND(OR(C61=3,C61=4),D61=4),3000,IF(AND(OR(C61=3,C61=4),D61=5),11000,IF(AND(C61=3,D61&gt;5),19000,IF(AND(C61=4,D61=6),19000,IF(AND(C61=4,D61&gt;6),27000,IF(AND(C61=5,D61=7),19000,IF(AND(C61=5,D61&gt;7),28000,IF(AND(C61=5,D61=5),3000,IF(AND(C61=5,D61=6),11000,0)))))))))</f>
        <v>0</v>
      </c>
      <c r="F61" s="37"/>
      <c r="G61" s="490" t="s">
        <v>16</v>
      </c>
      <c r="H61" s="41"/>
      <c r="I61" s="42"/>
      <c r="J61" s="42"/>
      <c r="K61" s="261">
        <f>IF(AND(OR(I61=3,I61=4),J61=4),3000,IF(AND(OR(I61=3,I61=4),J61=5),11000,IF(AND(I61=3,J61&gt;5),19000,IF(AND(I61=4,J61=6),19000,IF(AND(I61=4,J61&gt;6),27000,IF(AND(I61=5,J61=7),19000,IF(AND(I61=5,J61&gt;7),28000,IF(AND(I61=5,J61=5),3000,IF(AND(I61=5,J61=6),11000,0)))))))))</f>
        <v>0</v>
      </c>
      <c r="M61" s="490" t="s">
        <v>8</v>
      </c>
      <c r="N61" s="41"/>
      <c r="O61" s="42"/>
      <c r="P61" s="42"/>
      <c r="Q61" s="261">
        <f>IF(AND(OR(O61=3,O61=4),P61=4),3000,IF(AND(OR(O61=3,O61=4),P61=5),11000,IF(AND(O61=3,P61&gt;5),19000,IF(AND(O61=4,P61=6),19000,IF(AND(O61=4,P61&gt;6),27000,IF(AND(O61=5,P61=7),19000,IF(AND(O61=5,P61&gt;7),28000,IF(AND(O61=5,P61=5),3000,IF(AND(O61=5,P61=6),11000,0)))))))))</f>
        <v>0</v>
      </c>
      <c r="R61" s="37"/>
      <c r="S61" s="490" t="s">
        <v>16</v>
      </c>
      <c r="T61" s="41"/>
      <c r="U61" s="42"/>
      <c r="V61" s="42"/>
      <c r="W61" s="261">
        <f>IF(AND(OR(U61=3,U61=4),V61=4),3000,IF(AND(OR(U61=3,U61=4),V61=5),11000,IF(AND(U61=3,V61&gt;5),19000,IF(AND(U61=4,V61=6),19000,IF(AND(U61=4,V61&gt;6),27000,IF(AND(U61=5,V61=7),19000,IF(AND(U61=5,V61&gt;7),28000,IF(AND(U61=5,V61=5),3000,IF(AND(U61=5,V61=6),11000,0)))))))))</f>
        <v>0</v>
      </c>
      <c r="Y61" s="490" t="s">
        <v>8</v>
      </c>
      <c r="Z61" s="41"/>
      <c r="AA61" s="42"/>
      <c r="AB61" s="42"/>
      <c r="AC61" s="261">
        <f>IF(AND(OR(AA61=3,AA61=4),AB61=4),3000,IF(AND(OR(AA61=3,AA61=4),AB61=5),11000,IF(AND(AA61=3,AB61&gt;5),19000,IF(AND(AA61=4,AB61=6),19000,IF(AND(AA61=4,AB61&gt;6),27000,IF(AND(AA61=5,AB61=7),19000,IF(AND(AA61=5,AB61&gt;7),28000,IF(AND(AA61=5,AB61=5),3000,IF(AND(AA61=5,AB61=6),11000,0)))))))))</f>
        <v>0</v>
      </c>
      <c r="AD61" s="37"/>
      <c r="AE61" s="490" t="s">
        <v>16</v>
      </c>
      <c r="AF61" s="41"/>
      <c r="AG61" s="42"/>
      <c r="AH61" s="42"/>
      <c r="AI61" s="261">
        <f>IF(AND(OR(AG61=3,AG61=4),AH61=4),3000,IF(AND(OR(AG61=3,AG61=4),AH61=5),11000,IF(AND(AG61=3,AH61&gt;5),19000,IF(AND(AG61=4,AH61=6),19000,IF(AND(AG61=4,AH61&gt;6),27000,IF(AND(AG61=5,AH61=7),19000,IF(AND(AG61=5,AH61&gt;7),28000,IF(AND(AG61=5,AH61=5),3000,IF(AND(AG61=5,AH61=6),11000,0)))))))))</f>
        <v>0</v>
      </c>
      <c r="AK61" s="490" t="s">
        <v>8</v>
      </c>
      <c r="AL61" s="41"/>
      <c r="AM61" s="42"/>
      <c r="AN61" s="42"/>
      <c r="AO61" s="261">
        <f>IF(AND(OR(AM61=3,AM61=4),AN61=4),3000,IF(AND(OR(AM61=3,AM61=4),AN61=5),11000,IF(AND(AM61=3,AN61&gt;5),19000,IF(AND(AM61=4,AN61=6),19000,IF(AND(AM61=4,AN61&gt;6),27000,IF(AND(AM61=5,AN61=7),19000,IF(AND(AM61=5,AN61&gt;7),28000,IF(AND(AM61=5,AN61=5),3000,IF(AND(AM61=5,AN61=6),11000,0)))))))))</f>
        <v>0</v>
      </c>
      <c r="AP61" s="37"/>
      <c r="AQ61" s="490" t="s">
        <v>16</v>
      </c>
      <c r="AR61" s="41"/>
      <c r="AS61" s="42"/>
      <c r="AT61" s="42"/>
      <c r="AU61" s="261">
        <f>IF(AND(OR(AS61=3,AS61=4),AT61=4),3000,IF(AND(OR(AS61=3,AS61=4),AT61=5),11000,IF(AND(AS61=3,AT61&gt;5),19000,IF(AND(AS61=4,AT61=6),19000,IF(AND(AS61=4,AT61&gt;6),27000,IF(AND(AS61=5,AT61=7),19000,IF(AND(AS61=5,AT61&gt;7),28000,IF(AND(AS61=5,AT61=5),3000,IF(AND(AS61=5,AT61=6),11000,0)))))))))</f>
        <v>0</v>
      </c>
    </row>
    <row r="62" spans="1:47">
      <c r="A62" s="491"/>
      <c r="B62" s="43"/>
      <c r="C62" s="44"/>
      <c r="D62" s="44"/>
      <c r="E62" s="262">
        <f t="shared" ref="E62:E68" si="40">IF(AND(OR(C62=3,C62=4),D62=4),3000,IF(AND(OR(C62=3,C62=4),D62=5),11000,IF(AND(C62=3,D62&gt;5),19000,IF(AND(C62=4,D62=6),19000,IF(AND(C62=4,D62&gt;6),27000,IF(AND(C62=5,D62=7),19000,IF(AND(C62=5,D62&gt;7),28000,IF(AND(C62=5,D62=5),3000,IF(AND(C62=5,D62=6),11000,0)))))))))</f>
        <v>0</v>
      </c>
      <c r="F62" s="37"/>
      <c r="G62" s="491"/>
      <c r="H62" s="43"/>
      <c r="I62" s="44"/>
      <c r="J62" s="44"/>
      <c r="K62" s="262">
        <f t="shared" ref="K62:K68" si="41">IF(AND(OR(I62=3,I62=4),J62=4),3000,IF(AND(OR(I62=3,I62=4),J62=5),11000,IF(AND(I62=3,J62&gt;5),19000,IF(AND(I62=4,J62=6),19000,IF(AND(I62=4,J62&gt;6),27000,IF(AND(I62=5,J62=7),19000,IF(AND(I62=5,J62&gt;7),28000,IF(AND(I62=5,J62=5),3000,IF(AND(I62=5,J62=6),11000,0)))))))))</f>
        <v>0</v>
      </c>
      <c r="M62" s="491"/>
      <c r="N62" s="43"/>
      <c r="O62" s="44"/>
      <c r="P62" s="44"/>
      <c r="Q62" s="262">
        <f t="shared" ref="Q62:Q68" si="42">IF(AND(OR(O62=3,O62=4),P62=4),3000,IF(AND(OR(O62=3,O62=4),P62=5),11000,IF(AND(O62=3,P62&gt;5),19000,IF(AND(O62=4,P62=6),19000,IF(AND(O62=4,P62&gt;6),27000,IF(AND(O62=5,P62=7),19000,IF(AND(O62=5,P62&gt;7),28000,IF(AND(O62=5,P62=5),3000,IF(AND(O62=5,P62=6),11000,0)))))))))</f>
        <v>0</v>
      </c>
      <c r="R62" s="37"/>
      <c r="S62" s="491"/>
      <c r="T62" s="43"/>
      <c r="U62" s="44"/>
      <c r="V62" s="44"/>
      <c r="W62" s="262">
        <f t="shared" ref="W62:W68" si="43">IF(AND(OR(U62=3,U62=4),V62=4),3000,IF(AND(OR(U62=3,U62=4),V62=5),11000,IF(AND(U62=3,V62&gt;5),19000,IF(AND(U62=4,V62=6),19000,IF(AND(U62=4,V62&gt;6),27000,IF(AND(U62=5,V62=7),19000,IF(AND(U62=5,V62&gt;7),28000,IF(AND(U62=5,V62=5),3000,IF(AND(U62=5,V62=6),11000,0)))))))))</f>
        <v>0</v>
      </c>
      <c r="Y62" s="491"/>
      <c r="Z62" s="43"/>
      <c r="AA62" s="44"/>
      <c r="AB62" s="44"/>
      <c r="AC62" s="262">
        <f t="shared" ref="AC62:AC68" si="44">IF(AND(OR(AA62=3,AA62=4),AB62=4),3000,IF(AND(OR(AA62=3,AA62=4),AB62=5),11000,IF(AND(AA62=3,AB62&gt;5),19000,IF(AND(AA62=4,AB62=6),19000,IF(AND(AA62=4,AB62&gt;6),27000,IF(AND(AA62=5,AB62=7),19000,IF(AND(AA62=5,AB62&gt;7),28000,IF(AND(AA62=5,AB62=5),3000,IF(AND(AA62=5,AB62=6),11000,0)))))))))</f>
        <v>0</v>
      </c>
      <c r="AD62" s="37"/>
      <c r="AE62" s="491"/>
      <c r="AF62" s="43"/>
      <c r="AG62" s="44"/>
      <c r="AH62" s="44"/>
      <c r="AI62" s="262">
        <f t="shared" ref="AI62:AI68" si="45">IF(AND(OR(AG62=3,AG62=4),AH62=4),3000,IF(AND(OR(AG62=3,AG62=4),AH62=5),11000,IF(AND(AG62=3,AH62&gt;5),19000,IF(AND(AG62=4,AH62=6),19000,IF(AND(AG62=4,AH62&gt;6),27000,IF(AND(AG62=5,AH62=7),19000,IF(AND(AG62=5,AH62&gt;7),28000,IF(AND(AG62=5,AH62=5),3000,IF(AND(AG62=5,AH62=6),11000,0)))))))))</f>
        <v>0</v>
      </c>
      <c r="AK62" s="491"/>
      <c r="AL62" s="43"/>
      <c r="AM62" s="44"/>
      <c r="AN62" s="44"/>
      <c r="AO62" s="262">
        <f t="shared" ref="AO62:AO68" si="46">IF(AND(OR(AM62=3,AM62=4),AN62=4),3000,IF(AND(OR(AM62=3,AM62=4),AN62=5),11000,IF(AND(AM62=3,AN62&gt;5),19000,IF(AND(AM62=4,AN62=6),19000,IF(AND(AM62=4,AN62&gt;6),27000,IF(AND(AM62=5,AN62=7),19000,IF(AND(AM62=5,AN62&gt;7),28000,IF(AND(AM62=5,AN62=5),3000,IF(AND(AM62=5,AN62=6),11000,0)))))))))</f>
        <v>0</v>
      </c>
      <c r="AP62" s="37"/>
      <c r="AQ62" s="491"/>
      <c r="AR62" s="43"/>
      <c r="AS62" s="44"/>
      <c r="AT62" s="44"/>
      <c r="AU62" s="262">
        <f t="shared" ref="AU62:AU68" si="47">IF(AND(OR(AS62=3,AS62=4),AT62=4),3000,IF(AND(OR(AS62=3,AS62=4),AT62=5),11000,IF(AND(AS62=3,AT62&gt;5),19000,IF(AND(AS62=4,AT62=6),19000,IF(AND(AS62=4,AT62&gt;6),27000,IF(AND(AS62=5,AT62=7),19000,IF(AND(AS62=5,AT62&gt;7),28000,IF(AND(AS62=5,AT62=5),3000,IF(AND(AS62=5,AT62=6),11000,0)))))))))</f>
        <v>0</v>
      </c>
    </row>
    <row r="63" spans="1:47">
      <c r="A63" s="491"/>
      <c r="B63" s="43"/>
      <c r="C63" s="44"/>
      <c r="D63" s="44"/>
      <c r="E63" s="262">
        <f>IF(AND(OR(C63=3,C63=4),D63=4),3000,IF(AND(OR(C63=3,C63=4),D63=5),11000,IF(AND(C63=3,D63&gt;5),19000,IF(AND(C63=4,D63=6),19000,IF(AND(C63=4,D63&gt;6),27000,IF(AND(C63=5,D63=7),19000,IF(AND(C63=5,D63&gt;7),28000,IF(AND(C63=5,D63=5),3000,IF(AND(C63=5,D63=6),11000,0)))))))))</f>
        <v>0</v>
      </c>
      <c r="F63" s="37"/>
      <c r="G63" s="491"/>
      <c r="H63" s="43"/>
      <c r="I63" s="44"/>
      <c r="J63" s="44"/>
      <c r="K63" s="262">
        <f t="shared" si="41"/>
        <v>0</v>
      </c>
      <c r="M63" s="491"/>
      <c r="N63" s="43"/>
      <c r="O63" s="44"/>
      <c r="P63" s="44"/>
      <c r="Q63" s="262">
        <f t="shared" si="42"/>
        <v>0</v>
      </c>
      <c r="R63" s="37"/>
      <c r="S63" s="491"/>
      <c r="T63" s="43"/>
      <c r="U63" s="44"/>
      <c r="V63" s="44"/>
      <c r="W63" s="262">
        <f t="shared" si="43"/>
        <v>0</v>
      </c>
      <c r="Y63" s="491"/>
      <c r="Z63" s="43"/>
      <c r="AA63" s="44"/>
      <c r="AB63" s="44"/>
      <c r="AC63" s="262">
        <f t="shared" si="44"/>
        <v>0</v>
      </c>
      <c r="AD63" s="37"/>
      <c r="AE63" s="491"/>
      <c r="AF63" s="43"/>
      <c r="AG63" s="44"/>
      <c r="AH63" s="44"/>
      <c r="AI63" s="262">
        <f t="shared" si="45"/>
        <v>0</v>
      </c>
      <c r="AK63" s="491"/>
      <c r="AL63" s="43"/>
      <c r="AM63" s="44"/>
      <c r="AN63" s="44"/>
      <c r="AO63" s="262">
        <f t="shared" si="46"/>
        <v>0</v>
      </c>
      <c r="AP63" s="37"/>
      <c r="AQ63" s="491"/>
      <c r="AR63" s="43"/>
      <c r="AS63" s="44"/>
      <c r="AT63" s="44"/>
      <c r="AU63" s="262">
        <f t="shared" si="47"/>
        <v>0</v>
      </c>
    </row>
    <row r="64" spans="1:47">
      <c r="A64" s="491"/>
      <c r="B64" s="43"/>
      <c r="C64" s="44"/>
      <c r="D64" s="44"/>
      <c r="E64" s="262">
        <f t="shared" si="40"/>
        <v>0</v>
      </c>
      <c r="F64" s="37"/>
      <c r="G64" s="491"/>
      <c r="H64" s="43"/>
      <c r="I64" s="44"/>
      <c r="J64" s="44"/>
      <c r="K64" s="262">
        <f t="shared" si="41"/>
        <v>0</v>
      </c>
      <c r="M64" s="491"/>
      <c r="N64" s="43"/>
      <c r="O64" s="44"/>
      <c r="P64" s="44"/>
      <c r="Q64" s="262">
        <f t="shared" si="42"/>
        <v>0</v>
      </c>
      <c r="R64" s="37"/>
      <c r="S64" s="491"/>
      <c r="T64" s="43"/>
      <c r="U64" s="44"/>
      <c r="V64" s="44"/>
      <c r="W64" s="262">
        <f t="shared" si="43"/>
        <v>0</v>
      </c>
      <c r="Y64" s="491"/>
      <c r="Z64" s="43"/>
      <c r="AA64" s="44"/>
      <c r="AB64" s="44"/>
      <c r="AC64" s="262">
        <f t="shared" si="44"/>
        <v>0</v>
      </c>
      <c r="AD64" s="37"/>
      <c r="AE64" s="491"/>
      <c r="AF64" s="43"/>
      <c r="AG64" s="44"/>
      <c r="AH64" s="44"/>
      <c r="AI64" s="262">
        <f t="shared" si="45"/>
        <v>0</v>
      </c>
      <c r="AK64" s="491"/>
      <c r="AL64" s="43"/>
      <c r="AM64" s="44"/>
      <c r="AN64" s="44"/>
      <c r="AO64" s="262">
        <f t="shared" si="46"/>
        <v>0</v>
      </c>
      <c r="AP64" s="37"/>
      <c r="AQ64" s="491"/>
      <c r="AR64" s="43"/>
      <c r="AS64" s="44"/>
      <c r="AT64" s="44"/>
      <c r="AU64" s="262">
        <f t="shared" si="47"/>
        <v>0</v>
      </c>
    </row>
    <row r="65" spans="1:47">
      <c r="A65" s="491"/>
      <c r="B65" s="43"/>
      <c r="C65" s="44"/>
      <c r="D65" s="44"/>
      <c r="E65" s="262">
        <f t="shared" si="40"/>
        <v>0</v>
      </c>
      <c r="F65" s="37"/>
      <c r="G65" s="491"/>
      <c r="H65" s="43"/>
      <c r="I65" s="44"/>
      <c r="J65" s="44"/>
      <c r="K65" s="262">
        <f t="shared" si="41"/>
        <v>0</v>
      </c>
      <c r="M65" s="491"/>
      <c r="N65" s="43"/>
      <c r="O65" s="44"/>
      <c r="P65" s="44"/>
      <c r="Q65" s="262">
        <f t="shared" si="42"/>
        <v>0</v>
      </c>
      <c r="R65" s="37"/>
      <c r="S65" s="491"/>
      <c r="T65" s="43"/>
      <c r="U65" s="44"/>
      <c r="V65" s="44"/>
      <c r="W65" s="262">
        <f t="shared" si="43"/>
        <v>0</v>
      </c>
      <c r="Y65" s="491"/>
      <c r="Z65" s="43"/>
      <c r="AA65" s="44"/>
      <c r="AB65" s="44"/>
      <c r="AC65" s="262">
        <f t="shared" si="44"/>
        <v>0</v>
      </c>
      <c r="AD65" s="37"/>
      <c r="AE65" s="491"/>
      <c r="AF65" s="43"/>
      <c r="AG65" s="44"/>
      <c r="AH65" s="44"/>
      <c r="AI65" s="262">
        <f t="shared" si="45"/>
        <v>0</v>
      </c>
      <c r="AK65" s="491"/>
      <c r="AL65" s="43"/>
      <c r="AM65" s="44"/>
      <c r="AN65" s="44"/>
      <c r="AO65" s="262">
        <f t="shared" si="46"/>
        <v>0</v>
      </c>
      <c r="AP65" s="37"/>
      <c r="AQ65" s="491"/>
      <c r="AR65" s="43"/>
      <c r="AS65" s="44"/>
      <c r="AT65" s="44"/>
      <c r="AU65" s="262">
        <f t="shared" si="47"/>
        <v>0</v>
      </c>
    </row>
    <row r="66" spans="1:47">
      <c r="A66" s="491"/>
      <c r="B66" s="43"/>
      <c r="C66" s="44"/>
      <c r="D66" s="44"/>
      <c r="E66" s="262">
        <f t="shared" si="40"/>
        <v>0</v>
      </c>
      <c r="F66" s="37"/>
      <c r="G66" s="491"/>
      <c r="H66" s="43"/>
      <c r="I66" s="44"/>
      <c r="J66" s="44"/>
      <c r="K66" s="262">
        <f t="shared" si="41"/>
        <v>0</v>
      </c>
      <c r="M66" s="491"/>
      <c r="N66" s="43"/>
      <c r="O66" s="44"/>
      <c r="P66" s="44"/>
      <c r="Q66" s="262">
        <f t="shared" si="42"/>
        <v>0</v>
      </c>
      <c r="R66" s="37"/>
      <c r="S66" s="491"/>
      <c r="T66" s="43"/>
      <c r="U66" s="44"/>
      <c r="V66" s="44"/>
      <c r="W66" s="262">
        <f t="shared" si="43"/>
        <v>0</v>
      </c>
      <c r="Y66" s="491"/>
      <c r="Z66" s="43"/>
      <c r="AA66" s="44"/>
      <c r="AB66" s="44"/>
      <c r="AC66" s="262">
        <f t="shared" si="44"/>
        <v>0</v>
      </c>
      <c r="AD66" s="37"/>
      <c r="AE66" s="491"/>
      <c r="AF66" s="43"/>
      <c r="AG66" s="44"/>
      <c r="AH66" s="44"/>
      <c r="AI66" s="262">
        <f t="shared" si="45"/>
        <v>0</v>
      </c>
      <c r="AK66" s="491"/>
      <c r="AL66" s="43"/>
      <c r="AM66" s="44"/>
      <c r="AN66" s="44"/>
      <c r="AO66" s="262">
        <f t="shared" si="46"/>
        <v>0</v>
      </c>
      <c r="AP66" s="37"/>
      <c r="AQ66" s="491"/>
      <c r="AR66" s="43"/>
      <c r="AS66" s="44"/>
      <c r="AT66" s="44"/>
      <c r="AU66" s="262">
        <f t="shared" si="47"/>
        <v>0</v>
      </c>
    </row>
    <row r="67" spans="1:47">
      <c r="A67" s="491"/>
      <c r="B67" s="43"/>
      <c r="C67" s="44"/>
      <c r="D67" s="44"/>
      <c r="E67" s="262">
        <f t="shared" si="40"/>
        <v>0</v>
      </c>
      <c r="F67" s="37"/>
      <c r="G67" s="491"/>
      <c r="H67" s="43"/>
      <c r="I67" s="44"/>
      <c r="J67" s="44"/>
      <c r="K67" s="262">
        <f t="shared" si="41"/>
        <v>0</v>
      </c>
      <c r="M67" s="491"/>
      <c r="N67" s="43"/>
      <c r="O67" s="44"/>
      <c r="P67" s="44"/>
      <c r="Q67" s="262">
        <f t="shared" si="42"/>
        <v>0</v>
      </c>
      <c r="R67" s="37"/>
      <c r="S67" s="491"/>
      <c r="T67" s="43"/>
      <c r="U67" s="44"/>
      <c r="V67" s="44"/>
      <c r="W67" s="262">
        <f t="shared" si="43"/>
        <v>0</v>
      </c>
      <c r="Y67" s="491"/>
      <c r="Z67" s="43"/>
      <c r="AA67" s="44"/>
      <c r="AB67" s="44"/>
      <c r="AC67" s="262">
        <f t="shared" si="44"/>
        <v>0</v>
      </c>
      <c r="AD67" s="37"/>
      <c r="AE67" s="491"/>
      <c r="AF67" s="43"/>
      <c r="AG67" s="44"/>
      <c r="AH67" s="44"/>
      <c r="AI67" s="262">
        <f t="shared" si="45"/>
        <v>0</v>
      </c>
      <c r="AK67" s="491"/>
      <c r="AL67" s="43"/>
      <c r="AM67" s="44"/>
      <c r="AN67" s="44"/>
      <c r="AO67" s="262">
        <f t="shared" si="46"/>
        <v>0</v>
      </c>
      <c r="AP67" s="37"/>
      <c r="AQ67" s="491"/>
      <c r="AR67" s="43"/>
      <c r="AS67" s="44"/>
      <c r="AT67" s="44"/>
      <c r="AU67" s="262">
        <f t="shared" si="47"/>
        <v>0</v>
      </c>
    </row>
    <row r="68" spans="1:47">
      <c r="A68" s="491"/>
      <c r="B68" s="43"/>
      <c r="C68" s="44"/>
      <c r="D68" s="44"/>
      <c r="E68" s="262">
        <f t="shared" si="40"/>
        <v>0</v>
      </c>
      <c r="F68" s="37"/>
      <c r="G68" s="491"/>
      <c r="H68" s="43"/>
      <c r="I68" s="44"/>
      <c r="J68" s="44"/>
      <c r="K68" s="262">
        <f t="shared" si="41"/>
        <v>0</v>
      </c>
      <c r="M68" s="491"/>
      <c r="N68" s="43"/>
      <c r="O68" s="44"/>
      <c r="P68" s="44"/>
      <c r="Q68" s="262">
        <f t="shared" si="42"/>
        <v>0</v>
      </c>
      <c r="R68" s="37"/>
      <c r="S68" s="491"/>
      <c r="T68" s="43"/>
      <c r="U68" s="44"/>
      <c r="V68" s="44"/>
      <c r="W68" s="262">
        <f t="shared" si="43"/>
        <v>0</v>
      </c>
      <c r="Y68" s="491"/>
      <c r="Z68" s="43"/>
      <c r="AA68" s="44"/>
      <c r="AB68" s="44"/>
      <c r="AC68" s="262">
        <f t="shared" si="44"/>
        <v>0</v>
      </c>
      <c r="AD68" s="37"/>
      <c r="AE68" s="491"/>
      <c r="AF68" s="43"/>
      <c r="AG68" s="44"/>
      <c r="AH68" s="44"/>
      <c r="AI68" s="262">
        <f t="shared" si="45"/>
        <v>0</v>
      </c>
      <c r="AK68" s="491"/>
      <c r="AL68" s="43"/>
      <c r="AM68" s="44"/>
      <c r="AN68" s="44"/>
      <c r="AO68" s="262">
        <f t="shared" si="46"/>
        <v>0</v>
      </c>
      <c r="AP68" s="37"/>
      <c r="AQ68" s="491"/>
      <c r="AR68" s="43"/>
      <c r="AS68" s="44"/>
      <c r="AT68" s="44"/>
      <c r="AU68" s="262">
        <f t="shared" si="47"/>
        <v>0</v>
      </c>
    </row>
    <row r="69" spans="1:47" ht="13.5" thickBot="1">
      <c r="A69" s="492"/>
      <c r="B69" s="45" t="s">
        <v>5</v>
      </c>
      <c r="C69" s="46"/>
      <c r="D69" s="46"/>
      <c r="E69" s="263">
        <f>SUM(E61:E68)</f>
        <v>0</v>
      </c>
      <c r="F69" s="37"/>
      <c r="G69" s="492"/>
      <c r="H69" s="45" t="s">
        <v>5</v>
      </c>
      <c r="I69" s="46"/>
      <c r="J69" s="46"/>
      <c r="K69" s="263">
        <f>SUM(K61:K68)</f>
        <v>0</v>
      </c>
      <c r="M69" s="492"/>
      <c r="N69" s="45" t="s">
        <v>5</v>
      </c>
      <c r="O69" s="46"/>
      <c r="P69" s="46"/>
      <c r="Q69" s="263">
        <f>SUM(Q61:Q68)</f>
        <v>0</v>
      </c>
      <c r="R69" s="37"/>
      <c r="S69" s="492"/>
      <c r="T69" s="45" t="s">
        <v>5</v>
      </c>
      <c r="U69" s="46"/>
      <c r="V69" s="46"/>
      <c r="W69" s="263">
        <f>SUM(W61:W68)</f>
        <v>0</v>
      </c>
      <c r="Y69" s="492"/>
      <c r="Z69" s="45" t="s">
        <v>5</v>
      </c>
      <c r="AA69" s="46"/>
      <c r="AB69" s="46"/>
      <c r="AC69" s="263">
        <f>SUM(AC61:AC68)</f>
        <v>0</v>
      </c>
      <c r="AD69" s="37"/>
      <c r="AE69" s="492"/>
      <c r="AF69" s="45" t="s">
        <v>5</v>
      </c>
      <c r="AG69" s="46"/>
      <c r="AH69" s="46"/>
      <c r="AI69" s="263">
        <f>SUM(AI61:AI68)</f>
        <v>0</v>
      </c>
      <c r="AK69" s="492"/>
      <c r="AL69" s="45" t="s">
        <v>5</v>
      </c>
      <c r="AM69" s="46"/>
      <c r="AN69" s="46"/>
      <c r="AO69" s="263">
        <f>SUM(AO61:AO68)</f>
        <v>0</v>
      </c>
      <c r="AP69" s="37"/>
      <c r="AQ69" s="492"/>
      <c r="AR69" s="45" t="s">
        <v>5</v>
      </c>
      <c r="AS69" s="46"/>
      <c r="AT69" s="46"/>
      <c r="AU69" s="263">
        <f>SUM(AU61:AU68)</f>
        <v>0</v>
      </c>
    </row>
    <row r="70" spans="1:47">
      <c r="A70" s="490" t="s">
        <v>9</v>
      </c>
      <c r="B70" s="41"/>
      <c r="C70" s="42"/>
      <c r="D70" s="42"/>
      <c r="E70" s="261">
        <f>IF(AND(OR(C70=3,C70=4),D70=4),3000,IF(AND(OR(C70=3,C70=4),D70=5),11000,IF(AND(C70=3,D70&gt;5),19000,IF(AND(C70=4,D70=6),19000,IF(AND(C70=4,D70&gt;6),27000,IF(AND(C70=5,D70=7),19000,IF(AND(C70=5,D70&gt;7),28000,IF(AND(C70=5,D70=5),3000,IF(AND(C70=5,D70=6),11000,0)))))))))</f>
        <v>0</v>
      </c>
      <c r="F70" s="37"/>
      <c r="G70" s="490" t="s">
        <v>17</v>
      </c>
      <c r="H70" s="41"/>
      <c r="I70" s="42"/>
      <c r="J70" s="42"/>
      <c r="K70" s="261">
        <f>IF(AND(OR(I70=3,I70=4),J70=4),3000,IF(AND(OR(I70=3,I70=4),J70=5),11000,IF(AND(I70=3,J70&gt;5),19000,IF(AND(I70=4,J70=6),19000,IF(AND(I70=4,J70&gt;6),27000,IF(AND(I70=5,J70=7),19000,IF(AND(I70=5,J70&gt;7),28000,IF(AND(I70=5,J70=5),3000,IF(AND(I70=5,J70=6),11000,0)))))))))</f>
        <v>0</v>
      </c>
      <c r="M70" s="490" t="s">
        <v>9</v>
      </c>
      <c r="N70" s="41"/>
      <c r="O70" s="42"/>
      <c r="P70" s="42"/>
      <c r="Q70" s="261">
        <f>IF(AND(OR(O70=3,O70=4),P70=4),3000,IF(AND(OR(O70=3,O70=4),P70=5),11000,IF(AND(O70=3,P70&gt;5),19000,IF(AND(O70=4,P70=6),19000,IF(AND(O70=4,P70&gt;6),27000,IF(AND(O70=5,P70=7),19000,IF(AND(O70=5,P70&gt;7),28000,IF(AND(O70=5,P70=5),3000,IF(AND(O70=5,P70=6),11000,0)))))))))</f>
        <v>0</v>
      </c>
      <c r="R70" s="37"/>
      <c r="S70" s="490" t="s">
        <v>17</v>
      </c>
      <c r="T70" s="41"/>
      <c r="U70" s="42"/>
      <c r="V70" s="42"/>
      <c r="W70" s="261">
        <f>IF(AND(OR(U70=3,U70=4),V70=4),3000,IF(AND(OR(U70=3,U70=4),V70=5),11000,IF(AND(U70=3,V70&gt;5),19000,IF(AND(U70=4,V70=6),19000,IF(AND(U70=4,V70&gt;6),27000,IF(AND(U70=5,V70=7),19000,IF(AND(U70=5,V70&gt;7),28000,IF(AND(U70=5,V70=5),3000,IF(AND(U70=5,V70=6),11000,0)))))))))</f>
        <v>0</v>
      </c>
      <c r="Y70" s="490" t="s">
        <v>9</v>
      </c>
      <c r="Z70" s="41"/>
      <c r="AA70" s="42"/>
      <c r="AB70" s="42"/>
      <c r="AC70" s="261">
        <f>IF(AND(OR(AA70=3,AA70=4),AB70=4),3000,IF(AND(OR(AA70=3,AA70=4),AB70=5),11000,IF(AND(AA70=3,AB70&gt;5),19000,IF(AND(AA70=4,AB70=6),19000,IF(AND(AA70=4,AB70&gt;6),27000,IF(AND(AA70=5,AB70=7),19000,IF(AND(AA70=5,AB70&gt;7),28000,IF(AND(AA70=5,AB70=5),3000,IF(AND(AA70=5,AB70=6),11000,0)))))))))</f>
        <v>0</v>
      </c>
      <c r="AD70" s="37"/>
      <c r="AE70" s="490" t="s">
        <v>17</v>
      </c>
      <c r="AF70" s="41"/>
      <c r="AG70" s="42"/>
      <c r="AH70" s="42"/>
      <c r="AI70" s="261">
        <f>IF(AND(OR(AG70=3,AG70=4),AH70=4),3000,IF(AND(OR(AG70=3,AG70=4),AH70=5),11000,IF(AND(AG70=3,AH70&gt;5),19000,IF(AND(AG70=4,AH70=6),19000,IF(AND(AG70=4,AH70&gt;6),27000,IF(AND(AG70=5,AH70=7),19000,IF(AND(AG70=5,AH70&gt;7),28000,IF(AND(AG70=5,AH70=5),3000,IF(AND(AG70=5,AH70=6),11000,0)))))))))</f>
        <v>0</v>
      </c>
      <c r="AK70" s="490" t="s">
        <v>9</v>
      </c>
      <c r="AL70" s="41"/>
      <c r="AM70" s="42"/>
      <c r="AN70" s="42"/>
      <c r="AO70" s="261">
        <f>IF(AND(OR(AM70=3,AM70=4),AN70=4),3000,IF(AND(OR(AM70=3,AM70=4),AN70=5),11000,IF(AND(AM70=3,AN70&gt;5),19000,IF(AND(AM70=4,AN70=6),19000,IF(AND(AM70=4,AN70&gt;6),27000,IF(AND(AM70=5,AN70=7),19000,IF(AND(AM70=5,AN70&gt;7),28000,IF(AND(AM70=5,AN70=5),3000,IF(AND(AM70=5,AN70=6),11000,0)))))))))</f>
        <v>0</v>
      </c>
      <c r="AP70" s="37"/>
      <c r="AQ70" s="490" t="s">
        <v>17</v>
      </c>
      <c r="AR70" s="41"/>
      <c r="AS70" s="42"/>
      <c r="AT70" s="42"/>
      <c r="AU70" s="261">
        <f>IF(AND(OR(AS70=3,AS70=4),AT70=4),3000,IF(AND(OR(AS70=3,AS70=4),AT70=5),11000,IF(AND(AS70=3,AT70&gt;5),19000,IF(AND(AS70=4,AT70=6),19000,IF(AND(AS70=4,AT70&gt;6),27000,IF(AND(AS70=5,AT70=7),19000,IF(AND(AS70=5,AT70&gt;7),28000,IF(AND(AS70=5,AT70=5),3000,IF(AND(AS70=5,AT70=6),11000,0)))))))))</f>
        <v>0</v>
      </c>
    </row>
    <row r="71" spans="1:47">
      <c r="A71" s="491"/>
      <c r="B71" s="43"/>
      <c r="C71" s="44"/>
      <c r="D71" s="44"/>
      <c r="E71" s="262">
        <f t="shared" ref="E71:E77" si="48">IF(AND(OR(C71=3,C71=4),D71=4),3000,IF(AND(OR(C71=3,C71=4),D71=5),11000,IF(AND(C71=3,D71&gt;5),19000,IF(AND(C71=4,D71=6),19000,IF(AND(C71=4,D71&gt;6),27000,IF(AND(C71=5,D71=7),19000,IF(AND(C71=5,D71&gt;7),28000,IF(AND(C71=5,D71=5),3000,IF(AND(C71=5,D71=6),11000,0)))))))))</f>
        <v>0</v>
      </c>
      <c r="F71" s="37"/>
      <c r="G71" s="491"/>
      <c r="H71" s="43"/>
      <c r="I71" s="44"/>
      <c r="J71" s="44"/>
      <c r="K71" s="262">
        <f t="shared" ref="K71:K77" si="49">IF(AND(OR(I71=3,I71=4),J71=4),3000,IF(AND(OR(I71=3,I71=4),J71=5),11000,IF(AND(I71=3,J71&gt;5),19000,IF(AND(I71=4,J71=6),19000,IF(AND(I71=4,J71&gt;6),27000,IF(AND(I71=5,J71=7),19000,IF(AND(I71=5,J71&gt;7),28000,IF(AND(I71=5,J71=5),3000,IF(AND(I71=5,J71=6),11000,0)))))))))</f>
        <v>0</v>
      </c>
      <c r="M71" s="491"/>
      <c r="N71" s="43"/>
      <c r="O71" s="44"/>
      <c r="P71" s="44"/>
      <c r="Q71" s="262">
        <f t="shared" ref="Q71:Q77" si="50">IF(AND(OR(O71=3,O71=4),P71=4),3000,IF(AND(OR(O71=3,O71=4),P71=5),11000,IF(AND(O71=3,P71&gt;5),19000,IF(AND(O71=4,P71=6),19000,IF(AND(O71=4,P71&gt;6),27000,IF(AND(O71=5,P71=7),19000,IF(AND(O71=5,P71&gt;7),28000,IF(AND(O71=5,P71=5),3000,IF(AND(O71=5,P71=6),11000,0)))))))))</f>
        <v>0</v>
      </c>
      <c r="R71" s="37"/>
      <c r="S71" s="491"/>
      <c r="T71" s="43"/>
      <c r="U71" s="44"/>
      <c r="V71" s="44"/>
      <c r="W71" s="262">
        <f t="shared" ref="W71:W77" si="51">IF(AND(OR(U71=3,U71=4),V71=4),3000,IF(AND(OR(U71=3,U71=4),V71=5),11000,IF(AND(U71=3,V71&gt;5),19000,IF(AND(U71=4,V71=6),19000,IF(AND(U71=4,V71&gt;6),27000,IF(AND(U71=5,V71=7),19000,IF(AND(U71=5,V71&gt;7),28000,IF(AND(U71=5,V71=5),3000,IF(AND(U71=5,V71=6),11000,0)))))))))</f>
        <v>0</v>
      </c>
      <c r="Y71" s="491"/>
      <c r="Z71" s="43"/>
      <c r="AA71" s="44"/>
      <c r="AB71" s="44"/>
      <c r="AC71" s="262">
        <f t="shared" ref="AC71:AC77" si="52">IF(AND(OR(AA71=3,AA71=4),AB71=4),3000,IF(AND(OR(AA71=3,AA71=4),AB71=5),11000,IF(AND(AA71=3,AB71&gt;5),19000,IF(AND(AA71=4,AB71=6),19000,IF(AND(AA71=4,AB71&gt;6),27000,IF(AND(AA71=5,AB71=7),19000,IF(AND(AA71=5,AB71&gt;7),28000,IF(AND(AA71=5,AB71=5),3000,IF(AND(AA71=5,AB71=6),11000,0)))))))))</f>
        <v>0</v>
      </c>
      <c r="AD71" s="37"/>
      <c r="AE71" s="491"/>
      <c r="AF71" s="43"/>
      <c r="AG71" s="44"/>
      <c r="AH71" s="44"/>
      <c r="AI71" s="262">
        <f t="shared" ref="AI71:AI77" si="53">IF(AND(OR(AG71=3,AG71=4),AH71=4),3000,IF(AND(OR(AG71=3,AG71=4),AH71=5),11000,IF(AND(AG71=3,AH71&gt;5),19000,IF(AND(AG71=4,AH71=6),19000,IF(AND(AG71=4,AH71&gt;6),27000,IF(AND(AG71=5,AH71=7),19000,IF(AND(AG71=5,AH71&gt;7),28000,IF(AND(AG71=5,AH71=5),3000,IF(AND(AG71=5,AH71=6),11000,0)))))))))</f>
        <v>0</v>
      </c>
      <c r="AK71" s="491"/>
      <c r="AL71" s="43"/>
      <c r="AM71" s="44"/>
      <c r="AN71" s="44"/>
      <c r="AO71" s="262">
        <f t="shared" ref="AO71:AO77" si="54">IF(AND(OR(AM71=3,AM71=4),AN71=4),3000,IF(AND(OR(AM71=3,AM71=4),AN71=5),11000,IF(AND(AM71=3,AN71&gt;5),19000,IF(AND(AM71=4,AN71=6),19000,IF(AND(AM71=4,AN71&gt;6),27000,IF(AND(AM71=5,AN71=7),19000,IF(AND(AM71=5,AN71&gt;7),28000,IF(AND(AM71=5,AN71=5),3000,IF(AND(AM71=5,AN71=6),11000,0)))))))))</f>
        <v>0</v>
      </c>
      <c r="AP71" s="37"/>
      <c r="AQ71" s="491"/>
      <c r="AR71" s="43"/>
      <c r="AS71" s="44"/>
      <c r="AT71" s="44"/>
      <c r="AU71" s="262">
        <f t="shared" ref="AU71:AU77" si="55">IF(AND(OR(AS71=3,AS71=4),AT71=4),3000,IF(AND(OR(AS71=3,AS71=4),AT71=5),11000,IF(AND(AS71=3,AT71&gt;5),19000,IF(AND(AS71=4,AT71=6),19000,IF(AND(AS71=4,AT71&gt;6),27000,IF(AND(AS71=5,AT71=7),19000,IF(AND(AS71=5,AT71&gt;7),28000,IF(AND(AS71=5,AT71=5),3000,IF(AND(AS71=5,AT71=6),11000,0)))))))))</f>
        <v>0</v>
      </c>
    </row>
    <row r="72" spans="1:47">
      <c r="A72" s="491"/>
      <c r="B72" s="43"/>
      <c r="C72" s="44"/>
      <c r="D72" s="44"/>
      <c r="E72" s="262">
        <f t="shared" si="48"/>
        <v>0</v>
      </c>
      <c r="F72" s="37"/>
      <c r="G72" s="491"/>
      <c r="H72" s="43"/>
      <c r="I72" s="44"/>
      <c r="J72" s="44"/>
      <c r="K72" s="262">
        <f t="shared" si="49"/>
        <v>0</v>
      </c>
      <c r="M72" s="491"/>
      <c r="N72" s="43"/>
      <c r="O72" s="44"/>
      <c r="P72" s="44"/>
      <c r="Q72" s="262">
        <f t="shared" si="50"/>
        <v>0</v>
      </c>
      <c r="R72" s="37"/>
      <c r="S72" s="491"/>
      <c r="T72" s="43"/>
      <c r="U72" s="44"/>
      <c r="V72" s="44"/>
      <c r="W72" s="262">
        <f t="shared" si="51"/>
        <v>0</v>
      </c>
      <c r="Y72" s="491"/>
      <c r="Z72" s="43"/>
      <c r="AA72" s="44"/>
      <c r="AB72" s="44"/>
      <c r="AC72" s="262">
        <f t="shared" si="52"/>
        <v>0</v>
      </c>
      <c r="AD72" s="37"/>
      <c r="AE72" s="491"/>
      <c r="AF72" s="43"/>
      <c r="AG72" s="44"/>
      <c r="AH72" s="44"/>
      <c r="AI72" s="262">
        <f t="shared" si="53"/>
        <v>0</v>
      </c>
      <c r="AK72" s="491"/>
      <c r="AL72" s="43"/>
      <c r="AM72" s="44"/>
      <c r="AN72" s="44"/>
      <c r="AO72" s="262">
        <f t="shared" si="54"/>
        <v>0</v>
      </c>
      <c r="AP72" s="37"/>
      <c r="AQ72" s="491"/>
      <c r="AR72" s="43"/>
      <c r="AS72" s="44"/>
      <c r="AT72" s="44"/>
      <c r="AU72" s="262">
        <f t="shared" si="55"/>
        <v>0</v>
      </c>
    </row>
    <row r="73" spans="1:47">
      <c r="A73" s="491"/>
      <c r="B73" s="43"/>
      <c r="C73" s="44"/>
      <c r="D73" s="44"/>
      <c r="E73" s="262">
        <f t="shared" si="48"/>
        <v>0</v>
      </c>
      <c r="F73" s="37"/>
      <c r="G73" s="491"/>
      <c r="H73" s="43"/>
      <c r="I73" s="44"/>
      <c r="J73" s="44"/>
      <c r="K73" s="262">
        <f t="shared" si="49"/>
        <v>0</v>
      </c>
      <c r="M73" s="491"/>
      <c r="N73" s="43"/>
      <c r="O73" s="44"/>
      <c r="P73" s="44"/>
      <c r="Q73" s="262">
        <f t="shared" si="50"/>
        <v>0</v>
      </c>
      <c r="R73" s="37"/>
      <c r="S73" s="491"/>
      <c r="T73" s="43"/>
      <c r="U73" s="44"/>
      <c r="V73" s="44"/>
      <c r="W73" s="262">
        <f t="shared" si="51"/>
        <v>0</v>
      </c>
      <c r="Y73" s="491"/>
      <c r="Z73" s="43"/>
      <c r="AA73" s="44"/>
      <c r="AB73" s="44"/>
      <c r="AC73" s="262">
        <f t="shared" si="52"/>
        <v>0</v>
      </c>
      <c r="AD73" s="37"/>
      <c r="AE73" s="491"/>
      <c r="AF73" s="43"/>
      <c r="AG73" s="44"/>
      <c r="AH73" s="44"/>
      <c r="AI73" s="262">
        <f t="shared" si="53"/>
        <v>0</v>
      </c>
      <c r="AK73" s="491"/>
      <c r="AL73" s="43"/>
      <c r="AM73" s="44"/>
      <c r="AN73" s="44"/>
      <c r="AO73" s="262">
        <f t="shared" si="54"/>
        <v>0</v>
      </c>
      <c r="AP73" s="37"/>
      <c r="AQ73" s="491"/>
      <c r="AR73" s="43"/>
      <c r="AS73" s="44"/>
      <c r="AT73" s="44"/>
      <c r="AU73" s="262">
        <f t="shared" si="55"/>
        <v>0</v>
      </c>
    </row>
    <row r="74" spans="1:47">
      <c r="A74" s="491"/>
      <c r="B74" s="43"/>
      <c r="C74" s="44"/>
      <c r="D74" s="44"/>
      <c r="E74" s="262">
        <f t="shared" si="48"/>
        <v>0</v>
      </c>
      <c r="F74" s="37"/>
      <c r="G74" s="491"/>
      <c r="H74" s="43"/>
      <c r="I74" s="44"/>
      <c r="J74" s="44"/>
      <c r="K74" s="262">
        <f t="shared" si="49"/>
        <v>0</v>
      </c>
      <c r="M74" s="491"/>
      <c r="N74" s="43"/>
      <c r="O74" s="44"/>
      <c r="P74" s="44"/>
      <c r="Q74" s="262">
        <f t="shared" si="50"/>
        <v>0</v>
      </c>
      <c r="R74" s="37"/>
      <c r="S74" s="491"/>
      <c r="T74" s="43"/>
      <c r="U74" s="44"/>
      <c r="V74" s="44"/>
      <c r="W74" s="262">
        <f t="shared" si="51"/>
        <v>0</v>
      </c>
      <c r="Y74" s="491"/>
      <c r="Z74" s="43"/>
      <c r="AA74" s="44"/>
      <c r="AB74" s="44"/>
      <c r="AC74" s="262">
        <f t="shared" si="52"/>
        <v>0</v>
      </c>
      <c r="AD74" s="37"/>
      <c r="AE74" s="491"/>
      <c r="AF74" s="43"/>
      <c r="AG74" s="44"/>
      <c r="AH74" s="44"/>
      <c r="AI74" s="262">
        <f t="shared" si="53"/>
        <v>0</v>
      </c>
      <c r="AK74" s="491"/>
      <c r="AL74" s="43"/>
      <c r="AM74" s="44"/>
      <c r="AN74" s="44"/>
      <c r="AO74" s="262">
        <f t="shared" si="54"/>
        <v>0</v>
      </c>
      <c r="AP74" s="37"/>
      <c r="AQ74" s="491"/>
      <c r="AR74" s="43"/>
      <c r="AS74" s="44"/>
      <c r="AT74" s="44"/>
      <c r="AU74" s="262">
        <f t="shared" si="55"/>
        <v>0</v>
      </c>
    </row>
    <row r="75" spans="1:47">
      <c r="A75" s="491"/>
      <c r="B75" s="43"/>
      <c r="C75" s="44"/>
      <c r="D75" s="44"/>
      <c r="E75" s="262">
        <f t="shared" si="48"/>
        <v>0</v>
      </c>
      <c r="F75" s="37"/>
      <c r="G75" s="491"/>
      <c r="H75" s="43"/>
      <c r="I75" s="44"/>
      <c r="J75" s="44"/>
      <c r="K75" s="262">
        <f t="shared" si="49"/>
        <v>0</v>
      </c>
      <c r="M75" s="491"/>
      <c r="N75" s="43"/>
      <c r="O75" s="44"/>
      <c r="P75" s="44"/>
      <c r="Q75" s="262">
        <f t="shared" si="50"/>
        <v>0</v>
      </c>
      <c r="R75" s="37"/>
      <c r="S75" s="491"/>
      <c r="T75" s="43"/>
      <c r="U75" s="44"/>
      <c r="V75" s="44"/>
      <c r="W75" s="262">
        <f t="shared" si="51"/>
        <v>0</v>
      </c>
      <c r="Y75" s="491"/>
      <c r="Z75" s="43"/>
      <c r="AA75" s="44"/>
      <c r="AB75" s="44"/>
      <c r="AC75" s="262">
        <f t="shared" si="52"/>
        <v>0</v>
      </c>
      <c r="AD75" s="37"/>
      <c r="AE75" s="491"/>
      <c r="AF75" s="43"/>
      <c r="AG75" s="44"/>
      <c r="AH75" s="44"/>
      <c r="AI75" s="262">
        <f t="shared" si="53"/>
        <v>0</v>
      </c>
      <c r="AK75" s="491"/>
      <c r="AL75" s="43"/>
      <c r="AM75" s="44"/>
      <c r="AN75" s="44"/>
      <c r="AO75" s="262">
        <f t="shared" si="54"/>
        <v>0</v>
      </c>
      <c r="AP75" s="37"/>
      <c r="AQ75" s="491"/>
      <c r="AR75" s="43"/>
      <c r="AS75" s="44"/>
      <c r="AT75" s="44"/>
      <c r="AU75" s="262">
        <f t="shared" si="55"/>
        <v>0</v>
      </c>
    </row>
    <row r="76" spans="1:47">
      <c r="A76" s="491"/>
      <c r="B76" s="43"/>
      <c r="C76" s="44"/>
      <c r="D76" s="44"/>
      <c r="E76" s="262">
        <f t="shared" si="48"/>
        <v>0</v>
      </c>
      <c r="F76" s="37"/>
      <c r="G76" s="491"/>
      <c r="H76" s="43"/>
      <c r="I76" s="44"/>
      <c r="J76" s="44"/>
      <c r="K76" s="262">
        <f t="shared" si="49"/>
        <v>0</v>
      </c>
      <c r="M76" s="491"/>
      <c r="N76" s="43"/>
      <c r="O76" s="44"/>
      <c r="P76" s="44"/>
      <c r="Q76" s="262">
        <f t="shared" si="50"/>
        <v>0</v>
      </c>
      <c r="R76" s="37"/>
      <c r="S76" s="491"/>
      <c r="T76" s="43"/>
      <c r="U76" s="44"/>
      <c r="V76" s="44"/>
      <c r="W76" s="262">
        <f t="shared" si="51"/>
        <v>0</v>
      </c>
      <c r="Y76" s="491"/>
      <c r="Z76" s="43"/>
      <c r="AA76" s="44"/>
      <c r="AB76" s="44"/>
      <c r="AC76" s="262">
        <f t="shared" si="52"/>
        <v>0</v>
      </c>
      <c r="AD76" s="37"/>
      <c r="AE76" s="491"/>
      <c r="AF76" s="43"/>
      <c r="AG76" s="44"/>
      <c r="AH76" s="44"/>
      <c r="AI76" s="262">
        <f t="shared" si="53"/>
        <v>0</v>
      </c>
      <c r="AK76" s="491"/>
      <c r="AL76" s="43"/>
      <c r="AM76" s="44"/>
      <c r="AN76" s="44"/>
      <c r="AO76" s="262">
        <f t="shared" si="54"/>
        <v>0</v>
      </c>
      <c r="AP76" s="37"/>
      <c r="AQ76" s="491"/>
      <c r="AR76" s="43"/>
      <c r="AS76" s="44"/>
      <c r="AT76" s="44"/>
      <c r="AU76" s="262">
        <f t="shared" si="55"/>
        <v>0</v>
      </c>
    </row>
    <row r="77" spans="1:47">
      <c r="A77" s="491"/>
      <c r="B77" s="43"/>
      <c r="C77" s="44"/>
      <c r="D77" s="44"/>
      <c r="E77" s="262">
        <f t="shared" si="48"/>
        <v>0</v>
      </c>
      <c r="F77" s="37"/>
      <c r="G77" s="491"/>
      <c r="H77" s="43"/>
      <c r="I77" s="44"/>
      <c r="J77" s="44"/>
      <c r="K77" s="262">
        <f t="shared" si="49"/>
        <v>0</v>
      </c>
      <c r="M77" s="491"/>
      <c r="N77" s="43"/>
      <c r="O77" s="44"/>
      <c r="P77" s="44"/>
      <c r="Q77" s="262">
        <f t="shared" si="50"/>
        <v>0</v>
      </c>
      <c r="R77" s="37"/>
      <c r="S77" s="491"/>
      <c r="T77" s="43"/>
      <c r="U77" s="44"/>
      <c r="V77" s="44"/>
      <c r="W77" s="262">
        <f t="shared" si="51"/>
        <v>0</v>
      </c>
      <c r="Y77" s="491"/>
      <c r="Z77" s="43"/>
      <c r="AA77" s="44"/>
      <c r="AB77" s="44"/>
      <c r="AC77" s="262">
        <f t="shared" si="52"/>
        <v>0</v>
      </c>
      <c r="AD77" s="37"/>
      <c r="AE77" s="491"/>
      <c r="AF77" s="43"/>
      <c r="AG77" s="44"/>
      <c r="AH77" s="44"/>
      <c r="AI77" s="262">
        <f t="shared" si="53"/>
        <v>0</v>
      </c>
      <c r="AK77" s="491"/>
      <c r="AL77" s="43"/>
      <c r="AM77" s="44"/>
      <c r="AN77" s="44"/>
      <c r="AO77" s="262">
        <f t="shared" si="54"/>
        <v>0</v>
      </c>
      <c r="AP77" s="37"/>
      <c r="AQ77" s="491"/>
      <c r="AR77" s="43"/>
      <c r="AS77" s="44"/>
      <c r="AT77" s="44"/>
      <c r="AU77" s="262">
        <f t="shared" si="55"/>
        <v>0</v>
      </c>
    </row>
    <row r="78" spans="1:47" ht="13.5" thickBot="1">
      <c r="A78" s="492"/>
      <c r="B78" s="45" t="s">
        <v>5</v>
      </c>
      <c r="C78" s="46"/>
      <c r="D78" s="46"/>
      <c r="E78" s="263">
        <f>SUM(E70:E77)</f>
        <v>0</v>
      </c>
      <c r="F78" s="37"/>
      <c r="G78" s="493"/>
      <c r="H78" s="47" t="s">
        <v>5</v>
      </c>
      <c r="I78" s="48"/>
      <c r="J78" s="48"/>
      <c r="K78" s="264">
        <f>SUM(K70:K77)</f>
        <v>0</v>
      </c>
      <c r="M78" s="492"/>
      <c r="N78" s="45" t="s">
        <v>5</v>
      </c>
      <c r="O78" s="46"/>
      <c r="P78" s="46"/>
      <c r="Q78" s="263">
        <f>SUM(Q70:Q77)</f>
        <v>0</v>
      </c>
      <c r="R78" s="37"/>
      <c r="S78" s="493"/>
      <c r="T78" s="47" t="s">
        <v>5</v>
      </c>
      <c r="U78" s="48"/>
      <c r="V78" s="48"/>
      <c r="W78" s="264">
        <f>SUM(W70:W77)</f>
        <v>0</v>
      </c>
      <c r="Y78" s="492"/>
      <c r="Z78" s="45" t="s">
        <v>5</v>
      </c>
      <c r="AA78" s="46"/>
      <c r="AB78" s="46"/>
      <c r="AC78" s="263">
        <f>SUM(AC70:AC77)</f>
        <v>0</v>
      </c>
      <c r="AD78" s="37"/>
      <c r="AE78" s="493"/>
      <c r="AF78" s="47" t="s">
        <v>5</v>
      </c>
      <c r="AG78" s="48"/>
      <c r="AH78" s="48"/>
      <c r="AI78" s="264">
        <f>SUM(AI70:AI77)</f>
        <v>0</v>
      </c>
      <c r="AK78" s="492"/>
      <c r="AL78" s="45" t="s">
        <v>5</v>
      </c>
      <c r="AM78" s="46"/>
      <c r="AN78" s="46"/>
      <c r="AO78" s="263">
        <f>SUM(AO70:AO77)</f>
        <v>0</v>
      </c>
      <c r="AP78" s="37"/>
      <c r="AQ78" s="493"/>
      <c r="AR78" s="47" t="s">
        <v>5</v>
      </c>
      <c r="AS78" s="48"/>
      <c r="AT78" s="48"/>
      <c r="AU78" s="264">
        <f>SUM(AU70:AU77)</f>
        <v>0</v>
      </c>
    </row>
    <row r="79" spans="1:47" ht="13.5" thickBot="1">
      <c r="A79" s="37"/>
      <c r="B79" s="37"/>
      <c r="C79" s="37"/>
      <c r="D79" s="37"/>
      <c r="E79" s="49"/>
      <c r="F79" s="50"/>
      <c r="G79" s="494" t="s">
        <v>10</v>
      </c>
      <c r="H79" s="495"/>
      <c r="I79" s="51"/>
      <c r="J79" s="51"/>
      <c r="K79" s="265">
        <f>SUM(E33,E42,E51,E60,E69,E78,K78,K69,K60,K51,K42,K33)</f>
        <v>0</v>
      </c>
      <c r="M79" s="37"/>
      <c r="N79" s="37"/>
      <c r="O79" s="37"/>
      <c r="P79" s="37"/>
      <c r="Q79" s="49"/>
      <c r="R79" s="50"/>
      <c r="S79" s="494" t="s">
        <v>10</v>
      </c>
      <c r="T79" s="495"/>
      <c r="U79" s="51"/>
      <c r="V79" s="51"/>
      <c r="W79" s="265">
        <f>SUM(Q33,Q42,Q51,Q60,Q69,Q78,W78,W69,W60,W51,W42,W33)</f>
        <v>0</v>
      </c>
      <c r="Y79" s="37"/>
      <c r="Z79" s="37"/>
      <c r="AA79" s="37"/>
      <c r="AB79" s="37"/>
      <c r="AC79" s="49"/>
      <c r="AD79" s="50"/>
      <c r="AE79" s="494" t="s">
        <v>10</v>
      </c>
      <c r="AF79" s="495"/>
      <c r="AG79" s="51"/>
      <c r="AH79" s="51"/>
      <c r="AI79" s="265">
        <f>SUM(AC33,AC42,AC51,AC60,AC69,AC78,AI78,AI69,AI60,AI51,AI42,AI33)</f>
        <v>0</v>
      </c>
      <c r="AK79" s="37"/>
      <c r="AL79" s="37"/>
      <c r="AM79" s="37"/>
      <c r="AN79" s="37"/>
      <c r="AO79" s="49"/>
      <c r="AP79" s="50"/>
      <c r="AQ79" s="494" t="s">
        <v>10</v>
      </c>
      <c r="AR79" s="495"/>
      <c r="AS79" s="51"/>
      <c r="AT79" s="51"/>
      <c r="AU79" s="265">
        <f>SUM(AO33,AO42,AO51,AO60,AO69,AO78,AU78,AU69,AU60,AU51,AU42,AU33)</f>
        <v>0</v>
      </c>
    </row>
    <row r="80" spans="1:47">
      <c r="A80" s="37"/>
      <c r="B80" s="37"/>
      <c r="C80" s="37"/>
      <c r="D80" s="37"/>
      <c r="E80" s="37"/>
      <c r="F80" s="37"/>
      <c r="G80" s="128"/>
      <c r="H80" s="128"/>
      <c r="I80" s="37"/>
      <c r="J80" s="37"/>
      <c r="K80" s="251"/>
      <c r="M80" s="37"/>
      <c r="N80" s="37"/>
      <c r="O80" s="37"/>
      <c r="P80" s="37"/>
      <c r="Q80" s="37"/>
      <c r="R80" s="37"/>
      <c r="S80" s="128"/>
      <c r="T80" s="128"/>
      <c r="U80" s="37"/>
      <c r="V80" s="37"/>
      <c r="W80" s="251"/>
      <c r="Y80" s="37"/>
      <c r="Z80" s="37"/>
      <c r="AA80" s="37"/>
      <c r="AB80" s="37"/>
      <c r="AC80" s="37"/>
      <c r="AD80" s="37"/>
      <c r="AE80" s="128"/>
      <c r="AF80" s="128"/>
      <c r="AG80" s="37"/>
      <c r="AH80" s="37"/>
      <c r="AI80" s="251"/>
      <c r="AK80" s="37"/>
      <c r="AL80" s="37"/>
      <c r="AM80" s="37"/>
      <c r="AN80" s="37"/>
      <c r="AO80" s="37"/>
      <c r="AP80" s="37"/>
      <c r="AQ80" s="128"/>
      <c r="AR80" s="128"/>
      <c r="AS80" s="37"/>
      <c r="AT80" s="37"/>
      <c r="AU80" s="251"/>
    </row>
    <row r="81" spans="1:47">
      <c r="A81" s="37"/>
      <c r="B81" s="37"/>
      <c r="C81" s="37"/>
      <c r="D81" s="37"/>
      <c r="E81" s="37"/>
      <c r="F81" s="37"/>
      <c r="G81" s="37"/>
      <c r="H81" s="37"/>
      <c r="I81" s="37"/>
      <c r="J81" s="37"/>
      <c r="K81" s="37"/>
      <c r="M81" s="37"/>
      <c r="N81" s="37"/>
      <c r="O81" s="37"/>
      <c r="P81" s="37"/>
      <c r="Q81" s="37"/>
      <c r="R81" s="37"/>
      <c r="S81" s="37"/>
      <c r="T81" s="37"/>
      <c r="U81" s="37"/>
      <c r="V81" s="37"/>
      <c r="W81" s="37"/>
      <c r="Y81" s="37"/>
      <c r="Z81" s="37"/>
      <c r="AA81" s="37"/>
      <c r="AB81" s="37"/>
      <c r="AC81" s="37"/>
      <c r="AD81" s="37"/>
      <c r="AE81" s="37"/>
      <c r="AF81" s="37"/>
      <c r="AG81" s="37"/>
      <c r="AH81" s="37"/>
      <c r="AI81" s="37"/>
      <c r="AK81" s="37"/>
      <c r="AL81" s="37"/>
      <c r="AM81" s="37"/>
      <c r="AN81" s="37"/>
      <c r="AO81" s="37"/>
      <c r="AP81" s="37"/>
      <c r="AQ81" s="37"/>
      <c r="AR81" s="37"/>
      <c r="AS81" s="37"/>
      <c r="AT81" s="37"/>
      <c r="AU81" s="37"/>
    </row>
  </sheetData>
  <sheetProtection algorithmName="SHA-512" hashValue="eLn1GnKRLqQYqGZ2JwsXP3u2zF7nQpo23lnTsl+UEYF8/ltgaMX0pltotdoavpbS6AuvoJEhavkg3ze6nQJq9w==" saltValue="QIFGBbH54JN/hoPTh0OrpQ==" spinCount="100000" sheet="1" formatCells="0" insertRows="0"/>
  <mergeCells count="196">
    <mergeCell ref="A9:B11"/>
    <mergeCell ref="F9:H9"/>
    <mergeCell ref="J9:K9"/>
    <mergeCell ref="F10:H10"/>
    <mergeCell ref="J10:K10"/>
    <mergeCell ref="F11:H11"/>
    <mergeCell ref="J11:K11"/>
    <mergeCell ref="A7:C7"/>
    <mergeCell ref="D7:D8"/>
    <mergeCell ref="E7:E8"/>
    <mergeCell ref="F7:H8"/>
    <mergeCell ref="I7:I8"/>
    <mergeCell ref="J7:K8"/>
    <mergeCell ref="A8:B8"/>
    <mergeCell ref="G79:H79"/>
    <mergeCell ref="M7:O7"/>
    <mergeCell ref="P7:P8"/>
    <mergeCell ref="Q7:Q8"/>
    <mergeCell ref="R7:T8"/>
    <mergeCell ref="U7:U8"/>
    <mergeCell ref="V7:W8"/>
    <mergeCell ref="A43:A51"/>
    <mergeCell ref="G43:G51"/>
    <mergeCell ref="A52:A60"/>
    <mergeCell ref="G52:G60"/>
    <mergeCell ref="A61:A69"/>
    <mergeCell ref="G61:G69"/>
    <mergeCell ref="A20:D20"/>
    <mergeCell ref="F20:H20"/>
    <mergeCell ref="J20:K20"/>
    <mergeCell ref="A25:A33"/>
    <mergeCell ref="G25:G33"/>
    <mergeCell ref="A34:A42"/>
    <mergeCell ref="G34:G42"/>
    <mergeCell ref="A16:B19"/>
    <mergeCell ref="F16:H16"/>
    <mergeCell ref="J16:K16"/>
    <mergeCell ref="F17:H17"/>
    <mergeCell ref="M8:N8"/>
    <mergeCell ref="M9:N11"/>
    <mergeCell ref="R9:T9"/>
    <mergeCell ref="V9:W9"/>
    <mergeCell ref="R10:T10"/>
    <mergeCell ref="V10:W10"/>
    <mergeCell ref="R11:T11"/>
    <mergeCell ref="V11:W11"/>
    <mergeCell ref="A70:A78"/>
    <mergeCell ref="G70:G78"/>
    <mergeCell ref="J17:K17"/>
    <mergeCell ref="F18:H18"/>
    <mergeCell ref="J18:K18"/>
    <mergeCell ref="F19:H19"/>
    <mergeCell ref="J19:K19"/>
    <mergeCell ref="A12:B15"/>
    <mergeCell ref="F12:H12"/>
    <mergeCell ref="J12:K12"/>
    <mergeCell ref="F13:H13"/>
    <mergeCell ref="J13:K13"/>
    <mergeCell ref="F14:H14"/>
    <mergeCell ref="J14:K14"/>
    <mergeCell ref="F15:H15"/>
    <mergeCell ref="J15:K15"/>
    <mergeCell ref="S79:T79"/>
    <mergeCell ref="Y7:AA7"/>
    <mergeCell ref="AB7:AB8"/>
    <mergeCell ref="AC7:AC8"/>
    <mergeCell ref="AD7:AF8"/>
    <mergeCell ref="AG7:AG8"/>
    <mergeCell ref="AH7:AI8"/>
    <mergeCell ref="M43:M51"/>
    <mergeCell ref="S43:S51"/>
    <mergeCell ref="M52:M60"/>
    <mergeCell ref="S52:S60"/>
    <mergeCell ref="M61:M69"/>
    <mergeCell ref="S61:S69"/>
    <mergeCell ref="M20:P20"/>
    <mergeCell ref="R20:T20"/>
    <mergeCell ref="V20:W20"/>
    <mergeCell ref="M25:M33"/>
    <mergeCell ref="S25:S33"/>
    <mergeCell ref="M34:M42"/>
    <mergeCell ref="S34:S42"/>
    <mergeCell ref="M16:N19"/>
    <mergeCell ref="R16:T16"/>
    <mergeCell ref="V16:W16"/>
    <mergeCell ref="R17:T17"/>
    <mergeCell ref="Y8:Z8"/>
    <mergeCell ref="Y9:Z11"/>
    <mergeCell ref="AD9:AF9"/>
    <mergeCell ref="AH9:AI9"/>
    <mergeCell ref="AD10:AF10"/>
    <mergeCell ref="AH10:AI10"/>
    <mergeCell ref="AD11:AF11"/>
    <mergeCell ref="AH11:AI11"/>
    <mergeCell ref="M70:M78"/>
    <mergeCell ref="S70:S78"/>
    <mergeCell ref="V17:W17"/>
    <mergeCell ref="R18:T18"/>
    <mergeCell ref="V18:W18"/>
    <mergeCell ref="R19:T19"/>
    <mergeCell ref="V19:W19"/>
    <mergeCell ref="M12:N15"/>
    <mergeCell ref="R12:T12"/>
    <mergeCell ref="V12:W12"/>
    <mergeCell ref="R13:T13"/>
    <mergeCell ref="V13:W13"/>
    <mergeCell ref="R14:T14"/>
    <mergeCell ref="V14:W14"/>
    <mergeCell ref="R15:T15"/>
    <mergeCell ref="V15:W15"/>
    <mergeCell ref="AE79:AF79"/>
    <mergeCell ref="AK7:AM7"/>
    <mergeCell ref="AN7:AN8"/>
    <mergeCell ref="AO7:AO8"/>
    <mergeCell ref="AP7:AR8"/>
    <mergeCell ref="AS7:AS8"/>
    <mergeCell ref="AT7:AU8"/>
    <mergeCell ref="Y43:Y51"/>
    <mergeCell ref="AE43:AE51"/>
    <mergeCell ref="Y52:Y60"/>
    <mergeCell ref="AE52:AE60"/>
    <mergeCell ref="Y61:Y69"/>
    <mergeCell ref="AE61:AE69"/>
    <mergeCell ref="Y20:AB20"/>
    <mergeCell ref="AD20:AF20"/>
    <mergeCell ref="AH20:AI20"/>
    <mergeCell ref="Y25:Y33"/>
    <mergeCell ref="AE25:AE33"/>
    <mergeCell ref="Y34:Y42"/>
    <mergeCell ref="AE34:AE42"/>
    <mergeCell ref="Y16:Z19"/>
    <mergeCell ref="AD16:AF16"/>
    <mergeCell ref="AH16:AI16"/>
    <mergeCell ref="AD17:AF17"/>
    <mergeCell ref="AK8:AL8"/>
    <mergeCell ref="AK9:AL11"/>
    <mergeCell ref="AP9:AR9"/>
    <mergeCell ref="AT9:AU9"/>
    <mergeCell ref="AP10:AR10"/>
    <mergeCell ref="AT10:AU10"/>
    <mergeCell ref="AP11:AR11"/>
    <mergeCell ref="AT11:AU11"/>
    <mergeCell ref="Y70:Y78"/>
    <mergeCell ref="AE70:AE78"/>
    <mergeCell ref="AH17:AI17"/>
    <mergeCell ref="AD18:AF18"/>
    <mergeCell ref="AH18:AI18"/>
    <mergeCell ref="AD19:AF19"/>
    <mergeCell ref="AH19:AI19"/>
    <mergeCell ref="Y12:Z15"/>
    <mergeCell ref="AD12:AF12"/>
    <mergeCell ref="AH12:AI12"/>
    <mergeCell ref="AD13:AF13"/>
    <mergeCell ref="AH13:AI13"/>
    <mergeCell ref="AD14:AF14"/>
    <mergeCell ref="AH14:AI14"/>
    <mergeCell ref="AD15:AF15"/>
    <mergeCell ref="AH15:AI15"/>
    <mergeCell ref="AT17:AU17"/>
    <mergeCell ref="AP18:AR18"/>
    <mergeCell ref="AT18:AU18"/>
    <mergeCell ref="AP19:AR19"/>
    <mergeCell ref="AT19:AU19"/>
    <mergeCell ref="AK12:AL15"/>
    <mergeCell ref="AP12:AR12"/>
    <mergeCell ref="AT12:AU12"/>
    <mergeCell ref="AP13:AR13"/>
    <mergeCell ref="AT13:AU13"/>
    <mergeCell ref="AP14:AR14"/>
    <mergeCell ref="AT14:AU14"/>
    <mergeCell ref="AP15:AR15"/>
    <mergeCell ref="AT15:AU15"/>
    <mergeCell ref="AK70:AK78"/>
    <mergeCell ref="AQ70:AQ78"/>
    <mergeCell ref="AQ79:AR79"/>
    <mergeCell ref="A1:J1"/>
    <mergeCell ref="M1:V1"/>
    <mergeCell ref="Y1:AH1"/>
    <mergeCell ref="AK1:AT1"/>
    <mergeCell ref="AK43:AK51"/>
    <mergeCell ref="AQ43:AQ51"/>
    <mergeCell ref="AK52:AK60"/>
    <mergeCell ref="AQ52:AQ60"/>
    <mergeCell ref="AK61:AK69"/>
    <mergeCell ref="AQ61:AQ69"/>
    <mergeCell ref="AK20:AN20"/>
    <mergeCell ref="AP20:AR20"/>
    <mergeCell ref="AT20:AU20"/>
    <mergeCell ref="AK25:AK33"/>
    <mergeCell ref="AQ25:AQ33"/>
    <mergeCell ref="AK34:AK42"/>
    <mergeCell ref="AQ34:AQ42"/>
    <mergeCell ref="AK16:AL19"/>
    <mergeCell ref="AP16:AR16"/>
    <mergeCell ref="AT16:AU16"/>
    <mergeCell ref="AP17:AR17"/>
  </mergeCells>
  <phoneticPr fontId="1"/>
  <dataValidations count="2">
    <dataValidation type="whole" allowBlank="1" showInputMessage="1" showErrorMessage="1" sqref="I25:I80 C25:C78 U25:U80 O25:O78 AG25:AG80 AA25:AA78 AS25:AS80 AM25:AM78" xr:uid="{B42D2CDF-D799-442F-86F0-E8909FD444D3}">
      <formula1>3</formula1>
      <formula2>5</formula2>
    </dataValidation>
    <dataValidation type="whole" allowBlank="1" showInputMessage="1" showErrorMessage="1" sqref="J25:J80 D25:D78 V25:V80 P25:P78 AH25:AH80 AB25:AB78 AT25:AT80 AN25:AN78" xr:uid="{8BD269F4-E786-4FEF-B8EB-E64ECF4F78D3}">
      <formula1>0</formula1>
      <formula2>100</formula2>
    </dataValidation>
  </dataValidations>
  <pageMargins left="0.7" right="0.7" top="0.75" bottom="0.75" header="0.3" footer="0.3"/>
  <pageSetup paperSize="9" scale="74" orientation="portrait" r:id="rId1"/>
  <colBreaks count="4" manualBreakCount="4">
    <brk id="11" max="79" man="1"/>
    <brk id="23" max="79" man="1"/>
    <brk id="35" max="79" man="1"/>
    <brk id="47" max="79"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89BE9-2D60-4FF2-A440-5C4BD4BFC46E}">
  <sheetPr>
    <tabColor rgb="FFFF00FF"/>
  </sheetPr>
  <dimension ref="A1:AU80"/>
  <sheetViews>
    <sheetView view="pageBreakPreview" zoomScale="91" zoomScaleNormal="90" zoomScaleSheetLayoutView="91" workbookViewId="0">
      <selection activeCell="AS26" sqref="AS26:AT26"/>
    </sheetView>
  </sheetViews>
  <sheetFormatPr defaultRowHeight="13"/>
  <cols>
    <col min="1" max="1" width="2.7265625" style="31" customWidth="1"/>
    <col min="2" max="2" width="13.26953125" style="31" customWidth="1"/>
    <col min="3" max="4" width="10.453125" style="31" customWidth="1"/>
    <col min="5" max="5" width="12.6328125" style="31" customWidth="1"/>
    <col min="6" max="6" width="3" style="31" customWidth="1"/>
    <col min="7" max="7" width="3.08984375" style="31" customWidth="1"/>
    <col min="8" max="8" width="14" style="31" customWidth="1"/>
    <col min="9" max="10" width="10.6328125" style="31" customWidth="1"/>
    <col min="11" max="11" width="13" style="31" customWidth="1"/>
    <col min="12" max="12" width="4.6328125" style="31" customWidth="1"/>
    <col min="13" max="13" width="2.7265625" style="31" customWidth="1"/>
    <col min="14" max="14" width="13.26953125" style="31" customWidth="1"/>
    <col min="15" max="16" width="10.453125" style="31" customWidth="1"/>
    <col min="17" max="17" width="12.6328125" style="31" customWidth="1"/>
    <col min="18" max="19" width="3" style="31" customWidth="1"/>
    <col min="20" max="20" width="14" style="31" customWidth="1"/>
    <col min="21" max="22" width="10.6328125" style="31" customWidth="1"/>
    <col min="23" max="23" width="13" style="31" customWidth="1"/>
    <col min="24" max="24" width="4.6328125" style="31" customWidth="1"/>
    <col min="25" max="25" width="2.7265625" style="31" customWidth="1"/>
    <col min="26" max="26" width="13.26953125" style="31" customWidth="1"/>
    <col min="27" max="28" width="10.453125" style="31" customWidth="1"/>
    <col min="29" max="29" width="12.6328125" style="31" customWidth="1"/>
    <col min="30" max="31" width="3" style="31" customWidth="1"/>
    <col min="32" max="32" width="14" style="31" customWidth="1"/>
    <col min="33" max="34" width="10.6328125" style="31" customWidth="1"/>
    <col min="35" max="35" width="13" style="31" customWidth="1"/>
    <col min="36" max="36" width="4.6328125" style="31" customWidth="1"/>
    <col min="37" max="37" width="2.7265625" style="31" customWidth="1"/>
    <col min="38" max="38" width="13.26953125" style="31" customWidth="1"/>
    <col min="39" max="40" width="10.453125" style="31" customWidth="1"/>
    <col min="41" max="41" width="12.6328125" style="31" customWidth="1"/>
    <col min="42" max="43" width="3" style="31" customWidth="1"/>
    <col min="44" max="44" width="14" style="31" customWidth="1"/>
    <col min="45" max="46" width="10.6328125" style="31" customWidth="1"/>
    <col min="47" max="47" width="13" style="31" customWidth="1"/>
    <col min="48" max="16384" width="8.7265625" style="31"/>
  </cols>
  <sheetData>
    <row r="1" spans="1:47" ht="20.25" customHeight="1" thickTop="1" thickBot="1">
      <c r="A1" s="496" t="s">
        <v>337</v>
      </c>
      <c r="B1" s="496"/>
      <c r="C1" s="496"/>
      <c r="D1" s="496"/>
      <c r="E1" s="496"/>
      <c r="F1" s="496"/>
      <c r="G1" s="496"/>
      <c r="H1" s="496"/>
      <c r="I1" s="496"/>
      <c r="J1" s="496"/>
      <c r="K1" s="127" t="s">
        <v>325</v>
      </c>
      <c r="M1" s="496" t="s">
        <v>337</v>
      </c>
      <c r="N1" s="496"/>
      <c r="O1" s="496"/>
      <c r="P1" s="496"/>
      <c r="Q1" s="496"/>
      <c r="R1" s="496"/>
      <c r="S1" s="496"/>
      <c r="T1" s="496"/>
      <c r="U1" s="496"/>
      <c r="V1" s="496"/>
      <c r="W1" s="127" t="s">
        <v>326</v>
      </c>
      <c r="Y1" s="496" t="s">
        <v>337</v>
      </c>
      <c r="Z1" s="496"/>
      <c r="AA1" s="496"/>
      <c r="AB1" s="496"/>
      <c r="AC1" s="496"/>
      <c r="AD1" s="496"/>
      <c r="AE1" s="496"/>
      <c r="AF1" s="496"/>
      <c r="AG1" s="496"/>
      <c r="AH1" s="496"/>
      <c r="AI1" s="127" t="s">
        <v>327</v>
      </c>
      <c r="AK1" s="496" t="s">
        <v>337</v>
      </c>
      <c r="AL1" s="496"/>
      <c r="AM1" s="496"/>
      <c r="AN1" s="496"/>
      <c r="AO1" s="496"/>
      <c r="AP1" s="496"/>
      <c r="AQ1" s="496"/>
      <c r="AR1" s="496"/>
      <c r="AS1" s="496"/>
      <c r="AT1" s="496"/>
      <c r="AU1" s="127" t="s">
        <v>328</v>
      </c>
    </row>
    <row r="2" spans="1:47" ht="10.5" customHeight="1" thickTop="1">
      <c r="A2" s="32"/>
      <c r="B2" s="33"/>
      <c r="C2" s="33"/>
      <c r="D2" s="33"/>
      <c r="E2" s="33"/>
      <c r="F2" s="33"/>
      <c r="G2" s="33"/>
      <c r="H2" s="33"/>
      <c r="I2" s="33"/>
      <c r="J2" s="33"/>
      <c r="K2" s="33"/>
      <c r="M2" s="32"/>
      <c r="N2" s="33"/>
      <c r="O2" s="33"/>
      <c r="P2" s="33"/>
      <c r="Q2" s="33"/>
      <c r="R2" s="33"/>
      <c r="S2" s="33"/>
      <c r="T2" s="33"/>
      <c r="U2" s="33"/>
      <c r="V2" s="33"/>
      <c r="W2" s="33"/>
      <c r="Y2" s="32"/>
      <c r="Z2" s="33"/>
      <c r="AA2" s="33"/>
      <c r="AB2" s="33"/>
      <c r="AC2" s="33"/>
      <c r="AD2" s="33"/>
      <c r="AE2" s="33"/>
      <c r="AF2" s="33"/>
      <c r="AG2" s="33"/>
      <c r="AH2" s="33"/>
      <c r="AI2" s="33"/>
      <c r="AK2" s="32"/>
      <c r="AL2" s="33"/>
      <c r="AM2" s="33"/>
      <c r="AN2" s="33"/>
      <c r="AO2" s="33"/>
      <c r="AP2" s="33"/>
      <c r="AQ2" s="33"/>
      <c r="AR2" s="33"/>
      <c r="AS2" s="33"/>
      <c r="AT2" s="33"/>
      <c r="AU2" s="33"/>
    </row>
    <row r="3" spans="1:47" ht="18" customHeight="1">
      <c r="A3" s="126" t="s">
        <v>62</v>
      </c>
      <c r="B3" s="124"/>
      <c r="C3" s="125"/>
      <c r="M3" s="126" t="s">
        <v>63</v>
      </c>
      <c r="N3" s="34"/>
      <c r="O3" s="35"/>
      <c r="Y3" s="126" t="s">
        <v>64</v>
      </c>
      <c r="Z3" s="34"/>
      <c r="AA3" s="35"/>
      <c r="AK3" s="126" t="s">
        <v>65</v>
      </c>
      <c r="AL3" s="34"/>
      <c r="AM3" s="35"/>
    </row>
    <row r="5" spans="1:47">
      <c r="A5" s="36" t="s">
        <v>56</v>
      </c>
      <c r="B5" s="36"/>
      <c r="C5" s="36"/>
      <c r="D5" s="36"/>
      <c r="E5" s="36"/>
      <c r="F5" s="36"/>
      <c r="G5" s="36"/>
      <c r="H5" s="36"/>
      <c r="I5" s="36"/>
      <c r="J5" s="36"/>
      <c r="K5" s="36"/>
      <c r="M5" s="36" t="s">
        <v>56</v>
      </c>
      <c r="N5" s="36"/>
      <c r="O5" s="36"/>
      <c r="P5" s="36"/>
      <c r="Q5" s="36"/>
      <c r="R5" s="36"/>
      <c r="S5" s="36"/>
      <c r="T5" s="36"/>
      <c r="U5" s="36"/>
      <c r="V5" s="36"/>
      <c r="W5" s="36"/>
      <c r="Y5" s="36" t="s">
        <v>56</v>
      </c>
      <c r="Z5" s="36"/>
      <c r="AA5" s="36"/>
      <c r="AB5" s="36"/>
      <c r="AC5" s="36"/>
      <c r="AD5" s="36"/>
      <c r="AE5" s="36"/>
      <c r="AF5" s="36"/>
      <c r="AG5" s="36"/>
      <c r="AH5" s="36"/>
      <c r="AI5" s="36"/>
      <c r="AK5" s="36" t="s">
        <v>56</v>
      </c>
      <c r="AL5" s="36"/>
      <c r="AM5" s="36"/>
      <c r="AN5" s="36"/>
      <c r="AO5" s="36"/>
      <c r="AP5" s="36"/>
      <c r="AQ5" s="36"/>
      <c r="AR5" s="36"/>
      <c r="AS5" s="36"/>
      <c r="AT5" s="36"/>
      <c r="AU5" s="36"/>
    </row>
    <row r="6" spans="1:47" ht="6.75" customHeight="1" thickBot="1">
      <c r="A6" s="1"/>
      <c r="B6" s="1"/>
      <c r="C6" s="1"/>
      <c r="D6" s="1"/>
      <c r="E6" s="1"/>
      <c r="F6" s="1"/>
      <c r="G6" s="1"/>
      <c r="H6" s="1"/>
      <c r="I6" s="1"/>
      <c r="J6" s="1"/>
      <c r="K6" s="1"/>
      <c r="M6" s="1"/>
      <c r="N6" s="1"/>
      <c r="O6" s="1"/>
      <c r="P6" s="1"/>
      <c r="Q6" s="1"/>
      <c r="R6" s="1"/>
      <c r="S6" s="1"/>
      <c r="T6" s="1"/>
      <c r="U6" s="1"/>
      <c r="V6" s="1"/>
      <c r="W6" s="1"/>
      <c r="Y6" s="1"/>
      <c r="Z6" s="1"/>
      <c r="AA6" s="1"/>
      <c r="AB6" s="1"/>
      <c r="AC6" s="1"/>
      <c r="AD6" s="1"/>
      <c r="AE6" s="1"/>
      <c r="AF6" s="1"/>
      <c r="AG6" s="1"/>
      <c r="AH6" s="1"/>
      <c r="AI6" s="1"/>
      <c r="AK6" s="1"/>
      <c r="AL6" s="1"/>
      <c r="AM6" s="1"/>
      <c r="AN6" s="1"/>
      <c r="AO6" s="1"/>
      <c r="AP6" s="1"/>
      <c r="AQ6" s="1"/>
      <c r="AR6" s="1"/>
      <c r="AS6" s="1"/>
      <c r="AT6" s="1"/>
      <c r="AU6" s="1"/>
    </row>
    <row r="7" spans="1:47">
      <c r="A7" s="541" t="s">
        <v>32</v>
      </c>
      <c r="B7" s="542"/>
      <c r="C7" s="542"/>
      <c r="D7" s="543" t="s">
        <v>24</v>
      </c>
      <c r="E7" s="543" t="s">
        <v>29</v>
      </c>
      <c r="F7" s="543" t="s">
        <v>34</v>
      </c>
      <c r="G7" s="543"/>
      <c r="H7" s="543"/>
      <c r="I7" s="543" t="s">
        <v>33</v>
      </c>
      <c r="J7" s="545" t="s">
        <v>36</v>
      </c>
      <c r="K7" s="546"/>
      <c r="M7" s="541" t="s">
        <v>32</v>
      </c>
      <c r="N7" s="542"/>
      <c r="O7" s="542"/>
      <c r="P7" s="543" t="s">
        <v>24</v>
      </c>
      <c r="Q7" s="543" t="s">
        <v>29</v>
      </c>
      <c r="R7" s="543" t="s">
        <v>34</v>
      </c>
      <c r="S7" s="543"/>
      <c r="T7" s="543"/>
      <c r="U7" s="543" t="s">
        <v>33</v>
      </c>
      <c r="V7" s="545" t="s">
        <v>36</v>
      </c>
      <c r="W7" s="546"/>
      <c r="Y7" s="541" t="s">
        <v>32</v>
      </c>
      <c r="Z7" s="542"/>
      <c r="AA7" s="542"/>
      <c r="AB7" s="543" t="s">
        <v>24</v>
      </c>
      <c r="AC7" s="543" t="s">
        <v>29</v>
      </c>
      <c r="AD7" s="543" t="s">
        <v>34</v>
      </c>
      <c r="AE7" s="543"/>
      <c r="AF7" s="543"/>
      <c r="AG7" s="543" t="s">
        <v>33</v>
      </c>
      <c r="AH7" s="545" t="s">
        <v>36</v>
      </c>
      <c r="AI7" s="546"/>
      <c r="AK7" s="541" t="s">
        <v>32</v>
      </c>
      <c r="AL7" s="542"/>
      <c r="AM7" s="542"/>
      <c r="AN7" s="543" t="s">
        <v>24</v>
      </c>
      <c r="AO7" s="543" t="s">
        <v>29</v>
      </c>
      <c r="AP7" s="543" t="s">
        <v>34</v>
      </c>
      <c r="AQ7" s="543"/>
      <c r="AR7" s="543"/>
      <c r="AS7" s="543" t="s">
        <v>33</v>
      </c>
      <c r="AT7" s="545" t="s">
        <v>36</v>
      </c>
      <c r="AU7" s="546"/>
    </row>
    <row r="8" spans="1:47" ht="13.5" thickBot="1">
      <c r="A8" s="533" t="s">
        <v>30</v>
      </c>
      <c r="B8" s="534"/>
      <c r="C8" s="252" t="s">
        <v>2</v>
      </c>
      <c r="D8" s="544"/>
      <c r="E8" s="544"/>
      <c r="F8" s="544"/>
      <c r="G8" s="544"/>
      <c r="H8" s="544"/>
      <c r="I8" s="544"/>
      <c r="J8" s="547"/>
      <c r="K8" s="548"/>
      <c r="M8" s="533" t="s">
        <v>30</v>
      </c>
      <c r="N8" s="534"/>
      <c r="O8" s="252" t="s">
        <v>2</v>
      </c>
      <c r="P8" s="544"/>
      <c r="Q8" s="544"/>
      <c r="R8" s="544"/>
      <c r="S8" s="544"/>
      <c r="T8" s="544"/>
      <c r="U8" s="544"/>
      <c r="V8" s="547"/>
      <c r="W8" s="548"/>
      <c r="Y8" s="533" t="s">
        <v>30</v>
      </c>
      <c r="Z8" s="534"/>
      <c r="AA8" s="252" t="s">
        <v>2</v>
      </c>
      <c r="AB8" s="544"/>
      <c r="AC8" s="544"/>
      <c r="AD8" s="544"/>
      <c r="AE8" s="544"/>
      <c r="AF8" s="544"/>
      <c r="AG8" s="544"/>
      <c r="AH8" s="547"/>
      <c r="AI8" s="548"/>
      <c r="AK8" s="533" t="s">
        <v>30</v>
      </c>
      <c r="AL8" s="534"/>
      <c r="AM8" s="252" t="s">
        <v>2</v>
      </c>
      <c r="AN8" s="544"/>
      <c r="AO8" s="544"/>
      <c r="AP8" s="544"/>
      <c r="AQ8" s="544"/>
      <c r="AR8" s="544"/>
      <c r="AS8" s="544"/>
      <c r="AT8" s="547"/>
      <c r="AU8" s="548"/>
    </row>
    <row r="9" spans="1:47">
      <c r="A9" s="535" t="s">
        <v>48</v>
      </c>
      <c r="B9" s="536"/>
      <c r="C9" s="253" t="s">
        <v>26</v>
      </c>
      <c r="D9" s="52">
        <v>3000</v>
      </c>
      <c r="E9" s="52">
        <f>COUNTIFS(C25:C78,3,D25:D78,4)+COUNTIFS(I25:I78,3,J25:J78,4)</f>
        <v>0</v>
      </c>
      <c r="F9" s="537">
        <f>+D9*E9</f>
        <v>0</v>
      </c>
      <c r="G9" s="537"/>
      <c r="H9" s="537"/>
      <c r="I9" s="53">
        <f>'6.様式１（計画書）'!H30</f>
        <v>0.25</v>
      </c>
      <c r="J9" s="538">
        <f>F9*I9</f>
        <v>0</v>
      </c>
      <c r="K9" s="539"/>
      <c r="M9" s="535" t="s">
        <v>48</v>
      </c>
      <c r="N9" s="536"/>
      <c r="O9" s="253" t="s">
        <v>26</v>
      </c>
      <c r="P9" s="52">
        <v>3000</v>
      </c>
      <c r="Q9" s="52">
        <f>COUNTIFS(O25:O78,3,P25:P78,4)+COUNTIFS(U25:U78,3,V25:V78,4)</f>
        <v>0</v>
      </c>
      <c r="R9" s="537">
        <f>+P9*Q9</f>
        <v>0</v>
      </c>
      <c r="S9" s="537"/>
      <c r="T9" s="537"/>
      <c r="U9" s="53">
        <f>'6.様式１（計画書）'!H30</f>
        <v>0.25</v>
      </c>
      <c r="V9" s="538">
        <f>R9*U9</f>
        <v>0</v>
      </c>
      <c r="W9" s="539"/>
      <c r="Y9" s="535" t="s">
        <v>48</v>
      </c>
      <c r="Z9" s="536"/>
      <c r="AA9" s="253" t="s">
        <v>26</v>
      </c>
      <c r="AB9" s="52">
        <v>3000</v>
      </c>
      <c r="AC9" s="52">
        <f>COUNTIFS(AA25:AA78,3,AB25:AB78,4)+COUNTIFS(AG25:AG78,3,AH25:AH78,4)</f>
        <v>0</v>
      </c>
      <c r="AD9" s="537">
        <f>+AB9*AC9</f>
        <v>0</v>
      </c>
      <c r="AE9" s="537"/>
      <c r="AF9" s="537"/>
      <c r="AG9" s="53">
        <f>'6.様式１（計画書）'!H30</f>
        <v>0.25</v>
      </c>
      <c r="AH9" s="538">
        <f>AD9*AG9</f>
        <v>0</v>
      </c>
      <c r="AI9" s="539"/>
      <c r="AK9" s="535" t="s">
        <v>48</v>
      </c>
      <c r="AL9" s="536"/>
      <c r="AM9" s="253" t="s">
        <v>26</v>
      </c>
      <c r="AN9" s="52">
        <v>3000</v>
      </c>
      <c r="AO9" s="52">
        <f>COUNTIFS(AM25:AM78,3,AN25:AN78,4)+COUNTIFS(AS25:AS78,3,AT25:AT78,4)</f>
        <v>0</v>
      </c>
      <c r="AP9" s="537">
        <f>+AN9*AO9</f>
        <v>0</v>
      </c>
      <c r="AQ9" s="537"/>
      <c r="AR9" s="537"/>
      <c r="AS9" s="53">
        <f>'6.様式１（計画書）'!H30</f>
        <v>0.25</v>
      </c>
      <c r="AT9" s="538">
        <f>AP9*AS9</f>
        <v>0</v>
      </c>
      <c r="AU9" s="539"/>
    </row>
    <row r="10" spans="1:47">
      <c r="A10" s="504"/>
      <c r="B10" s="505"/>
      <c r="C10" s="254" t="s">
        <v>27</v>
      </c>
      <c r="D10" s="54">
        <v>11000</v>
      </c>
      <c r="E10" s="54">
        <f>COUNTIFS(C25:C78,3,D25:D78,5)+COUNTIFS(I25:I78,3,J25:J78,5)</f>
        <v>0</v>
      </c>
      <c r="F10" s="515">
        <f>+D10*E10</f>
        <v>0</v>
      </c>
      <c r="G10" s="516"/>
      <c r="H10" s="517"/>
      <c r="I10" s="55">
        <f>'6.様式１（計画書）'!H31</f>
        <v>0.25</v>
      </c>
      <c r="J10" s="518">
        <f t="shared" ref="J10:J19" si="0">F10*I10</f>
        <v>0</v>
      </c>
      <c r="K10" s="519"/>
      <c r="M10" s="504"/>
      <c r="N10" s="505"/>
      <c r="O10" s="254" t="s">
        <v>27</v>
      </c>
      <c r="P10" s="54">
        <v>11000</v>
      </c>
      <c r="Q10" s="54">
        <f>COUNTIFS(O25:O78,3,P25:P78,5)+COUNTIFS(U25:U78,3,V25:V78,5)</f>
        <v>0</v>
      </c>
      <c r="R10" s="515">
        <f>+P10*Q10</f>
        <v>0</v>
      </c>
      <c r="S10" s="516"/>
      <c r="T10" s="517"/>
      <c r="U10" s="55">
        <f>'6.様式１（計画書）'!H31</f>
        <v>0.25</v>
      </c>
      <c r="V10" s="518">
        <f t="shared" ref="V10:V19" si="1">R10*U10</f>
        <v>0</v>
      </c>
      <c r="W10" s="519"/>
      <c r="Y10" s="504"/>
      <c r="Z10" s="505"/>
      <c r="AA10" s="254" t="s">
        <v>27</v>
      </c>
      <c r="AB10" s="54">
        <v>11000</v>
      </c>
      <c r="AC10" s="54">
        <f>COUNTIFS(AA25:AA78,3,AB25:AB78,5)+COUNTIFS(AG25:AG78,3,AH25:AH78,5)</f>
        <v>0</v>
      </c>
      <c r="AD10" s="515">
        <f>+AB10*AC10</f>
        <v>0</v>
      </c>
      <c r="AE10" s="516"/>
      <c r="AF10" s="517"/>
      <c r="AG10" s="55">
        <f>'6.様式１（計画書）'!H31</f>
        <v>0.25</v>
      </c>
      <c r="AH10" s="518">
        <f t="shared" ref="AH10:AH19" si="2">AD10*AG10</f>
        <v>0</v>
      </c>
      <c r="AI10" s="519"/>
      <c r="AK10" s="504"/>
      <c r="AL10" s="505"/>
      <c r="AM10" s="254" t="s">
        <v>27</v>
      </c>
      <c r="AN10" s="54">
        <v>11000</v>
      </c>
      <c r="AO10" s="54">
        <f>COUNTIFS(AM25:AM78,3,AN25:AN78,5)+COUNTIFS(AS25:AS78,3,AT25:AT78,5)</f>
        <v>0</v>
      </c>
      <c r="AP10" s="515">
        <f>+AN10*AO10</f>
        <v>0</v>
      </c>
      <c r="AQ10" s="516"/>
      <c r="AR10" s="517"/>
      <c r="AS10" s="55">
        <f>'6.様式１（計画書）'!H31</f>
        <v>0.25</v>
      </c>
      <c r="AT10" s="518">
        <f t="shared" ref="AT10:AT19" si="3">AP10*AS10</f>
        <v>0</v>
      </c>
      <c r="AU10" s="519"/>
    </row>
    <row r="11" spans="1:47">
      <c r="A11" s="523"/>
      <c r="B11" s="524"/>
      <c r="C11" s="255" t="s">
        <v>28</v>
      </c>
      <c r="D11" s="56">
        <v>19000</v>
      </c>
      <c r="E11" s="56">
        <f>COUNTIFS(C25:C78,3,D25:D78,"&gt;5")+COUNTIFS(I25:I78,3,J25:J78,"&gt;5")</f>
        <v>0</v>
      </c>
      <c r="F11" s="530">
        <f>+D11*E11</f>
        <v>0</v>
      </c>
      <c r="G11" s="531"/>
      <c r="H11" s="532"/>
      <c r="I11" s="57">
        <f>'6.様式１（計画書）'!H32</f>
        <v>0.25</v>
      </c>
      <c r="J11" s="521">
        <f t="shared" si="0"/>
        <v>0</v>
      </c>
      <c r="K11" s="540"/>
      <c r="M11" s="523"/>
      <c r="N11" s="524"/>
      <c r="O11" s="255" t="s">
        <v>28</v>
      </c>
      <c r="P11" s="56">
        <v>19000</v>
      </c>
      <c r="Q11" s="56">
        <f>COUNTIFS(O25:O78,3,P25:P78,"&gt;5")+COUNTIFS(U25:U78,3,V25:V78,"&gt;5")</f>
        <v>0</v>
      </c>
      <c r="R11" s="530">
        <f>+P11*Q11</f>
        <v>0</v>
      </c>
      <c r="S11" s="531"/>
      <c r="T11" s="532"/>
      <c r="U11" s="63">
        <f>'6.様式１（計画書）'!H32</f>
        <v>0.25</v>
      </c>
      <c r="V11" s="521">
        <f t="shared" si="1"/>
        <v>0</v>
      </c>
      <c r="W11" s="540"/>
      <c r="Y11" s="523"/>
      <c r="Z11" s="524"/>
      <c r="AA11" s="255" t="s">
        <v>28</v>
      </c>
      <c r="AB11" s="56">
        <v>19000</v>
      </c>
      <c r="AC11" s="56">
        <f>COUNTIFS(AA25:AA78,3,AB25:AB78,"&gt;5")+COUNTIFS(AG25:AG78,3,AH25:AH78,"&gt;5")</f>
        <v>0</v>
      </c>
      <c r="AD11" s="530">
        <f>+AB11*AC11</f>
        <v>0</v>
      </c>
      <c r="AE11" s="531"/>
      <c r="AF11" s="532"/>
      <c r="AG11" s="63">
        <f>'6.様式１（計画書）'!H32</f>
        <v>0.25</v>
      </c>
      <c r="AH11" s="521">
        <f t="shared" si="2"/>
        <v>0</v>
      </c>
      <c r="AI11" s="540"/>
      <c r="AK11" s="523"/>
      <c r="AL11" s="524"/>
      <c r="AM11" s="255" t="s">
        <v>28</v>
      </c>
      <c r="AN11" s="56">
        <v>19000</v>
      </c>
      <c r="AO11" s="56">
        <f>COUNTIFS(AM25:AM78,3,AN25:AN78,"&gt;5")+COUNTIFS(AS25:AS78,3,AT25:AT78,"&gt;5")</f>
        <v>0</v>
      </c>
      <c r="AP11" s="530">
        <f>+AN11*AO11</f>
        <v>0</v>
      </c>
      <c r="AQ11" s="531"/>
      <c r="AR11" s="532"/>
      <c r="AS11" s="63">
        <f>'6.様式１（計画書）'!H32</f>
        <v>0.25</v>
      </c>
      <c r="AT11" s="521">
        <f t="shared" si="3"/>
        <v>0</v>
      </c>
      <c r="AU11" s="540"/>
    </row>
    <row r="12" spans="1:47">
      <c r="A12" s="523" t="s">
        <v>49</v>
      </c>
      <c r="B12" s="524"/>
      <c r="C12" s="256" t="s">
        <v>26</v>
      </c>
      <c r="D12" s="58">
        <v>3000</v>
      </c>
      <c r="E12" s="58">
        <f>COUNTIFS(C25:C78,4,D25:D78,4)+COUNTIFS(I25:I78,4,J25:J78,4)</f>
        <v>0</v>
      </c>
      <c r="F12" s="510">
        <f>+D12*E12</f>
        <v>0</v>
      </c>
      <c r="G12" s="511"/>
      <c r="H12" s="512"/>
      <c r="I12" s="59">
        <f>'6.様式１（計画書）'!H33</f>
        <v>0.25</v>
      </c>
      <c r="J12" s="513">
        <f t="shared" si="0"/>
        <v>0</v>
      </c>
      <c r="K12" s="514"/>
      <c r="M12" s="523" t="s">
        <v>49</v>
      </c>
      <c r="N12" s="524"/>
      <c r="O12" s="256" t="s">
        <v>26</v>
      </c>
      <c r="P12" s="58">
        <v>3000</v>
      </c>
      <c r="Q12" s="58">
        <f>COUNTIFS(O25:O78,4,P25:P78,4)+COUNTIFS(U25:U78,4,V25:V78,4)</f>
        <v>0</v>
      </c>
      <c r="R12" s="510">
        <f>+P12*Q12</f>
        <v>0</v>
      </c>
      <c r="S12" s="511"/>
      <c r="T12" s="512"/>
      <c r="U12" s="59">
        <f>'6.様式１（計画書）'!H33</f>
        <v>0.25</v>
      </c>
      <c r="V12" s="513">
        <f t="shared" si="1"/>
        <v>0</v>
      </c>
      <c r="W12" s="514"/>
      <c r="Y12" s="523" t="s">
        <v>49</v>
      </c>
      <c r="Z12" s="524"/>
      <c r="AA12" s="256" t="s">
        <v>26</v>
      </c>
      <c r="AB12" s="58">
        <v>3000</v>
      </c>
      <c r="AC12" s="58">
        <f>COUNTIFS(AA25:AA78,4,AB25:AB78,4)+COUNTIFS(AG25:AG78,4,AH25:AH78,4)</f>
        <v>0</v>
      </c>
      <c r="AD12" s="510">
        <f>+AB12*AC12</f>
        <v>0</v>
      </c>
      <c r="AE12" s="511"/>
      <c r="AF12" s="512"/>
      <c r="AG12" s="59">
        <f>'6.様式１（計画書）'!H33</f>
        <v>0.25</v>
      </c>
      <c r="AH12" s="513">
        <f t="shared" si="2"/>
        <v>0</v>
      </c>
      <c r="AI12" s="514"/>
      <c r="AK12" s="523" t="s">
        <v>49</v>
      </c>
      <c r="AL12" s="524"/>
      <c r="AM12" s="256" t="s">
        <v>26</v>
      </c>
      <c r="AN12" s="58">
        <v>3000</v>
      </c>
      <c r="AO12" s="58">
        <f>COUNTIFS(AM25:AM78,4,AN25:AN78,4)+COUNTIFS(AS25:AS78,4,AT25:AT78,4)</f>
        <v>0</v>
      </c>
      <c r="AP12" s="510">
        <f>+AN12*AO12</f>
        <v>0</v>
      </c>
      <c r="AQ12" s="511"/>
      <c r="AR12" s="512"/>
      <c r="AS12" s="59">
        <f>'6.様式１（計画書）'!H33</f>
        <v>0.25</v>
      </c>
      <c r="AT12" s="513">
        <f t="shared" si="3"/>
        <v>0</v>
      </c>
      <c r="AU12" s="514"/>
    </row>
    <row r="13" spans="1:47">
      <c r="A13" s="506"/>
      <c r="B13" s="507"/>
      <c r="C13" s="254" t="s">
        <v>27</v>
      </c>
      <c r="D13" s="60">
        <v>11000</v>
      </c>
      <c r="E13" s="60">
        <f>COUNTIFS(C25:C78,4,D25:D78,5)+COUNTIFS(I25:I78,4,J25:J78,5)</f>
        <v>0</v>
      </c>
      <c r="F13" s="515">
        <f t="shared" ref="F13:F18" si="4">+D13*E13</f>
        <v>0</v>
      </c>
      <c r="G13" s="516"/>
      <c r="H13" s="517"/>
      <c r="I13" s="55">
        <f>'6.様式１（計画書）'!H34</f>
        <v>0.25</v>
      </c>
      <c r="J13" s="518">
        <f t="shared" si="0"/>
        <v>0</v>
      </c>
      <c r="K13" s="519"/>
      <c r="M13" s="506"/>
      <c r="N13" s="507"/>
      <c r="O13" s="254" t="s">
        <v>27</v>
      </c>
      <c r="P13" s="60">
        <v>11000</v>
      </c>
      <c r="Q13" s="60">
        <f>COUNTIFS(O25:O78,4,P25:P78,5)+COUNTIFS(U25:U78,4,V25:V78,5)</f>
        <v>0</v>
      </c>
      <c r="R13" s="515">
        <f t="shared" ref="R13:R18" si="5">+P13*Q13</f>
        <v>0</v>
      </c>
      <c r="S13" s="516"/>
      <c r="T13" s="517"/>
      <c r="U13" s="55">
        <f>'6.様式１（計画書）'!H34</f>
        <v>0.25</v>
      </c>
      <c r="V13" s="518">
        <f t="shared" si="1"/>
        <v>0</v>
      </c>
      <c r="W13" s="519"/>
      <c r="Y13" s="506"/>
      <c r="Z13" s="507"/>
      <c r="AA13" s="254" t="s">
        <v>27</v>
      </c>
      <c r="AB13" s="60">
        <v>11000</v>
      </c>
      <c r="AC13" s="60">
        <f>COUNTIFS(AA25:AA78,4,AB25:AB78,5)+COUNTIFS(AG25:AG78,4,AH25:AH78,5)</f>
        <v>0</v>
      </c>
      <c r="AD13" s="515">
        <f t="shared" ref="AD13:AD18" si="6">+AB13*AC13</f>
        <v>0</v>
      </c>
      <c r="AE13" s="516"/>
      <c r="AF13" s="517"/>
      <c r="AG13" s="55">
        <f>'6.様式１（計画書）'!H34</f>
        <v>0.25</v>
      </c>
      <c r="AH13" s="518">
        <f t="shared" si="2"/>
        <v>0</v>
      </c>
      <c r="AI13" s="519"/>
      <c r="AK13" s="506"/>
      <c r="AL13" s="507"/>
      <c r="AM13" s="254" t="s">
        <v>27</v>
      </c>
      <c r="AN13" s="60">
        <v>11000</v>
      </c>
      <c r="AO13" s="60">
        <f>COUNTIFS(AM25:AM78,4,AN25:AN78,5)+COUNTIFS(AS25:AS78,4,AT25:AT78,5)</f>
        <v>0</v>
      </c>
      <c r="AP13" s="515">
        <f t="shared" ref="AP13:AP18" si="7">+AN13*AO13</f>
        <v>0</v>
      </c>
      <c r="AQ13" s="516"/>
      <c r="AR13" s="517"/>
      <c r="AS13" s="55">
        <f>'6.様式１（計画書）'!H34</f>
        <v>0.25</v>
      </c>
      <c r="AT13" s="518">
        <f t="shared" si="3"/>
        <v>0</v>
      </c>
      <c r="AU13" s="519"/>
    </row>
    <row r="14" spans="1:47">
      <c r="A14" s="506"/>
      <c r="B14" s="507"/>
      <c r="C14" s="257" t="s">
        <v>52</v>
      </c>
      <c r="D14" s="61">
        <v>19000</v>
      </c>
      <c r="E14" s="61">
        <f>COUNTIFS(C25:C78,4,D25:D78,6)+COUNTIFS(I25:I78,4,J25:J78,6)</f>
        <v>0</v>
      </c>
      <c r="F14" s="525">
        <f t="shared" si="4"/>
        <v>0</v>
      </c>
      <c r="G14" s="526"/>
      <c r="H14" s="527"/>
      <c r="I14" s="55">
        <f>'6.様式１（計画書）'!H35</f>
        <v>0.25</v>
      </c>
      <c r="J14" s="528">
        <f t="shared" si="0"/>
        <v>0</v>
      </c>
      <c r="K14" s="529"/>
      <c r="M14" s="506"/>
      <c r="N14" s="507"/>
      <c r="O14" s="257" t="s">
        <v>52</v>
      </c>
      <c r="P14" s="61">
        <v>19000</v>
      </c>
      <c r="Q14" s="61">
        <f>COUNTIFS(O25:O78,4,P25:P78,6)+COUNTIFS(U25:U78,4,V25:V78,6)</f>
        <v>0</v>
      </c>
      <c r="R14" s="525">
        <f t="shared" si="5"/>
        <v>0</v>
      </c>
      <c r="S14" s="526"/>
      <c r="T14" s="527"/>
      <c r="U14" s="55">
        <f>'6.様式１（計画書）'!H35</f>
        <v>0.25</v>
      </c>
      <c r="V14" s="528">
        <f t="shared" si="1"/>
        <v>0</v>
      </c>
      <c r="W14" s="529"/>
      <c r="Y14" s="506"/>
      <c r="Z14" s="507"/>
      <c r="AA14" s="257" t="s">
        <v>52</v>
      </c>
      <c r="AB14" s="61">
        <v>19000</v>
      </c>
      <c r="AC14" s="61">
        <f>COUNTIFS(AA25:AA78,4,AB25:AB78,6)+COUNTIFS(AG25:AG78,4,AH25:AH78,6)</f>
        <v>0</v>
      </c>
      <c r="AD14" s="525">
        <f t="shared" si="6"/>
        <v>0</v>
      </c>
      <c r="AE14" s="526"/>
      <c r="AF14" s="527"/>
      <c r="AG14" s="55">
        <f>'6.様式１（計画書）'!H35</f>
        <v>0.25</v>
      </c>
      <c r="AH14" s="528">
        <f t="shared" si="2"/>
        <v>0</v>
      </c>
      <c r="AI14" s="529"/>
      <c r="AK14" s="506"/>
      <c r="AL14" s="507"/>
      <c r="AM14" s="257" t="s">
        <v>52</v>
      </c>
      <c r="AN14" s="61">
        <v>19000</v>
      </c>
      <c r="AO14" s="61">
        <f>COUNTIFS(AM25:AM78,4,AN25:AN78,6)+COUNTIFS(AS25:AS78,4,AT25:AT78,6)</f>
        <v>0</v>
      </c>
      <c r="AP14" s="525">
        <f t="shared" si="7"/>
        <v>0</v>
      </c>
      <c r="AQ14" s="526"/>
      <c r="AR14" s="527"/>
      <c r="AS14" s="55">
        <f>'6.様式１（計画書）'!H35</f>
        <v>0.25</v>
      </c>
      <c r="AT14" s="528">
        <f t="shared" si="3"/>
        <v>0</v>
      </c>
      <c r="AU14" s="529"/>
    </row>
    <row r="15" spans="1:47">
      <c r="A15" s="523"/>
      <c r="B15" s="524"/>
      <c r="C15" s="255" t="s">
        <v>51</v>
      </c>
      <c r="D15" s="62">
        <v>27000</v>
      </c>
      <c r="E15" s="62">
        <f>COUNTIFS(C25:C78,4,D25:D78,"&gt;6")+COUNTIFS(I25:I78,4,J25:J78,"&gt;6")</f>
        <v>0</v>
      </c>
      <c r="F15" s="530">
        <f t="shared" si="4"/>
        <v>0</v>
      </c>
      <c r="G15" s="531"/>
      <c r="H15" s="532"/>
      <c r="I15" s="63">
        <f>'6.様式１（計画書）'!H36</f>
        <v>0.25</v>
      </c>
      <c r="J15" s="521">
        <f t="shared" si="0"/>
        <v>0</v>
      </c>
      <c r="K15" s="522"/>
      <c r="M15" s="523"/>
      <c r="N15" s="524"/>
      <c r="O15" s="255" t="s">
        <v>51</v>
      </c>
      <c r="P15" s="62">
        <v>27000</v>
      </c>
      <c r="Q15" s="62">
        <f>COUNTIFS(O25:O78,4,P25:P78,"&gt;6")+COUNTIFS(U25:U78,4,V25:V78,"&gt;6")</f>
        <v>0</v>
      </c>
      <c r="R15" s="530">
        <f t="shared" si="5"/>
        <v>0</v>
      </c>
      <c r="S15" s="531"/>
      <c r="T15" s="532"/>
      <c r="U15" s="63">
        <f>'6.様式１（計画書）'!H36</f>
        <v>0.25</v>
      </c>
      <c r="V15" s="521">
        <f t="shared" si="1"/>
        <v>0</v>
      </c>
      <c r="W15" s="522"/>
      <c r="Y15" s="523"/>
      <c r="Z15" s="524"/>
      <c r="AA15" s="255" t="s">
        <v>51</v>
      </c>
      <c r="AB15" s="62">
        <v>27000</v>
      </c>
      <c r="AC15" s="62">
        <f>COUNTIFS(AA25:AA78,4,AB25:AB78,"&gt;6")+COUNTIFS(AG25:AG78,4,AH25:AH78,"&gt;6")</f>
        <v>0</v>
      </c>
      <c r="AD15" s="530">
        <f t="shared" si="6"/>
        <v>0</v>
      </c>
      <c r="AE15" s="531"/>
      <c r="AF15" s="532"/>
      <c r="AG15" s="63">
        <f>'6.様式１（計画書）'!H36</f>
        <v>0.25</v>
      </c>
      <c r="AH15" s="521">
        <f t="shared" si="2"/>
        <v>0</v>
      </c>
      <c r="AI15" s="522"/>
      <c r="AK15" s="523"/>
      <c r="AL15" s="524"/>
      <c r="AM15" s="255" t="s">
        <v>51</v>
      </c>
      <c r="AN15" s="62">
        <v>27000</v>
      </c>
      <c r="AO15" s="62">
        <f>COUNTIFS(AM25:AM78,4,AN25:AN78,"&gt;6")+COUNTIFS(AS25:AS78,4,AT25:AT78,"&gt;6")</f>
        <v>0</v>
      </c>
      <c r="AP15" s="530">
        <f t="shared" si="7"/>
        <v>0</v>
      </c>
      <c r="AQ15" s="531"/>
      <c r="AR15" s="532"/>
      <c r="AS15" s="63">
        <f>'6.様式１（計画書）'!H36</f>
        <v>0.25</v>
      </c>
      <c r="AT15" s="521">
        <f t="shared" si="3"/>
        <v>0</v>
      </c>
      <c r="AU15" s="522"/>
    </row>
    <row r="16" spans="1:47">
      <c r="A16" s="504" t="s">
        <v>25</v>
      </c>
      <c r="B16" s="505"/>
      <c r="C16" s="256" t="s">
        <v>27</v>
      </c>
      <c r="D16" s="58">
        <v>3000</v>
      </c>
      <c r="E16" s="58">
        <f>COUNTIFS(C25:C78,5,D25:D78,5)+COUNTIFS(I25:I78,5,J25:J78,5)</f>
        <v>0</v>
      </c>
      <c r="F16" s="510">
        <f t="shared" si="4"/>
        <v>0</v>
      </c>
      <c r="G16" s="511"/>
      <c r="H16" s="512"/>
      <c r="I16" s="64">
        <f>'6.様式１（計画書）'!H37</f>
        <v>0.25</v>
      </c>
      <c r="J16" s="513">
        <f t="shared" si="0"/>
        <v>0</v>
      </c>
      <c r="K16" s="514"/>
      <c r="M16" s="504" t="s">
        <v>25</v>
      </c>
      <c r="N16" s="505"/>
      <c r="O16" s="256" t="s">
        <v>27</v>
      </c>
      <c r="P16" s="58">
        <v>3000</v>
      </c>
      <c r="Q16" s="58">
        <f>COUNTIFS(O25:O78,5,P25:P78,5)+COUNTIFS(U25:U78,5,V25:V78,5)</f>
        <v>0</v>
      </c>
      <c r="R16" s="510">
        <f t="shared" si="5"/>
        <v>0</v>
      </c>
      <c r="S16" s="511"/>
      <c r="T16" s="512"/>
      <c r="U16" s="59">
        <f>'6.様式１（計画書）'!H37</f>
        <v>0.25</v>
      </c>
      <c r="V16" s="513">
        <f t="shared" si="1"/>
        <v>0</v>
      </c>
      <c r="W16" s="514"/>
      <c r="Y16" s="504" t="s">
        <v>25</v>
      </c>
      <c r="Z16" s="505"/>
      <c r="AA16" s="256" t="s">
        <v>27</v>
      </c>
      <c r="AB16" s="58">
        <v>3000</v>
      </c>
      <c r="AC16" s="58">
        <f>COUNTIFS(AA25:AA78,5,AB25:AB78,5)+COUNTIFS(AG25:AG78,5,AH25:AH78,5)</f>
        <v>0</v>
      </c>
      <c r="AD16" s="510">
        <f t="shared" si="6"/>
        <v>0</v>
      </c>
      <c r="AE16" s="511"/>
      <c r="AF16" s="512"/>
      <c r="AG16" s="59">
        <f>'6.様式１（計画書）'!H37</f>
        <v>0.25</v>
      </c>
      <c r="AH16" s="513">
        <f t="shared" si="2"/>
        <v>0</v>
      </c>
      <c r="AI16" s="514"/>
      <c r="AK16" s="504" t="s">
        <v>25</v>
      </c>
      <c r="AL16" s="505"/>
      <c r="AM16" s="256" t="s">
        <v>27</v>
      </c>
      <c r="AN16" s="58">
        <v>3000</v>
      </c>
      <c r="AO16" s="58">
        <f>COUNTIFS(AM25:AM78,5,AN25:AN78,5)+COUNTIFS(AS25:AS78,5,AT25:AT78,5)</f>
        <v>0</v>
      </c>
      <c r="AP16" s="510">
        <f t="shared" si="7"/>
        <v>0</v>
      </c>
      <c r="AQ16" s="511"/>
      <c r="AR16" s="512"/>
      <c r="AS16" s="59">
        <f>'6.様式１（計画書）'!H37</f>
        <v>0.25</v>
      </c>
      <c r="AT16" s="513">
        <f t="shared" si="3"/>
        <v>0</v>
      </c>
      <c r="AU16" s="514"/>
    </row>
    <row r="17" spans="1:47">
      <c r="A17" s="506"/>
      <c r="B17" s="507"/>
      <c r="C17" s="254" t="s">
        <v>52</v>
      </c>
      <c r="D17" s="60">
        <v>11000</v>
      </c>
      <c r="E17" s="60">
        <f>COUNTIFS(C25:C78,5,D25:D78,6)+COUNTIFS(I25:I78,5,J25:J78,6)</f>
        <v>0</v>
      </c>
      <c r="F17" s="515">
        <f t="shared" si="4"/>
        <v>0</v>
      </c>
      <c r="G17" s="516"/>
      <c r="H17" s="517"/>
      <c r="I17" s="55">
        <f>'6.様式１（計画書）'!H38</f>
        <v>0.25</v>
      </c>
      <c r="J17" s="518">
        <f t="shared" si="0"/>
        <v>0</v>
      </c>
      <c r="K17" s="519"/>
      <c r="M17" s="506"/>
      <c r="N17" s="507"/>
      <c r="O17" s="254" t="s">
        <v>52</v>
      </c>
      <c r="P17" s="60">
        <v>11000</v>
      </c>
      <c r="Q17" s="60">
        <f>COUNTIFS(O25:O78,5,P25:P78,6)+COUNTIFS(U25:U78,5,V25:V78,6)</f>
        <v>0</v>
      </c>
      <c r="R17" s="515">
        <f t="shared" si="5"/>
        <v>0</v>
      </c>
      <c r="S17" s="516"/>
      <c r="T17" s="517"/>
      <c r="U17" s="55">
        <f>'6.様式１（計画書）'!H38</f>
        <v>0.25</v>
      </c>
      <c r="V17" s="518">
        <f t="shared" si="1"/>
        <v>0</v>
      </c>
      <c r="W17" s="519"/>
      <c r="Y17" s="506"/>
      <c r="Z17" s="507"/>
      <c r="AA17" s="254" t="s">
        <v>52</v>
      </c>
      <c r="AB17" s="60">
        <v>11000</v>
      </c>
      <c r="AC17" s="60">
        <f>COUNTIFS(AA25:AA78,5,AB25:AB78,6)+COUNTIFS(AG25:AG78,5,AH25:AH78,6)</f>
        <v>0</v>
      </c>
      <c r="AD17" s="515">
        <f t="shared" si="6"/>
        <v>0</v>
      </c>
      <c r="AE17" s="516"/>
      <c r="AF17" s="517"/>
      <c r="AG17" s="55">
        <f>'6.様式１（計画書）'!H38</f>
        <v>0.25</v>
      </c>
      <c r="AH17" s="518">
        <f t="shared" si="2"/>
        <v>0</v>
      </c>
      <c r="AI17" s="519"/>
      <c r="AK17" s="506"/>
      <c r="AL17" s="507"/>
      <c r="AM17" s="254" t="s">
        <v>52</v>
      </c>
      <c r="AN17" s="60">
        <v>11000</v>
      </c>
      <c r="AO17" s="60">
        <f>COUNTIFS(AM25:AM78,5,AN25:AN78,6)+COUNTIFS(AS25:AS78,5,AT25:AT78,6)</f>
        <v>0</v>
      </c>
      <c r="AP17" s="515">
        <f t="shared" si="7"/>
        <v>0</v>
      </c>
      <c r="AQ17" s="516"/>
      <c r="AR17" s="517"/>
      <c r="AS17" s="55">
        <f>'6.様式１（計画書）'!H38</f>
        <v>0.25</v>
      </c>
      <c r="AT17" s="518">
        <f t="shared" si="3"/>
        <v>0</v>
      </c>
      <c r="AU17" s="519"/>
    </row>
    <row r="18" spans="1:47">
      <c r="A18" s="506"/>
      <c r="B18" s="507"/>
      <c r="C18" s="254" t="s">
        <v>53</v>
      </c>
      <c r="D18" s="60">
        <v>19000</v>
      </c>
      <c r="E18" s="60">
        <f>COUNTIFS(C25:C78,5,D25:D78,7)+COUNTIFS(I25:I78,5,J25:J78,7)</f>
        <v>0</v>
      </c>
      <c r="F18" s="515">
        <f t="shared" si="4"/>
        <v>0</v>
      </c>
      <c r="G18" s="516"/>
      <c r="H18" s="517"/>
      <c r="I18" s="55">
        <f>'6.様式１（計画書）'!H39</f>
        <v>0.25</v>
      </c>
      <c r="J18" s="518">
        <f t="shared" si="0"/>
        <v>0</v>
      </c>
      <c r="K18" s="519"/>
      <c r="M18" s="506"/>
      <c r="N18" s="507"/>
      <c r="O18" s="254" t="s">
        <v>53</v>
      </c>
      <c r="P18" s="60">
        <v>19000</v>
      </c>
      <c r="Q18" s="60">
        <f>COUNTIFS(O25:O78,5,P25:P78,7)+COUNTIFS(U25:U78,5,V25:V78,7)</f>
        <v>0</v>
      </c>
      <c r="R18" s="515">
        <f t="shared" si="5"/>
        <v>0</v>
      </c>
      <c r="S18" s="516"/>
      <c r="T18" s="517"/>
      <c r="U18" s="55">
        <f>'6.様式１（計画書）'!H39</f>
        <v>0.25</v>
      </c>
      <c r="V18" s="518">
        <f t="shared" si="1"/>
        <v>0</v>
      </c>
      <c r="W18" s="519"/>
      <c r="Y18" s="506"/>
      <c r="Z18" s="507"/>
      <c r="AA18" s="254" t="s">
        <v>53</v>
      </c>
      <c r="AB18" s="60">
        <v>19000</v>
      </c>
      <c r="AC18" s="60">
        <f>COUNTIFS(AA25:AA78,5,AB25:AB78,7)+COUNTIFS(AG25:AG78,5,AH25:AH78,7)</f>
        <v>0</v>
      </c>
      <c r="AD18" s="515">
        <f t="shared" si="6"/>
        <v>0</v>
      </c>
      <c r="AE18" s="516"/>
      <c r="AF18" s="517"/>
      <c r="AG18" s="55">
        <f>'6.様式１（計画書）'!H39</f>
        <v>0.25</v>
      </c>
      <c r="AH18" s="518">
        <f t="shared" si="2"/>
        <v>0</v>
      </c>
      <c r="AI18" s="519"/>
      <c r="AK18" s="506"/>
      <c r="AL18" s="507"/>
      <c r="AM18" s="254" t="s">
        <v>53</v>
      </c>
      <c r="AN18" s="60">
        <v>19000</v>
      </c>
      <c r="AO18" s="60">
        <f>COUNTIFS(AM25:AM78,5,AN25:AN78,7)+COUNTIFS(AS25:AS78,5,AT25:AT78,7)</f>
        <v>0</v>
      </c>
      <c r="AP18" s="515">
        <f t="shared" si="7"/>
        <v>0</v>
      </c>
      <c r="AQ18" s="516"/>
      <c r="AR18" s="517"/>
      <c r="AS18" s="55">
        <f>'6.様式１（計画書）'!H39</f>
        <v>0.25</v>
      </c>
      <c r="AT18" s="518">
        <f t="shared" si="3"/>
        <v>0</v>
      </c>
      <c r="AU18" s="519"/>
    </row>
    <row r="19" spans="1:47" ht="13.5" thickBot="1">
      <c r="A19" s="508"/>
      <c r="B19" s="509"/>
      <c r="C19" s="258" t="s">
        <v>54</v>
      </c>
      <c r="D19" s="65">
        <v>28000</v>
      </c>
      <c r="E19" s="65">
        <f>COUNTIFS(C25:C78,5,D25:D78,"&gt;7")+COUNTIFS(I25:I78,5,J25:J78,"&gt;7")</f>
        <v>0</v>
      </c>
      <c r="F19" s="520">
        <f>+D19*E19</f>
        <v>0</v>
      </c>
      <c r="G19" s="520"/>
      <c r="H19" s="520"/>
      <c r="I19" s="66">
        <f>'6.様式１（計画書）'!H40</f>
        <v>0.25</v>
      </c>
      <c r="J19" s="521">
        <f t="shared" si="0"/>
        <v>0</v>
      </c>
      <c r="K19" s="522"/>
      <c r="M19" s="508"/>
      <c r="N19" s="509"/>
      <c r="O19" s="258" t="s">
        <v>54</v>
      </c>
      <c r="P19" s="65">
        <v>28000</v>
      </c>
      <c r="Q19" s="65">
        <f>COUNTIFS(O25:O78,5,P25:P78,"&gt;7")+COUNTIFS(U25:U78,5,V25:V78,"&gt;7")</f>
        <v>0</v>
      </c>
      <c r="R19" s="520">
        <f>+P19*Q19</f>
        <v>0</v>
      </c>
      <c r="S19" s="520"/>
      <c r="T19" s="520"/>
      <c r="U19" s="66">
        <f>'6.様式１（計画書）'!H40</f>
        <v>0.25</v>
      </c>
      <c r="V19" s="521">
        <f t="shared" si="1"/>
        <v>0</v>
      </c>
      <c r="W19" s="522"/>
      <c r="Y19" s="508"/>
      <c r="Z19" s="509"/>
      <c r="AA19" s="258" t="s">
        <v>54</v>
      </c>
      <c r="AB19" s="65">
        <v>28000</v>
      </c>
      <c r="AC19" s="65">
        <f>COUNTIFS(AA25:AA78,5,AB25:AB78,"&gt;7")+COUNTIFS(AG25:AG78,5,AH25:AH78,"&gt;7")</f>
        <v>0</v>
      </c>
      <c r="AD19" s="520">
        <f>+AB19*AC19</f>
        <v>0</v>
      </c>
      <c r="AE19" s="520"/>
      <c r="AF19" s="520"/>
      <c r="AG19" s="66">
        <f>'6.様式１（計画書）'!H40</f>
        <v>0.25</v>
      </c>
      <c r="AH19" s="521">
        <f t="shared" si="2"/>
        <v>0</v>
      </c>
      <c r="AI19" s="522"/>
      <c r="AK19" s="508"/>
      <c r="AL19" s="509"/>
      <c r="AM19" s="258" t="s">
        <v>54</v>
      </c>
      <c r="AN19" s="65">
        <v>28000</v>
      </c>
      <c r="AO19" s="65">
        <f>COUNTIFS(AM25:AM78,5,AN25:AN78,"&gt;7")+COUNTIFS(AS25:AS78,5,AT25:AT78,"&gt;7")</f>
        <v>0</v>
      </c>
      <c r="AP19" s="520">
        <f>+AN19*AO19</f>
        <v>0</v>
      </c>
      <c r="AQ19" s="520"/>
      <c r="AR19" s="520"/>
      <c r="AS19" s="66">
        <f>'6.様式１（計画書）'!H40</f>
        <v>0.25</v>
      </c>
      <c r="AT19" s="521">
        <f t="shared" si="3"/>
        <v>0</v>
      </c>
      <c r="AU19" s="522"/>
    </row>
    <row r="20" spans="1:47" ht="14" thickTop="1" thickBot="1">
      <c r="A20" s="499" t="s">
        <v>11</v>
      </c>
      <c r="B20" s="500"/>
      <c r="C20" s="500"/>
      <c r="D20" s="500"/>
      <c r="E20" s="259">
        <f>SUM(E9:E19)</f>
        <v>0</v>
      </c>
      <c r="F20" s="501">
        <f>SUM(F9:H19)</f>
        <v>0</v>
      </c>
      <c r="G20" s="501"/>
      <c r="H20" s="501"/>
      <c r="I20" s="67" t="s">
        <v>35</v>
      </c>
      <c r="J20" s="502">
        <f>SUM(J9:K19)</f>
        <v>0</v>
      </c>
      <c r="K20" s="503"/>
      <c r="M20" s="499" t="s">
        <v>11</v>
      </c>
      <c r="N20" s="500"/>
      <c r="O20" s="500"/>
      <c r="P20" s="500"/>
      <c r="Q20" s="259">
        <f>SUM(Q9:Q19)</f>
        <v>0</v>
      </c>
      <c r="R20" s="501">
        <f>SUM(R9:T19)</f>
        <v>0</v>
      </c>
      <c r="S20" s="501"/>
      <c r="T20" s="501"/>
      <c r="U20" s="67" t="s">
        <v>35</v>
      </c>
      <c r="V20" s="502">
        <f>SUM(V9:W19)</f>
        <v>0</v>
      </c>
      <c r="W20" s="503"/>
      <c r="Y20" s="499" t="s">
        <v>11</v>
      </c>
      <c r="Z20" s="500"/>
      <c r="AA20" s="500"/>
      <c r="AB20" s="500"/>
      <c r="AC20" s="259">
        <f>SUM(AC9:AC19)</f>
        <v>0</v>
      </c>
      <c r="AD20" s="501">
        <f>SUM(AD9:AF19)</f>
        <v>0</v>
      </c>
      <c r="AE20" s="501"/>
      <c r="AF20" s="501"/>
      <c r="AG20" s="67" t="s">
        <v>35</v>
      </c>
      <c r="AH20" s="502">
        <f>SUM(AH9:AI19)</f>
        <v>0</v>
      </c>
      <c r="AI20" s="503"/>
      <c r="AK20" s="499" t="s">
        <v>11</v>
      </c>
      <c r="AL20" s="500"/>
      <c r="AM20" s="500"/>
      <c r="AN20" s="500"/>
      <c r="AO20" s="259">
        <f>SUM(AO9:AO19)</f>
        <v>0</v>
      </c>
      <c r="AP20" s="501">
        <f>SUM(AP9:AR19)</f>
        <v>0</v>
      </c>
      <c r="AQ20" s="501"/>
      <c r="AR20" s="501"/>
      <c r="AS20" s="67" t="s">
        <v>35</v>
      </c>
      <c r="AT20" s="502">
        <f>SUM(AT9:AU19)</f>
        <v>0</v>
      </c>
      <c r="AU20" s="503"/>
    </row>
    <row r="21" spans="1:47">
      <c r="A21" s="37"/>
      <c r="B21" s="37"/>
      <c r="C21" s="37"/>
      <c r="D21" s="37"/>
      <c r="E21" s="37"/>
      <c r="F21" s="37"/>
      <c r="G21" s="37"/>
      <c r="H21" s="37"/>
      <c r="I21" s="37"/>
      <c r="J21" s="37"/>
      <c r="K21" s="37"/>
      <c r="M21" s="37"/>
      <c r="N21" s="37"/>
      <c r="O21" s="37"/>
      <c r="P21" s="37"/>
      <c r="Q21" s="37"/>
      <c r="R21" s="37"/>
      <c r="S21" s="37"/>
      <c r="T21" s="37"/>
      <c r="U21" s="37"/>
      <c r="V21" s="37"/>
      <c r="W21" s="37"/>
      <c r="Y21" s="37"/>
      <c r="Z21" s="37"/>
      <c r="AA21" s="37"/>
      <c r="AB21" s="37"/>
      <c r="AC21" s="37"/>
      <c r="AD21" s="37"/>
      <c r="AE21" s="37"/>
      <c r="AF21" s="37"/>
      <c r="AG21" s="37"/>
      <c r="AH21" s="37"/>
      <c r="AI21" s="37"/>
      <c r="AK21" s="37"/>
      <c r="AL21" s="37"/>
      <c r="AM21" s="37"/>
      <c r="AN21" s="37"/>
      <c r="AO21" s="37"/>
      <c r="AP21" s="37"/>
      <c r="AQ21" s="37"/>
      <c r="AR21" s="37"/>
      <c r="AS21" s="37"/>
      <c r="AT21" s="37"/>
      <c r="AU21" s="37"/>
    </row>
    <row r="22" spans="1:47">
      <c r="A22" s="36" t="s">
        <v>57</v>
      </c>
      <c r="B22" s="36"/>
      <c r="C22" s="36"/>
      <c r="D22" s="36"/>
      <c r="E22" s="36"/>
      <c r="F22" s="36"/>
      <c r="G22" s="36"/>
      <c r="H22" s="36"/>
      <c r="I22" s="36"/>
      <c r="J22" s="36"/>
      <c r="K22" s="36"/>
      <c r="M22" s="36" t="s">
        <v>57</v>
      </c>
      <c r="N22" s="36"/>
      <c r="O22" s="36"/>
      <c r="P22" s="36"/>
      <c r="Q22" s="36"/>
      <c r="R22" s="36"/>
      <c r="S22" s="36"/>
      <c r="T22" s="36"/>
      <c r="U22" s="36"/>
      <c r="V22" s="36"/>
      <c r="W22" s="36"/>
      <c r="Y22" s="36" t="s">
        <v>57</v>
      </c>
      <c r="Z22" s="36"/>
      <c r="AA22" s="36"/>
      <c r="AB22" s="36"/>
      <c r="AC22" s="36"/>
      <c r="AD22" s="36"/>
      <c r="AE22" s="36"/>
      <c r="AF22" s="36"/>
      <c r="AG22" s="36"/>
      <c r="AH22" s="36"/>
      <c r="AI22" s="36"/>
      <c r="AK22" s="36" t="s">
        <v>57</v>
      </c>
      <c r="AL22" s="36"/>
      <c r="AM22" s="36"/>
      <c r="AN22" s="36"/>
      <c r="AO22" s="36"/>
      <c r="AP22" s="36"/>
      <c r="AQ22" s="36"/>
      <c r="AR22" s="36"/>
      <c r="AS22" s="36"/>
      <c r="AT22" s="36"/>
      <c r="AU22" s="36"/>
    </row>
    <row r="23" spans="1:47" ht="6.75" customHeight="1" thickBot="1">
      <c r="A23" s="1"/>
      <c r="B23" s="1"/>
      <c r="C23" s="1"/>
      <c r="D23" s="1"/>
      <c r="E23" s="1"/>
      <c r="F23" s="1"/>
      <c r="G23" s="1"/>
      <c r="H23" s="1"/>
      <c r="I23" s="1"/>
      <c r="J23" s="1"/>
      <c r="K23" s="1"/>
      <c r="M23" s="1"/>
      <c r="N23" s="1"/>
      <c r="O23" s="1"/>
      <c r="P23" s="1"/>
      <c r="Q23" s="1"/>
      <c r="R23" s="1"/>
      <c r="S23" s="1"/>
      <c r="T23" s="1"/>
      <c r="U23" s="1"/>
      <c r="V23" s="1"/>
      <c r="W23" s="1"/>
      <c r="Y23" s="1"/>
      <c r="Z23" s="1"/>
      <c r="AA23" s="1"/>
      <c r="AB23" s="1"/>
      <c r="AC23" s="1"/>
      <c r="AD23" s="1"/>
      <c r="AE23" s="1"/>
      <c r="AF23" s="1"/>
      <c r="AG23" s="1"/>
      <c r="AH23" s="1"/>
      <c r="AI23" s="1"/>
      <c r="AK23" s="1"/>
      <c r="AL23" s="1"/>
      <c r="AM23" s="1"/>
      <c r="AN23" s="1"/>
      <c r="AO23" s="1"/>
      <c r="AP23" s="1"/>
      <c r="AQ23" s="1"/>
      <c r="AR23" s="1"/>
      <c r="AS23" s="1"/>
      <c r="AT23" s="1"/>
      <c r="AU23" s="1"/>
    </row>
    <row r="24" spans="1:47" ht="13.5" thickBot="1">
      <c r="A24" s="38"/>
      <c r="B24" s="39" t="s">
        <v>0</v>
      </c>
      <c r="C24" s="40" t="s">
        <v>3</v>
      </c>
      <c r="D24" s="40" t="s">
        <v>2</v>
      </c>
      <c r="E24" s="260" t="s">
        <v>34</v>
      </c>
      <c r="F24" s="37"/>
      <c r="G24" s="38"/>
      <c r="H24" s="39" t="s">
        <v>0</v>
      </c>
      <c r="I24" s="40" t="s">
        <v>3</v>
      </c>
      <c r="J24" s="40" t="s">
        <v>2</v>
      </c>
      <c r="K24" s="260" t="s">
        <v>34</v>
      </c>
      <c r="M24" s="38"/>
      <c r="N24" s="39" t="s">
        <v>0</v>
      </c>
      <c r="O24" s="40" t="s">
        <v>3</v>
      </c>
      <c r="P24" s="40" t="s">
        <v>2</v>
      </c>
      <c r="Q24" s="260" t="s">
        <v>34</v>
      </c>
      <c r="R24" s="37"/>
      <c r="S24" s="38"/>
      <c r="T24" s="39" t="s">
        <v>0</v>
      </c>
      <c r="U24" s="40" t="s">
        <v>3</v>
      </c>
      <c r="V24" s="40" t="s">
        <v>2</v>
      </c>
      <c r="W24" s="260" t="s">
        <v>34</v>
      </c>
      <c r="Y24" s="38"/>
      <c r="Z24" s="39" t="s">
        <v>0</v>
      </c>
      <c r="AA24" s="40" t="s">
        <v>3</v>
      </c>
      <c r="AB24" s="40" t="s">
        <v>2</v>
      </c>
      <c r="AC24" s="260" t="s">
        <v>34</v>
      </c>
      <c r="AD24" s="37"/>
      <c r="AE24" s="38"/>
      <c r="AF24" s="39" t="s">
        <v>0</v>
      </c>
      <c r="AG24" s="40" t="s">
        <v>3</v>
      </c>
      <c r="AH24" s="40" t="s">
        <v>2</v>
      </c>
      <c r="AI24" s="260" t="s">
        <v>34</v>
      </c>
      <c r="AK24" s="38"/>
      <c r="AL24" s="39" t="s">
        <v>0</v>
      </c>
      <c r="AM24" s="40" t="s">
        <v>3</v>
      </c>
      <c r="AN24" s="40" t="s">
        <v>2</v>
      </c>
      <c r="AO24" s="260" t="s">
        <v>34</v>
      </c>
      <c r="AP24" s="37"/>
      <c r="AQ24" s="38"/>
      <c r="AR24" s="39" t="s">
        <v>0</v>
      </c>
      <c r="AS24" s="40" t="s">
        <v>3</v>
      </c>
      <c r="AT24" s="40" t="s">
        <v>2</v>
      </c>
      <c r="AU24" s="260" t="s">
        <v>34</v>
      </c>
    </row>
    <row r="25" spans="1:47">
      <c r="A25" s="490" t="s">
        <v>1</v>
      </c>
      <c r="B25" s="41"/>
      <c r="C25" s="42"/>
      <c r="D25" s="42"/>
      <c r="E25" s="261">
        <f>IF(AND(OR(C25=3,C25=4),D25=4),3000,IF(AND(OR(C25=3,C25=4),D25=5),11000,IF(AND(C25=3,D25&gt;5),19000,IF(AND(C25=4,D25=6),19000,IF(AND(C25=4,D25&gt;6),27000,IF(AND(C25=5,D25=7),19000,IF(AND(C25=5,D25&gt;7),28000,IF(AND(C25=5,D25=5),3000,IF(AND(C25=5,D25=6),11000,0)))))))))</f>
        <v>0</v>
      </c>
      <c r="F25" s="37"/>
      <c r="G25" s="490" t="s">
        <v>12</v>
      </c>
      <c r="H25" s="41"/>
      <c r="I25" s="42"/>
      <c r="J25" s="42"/>
      <c r="K25" s="261">
        <f>IF(AND(OR(I25=3,I25=4),J25=4),3000,IF(AND(OR(I25=3,I25=4),J25=5),11000,IF(AND(I25=3,J25&gt;5),19000,IF(AND(I25=4,J25=6),19000,IF(AND(I25=4,J25&gt;6),27000,IF(AND(I25=5,J25=7),19000,IF(AND(I25=5,J25&gt;7),28000,IF(AND(I25=5,J25=5),3000,IF(AND(I25=5,J25=6),11000,0)))))))))</f>
        <v>0</v>
      </c>
      <c r="M25" s="490" t="s">
        <v>1</v>
      </c>
      <c r="N25" s="41"/>
      <c r="O25" s="42"/>
      <c r="P25" s="42"/>
      <c r="Q25" s="261">
        <f>IF(AND(OR(O25=3,O25=4),P25=4),3000,IF(AND(OR(O25=3,O25=4),P25=5),11000,IF(AND(O25=3,P25&gt;5),19000,IF(AND(O25=4,P25=6),19000,IF(AND(O25=4,P25&gt;6),27000,IF(AND(O25=5,P25=7),19000,IF(AND(O25=5,P25&gt;7),28000,IF(AND(O25=5,P25=5),3000,IF(AND(O25=5,P25=6),11000,0)))))))))</f>
        <v>0</v>
      </c>
      <c r="R25" s="37"/>
      <c r="S25" s="490" t="s">
        <v>12</v>
      </c>
      <c r="T25" s="41"/>
      <c r="U25" s="42"/>
      <c r="V25" s="42"/>
      <c r="W25" s="261">
        <f>IF(AND(OR(U25=3,U25=4),V25=4),3000,IF(AND(OR(U25=3,U25=4),V25=5),11000,IF(AND(U25=3,V25&gt;5),19000,IF(AND(U25=4,V25=6),19000,IF(AND(U25=4,V25&gt;6),27000,IF(AND(U25=5,V25=7),19000,IF(AND(U25=5,V25&gt;7),28000,IF(AND(U25=5,V25=5),3000,IF(AND(U25=5,V25=6),11000,0)))))))))</f>
        <v>0</v>
      </c>
      <c r="Y25" s="490" t="s">
        <v>1</v>
      </c>
      <c r="Z25" s="41"/>
      <c r="AA25" s="42"/>
      <c r="AB25" s="42"/>
      <c r="AC25" s="261">
        <f>IF(AND(OR(AA25=3,AA25=4),AB25=4),3000,IF(AND(OR(AA25=3,AA25=4),AB25=5),11000,IF(AND(AA25=3,AB25&gt;5),19000,IF(AND(AA25=4,AB25=6),19000,IF(AND(AA25=4,AB25&gt;6),27000,IF(AND(AA25=5,AB25=7),19000,IF(AND(AA25=5,AB25&gt;7),28000,IF(AND(AA25=5,AB25=5),3000,IF(AND(AA25=5,AB25=6),11000,0)))))))))</f>
        <v>0</v>
      </c>
      <c r="AD25" s="37"/>
      <c r="AE25" s="490" t="s">
        <v>12</v>
      </c>
      <c r="AF25" s="41"/>
      <c r="AG25" s="42"/>
      <c r="AH25" s="42"/>
      <c r="AI25" s="261">
        <f>IF(AND(OR(AG25=3,AG25=4),AH25=4),3000,IF(AND(OR(AG25=3,AG25=4),AH25=5),11000,IF(AND(AG25=3,AH25&gt;5),19000,IF(AND(AG25=4,AH25=6),19000,IF(AND(AG25=4,AH25&gt;6),27000,IF(AND(AG25=5,AH25=7),19000,IF(AND(AG25=5,AH25&gt;7),28000,IF(AND(AG25=5,AH25=5),3000,IF(AND(AG25=5,AH25=6),11000,0)))))))))</f>
        <v>0</v>
      </c>
      <c r="AK25" s="490" t="s">
        <v>1</v>
      </c>
      <c r="AL25" s="41"/>
      <c r="AM25" s="42"/>
      <c r="AN25" s="42"/>
      <c r="AO25" s="261">
        <f>IF(AND(OR(AM25=3,AM25=4),AN25=4),3000,IF(AND(OR(AM25=3,AM25=4),AN25=5),11000,IF(AND(AM25=3,AN25&gt;5),19000,IF(AND(AM25=4,AN25=6),19000,IF(AND(AM25=4,AN25&gt;6),27000,IF(AND(AM25=5,AN25=7),19000,IF(AND(AM25=5,AN25&gt;7),28000,IF(AND(AM25=5,AN25=5),3000,IF(AND(AM25=5,AN25=6),11000,0)))))))))</f>
        <v>0</v>
      </c>
      <c r="AP25" s="37"/>
      <c r="AQ25" s="490" t="s">
        <v>12</v>
      </c>
      <c r="AR25" s="41"/>
      <c r="AS25" s="42"/>
      <c r="AT25" s="42"/>
      <c r="AU25" s="261">
        <f>IF(AND(OR(AS25=3,AS25=4),AT25=4),3000,IF(AND(OR(AS25=3,AS25=4),AT25=5),11000,IF(AND(AS25=3,AT25&gt;5),19000,IF(AND(AS25=4,AT25=6),19000,IF(AND(AS25=4,AT25&gt;6),27000,IF(AND(AS25=5,AT25=7),19000,IF(AND(AS25=5,AT25&gt;7),28000,IF(AND(AS25=5,AT25=5),3000,IF(AND(AS25=5,AT25=6),11000,0)))))))))</f>
        <v>0</v>
      </c>
    </row>
    <row r="26" spans="1:47">
      <c r="A26" s="491"/>
      <c r="B26" s="43"/>
      <c r="C26" s="44"/>
      <c r="D26" s="44"/>
      <c r="E26" s="262">
        <f t="shared" ref="E26:E32" si="8">IF(AND(OR(C26=3,C26=4),D26=4),3000,IF(AND(OR(C26=3,C26=4),D26=5),11000,IF(AND(C26=3,D26&gt;5),19000,IF(AND(C26=4,D26=6),19000,IF(AND(C26=4,D26&gt;6),27000,IF(AND(C26=5,D26=7),19000,IF(AND(C26=5,D26&gt;7),28000,IF(AND(C26=5,D26=5),3000,IF(AND(C26=5,D26=6),11000,0)))))))))</f>
        <v>0</v>
      </c>
      <c r="F26" s="37"/>
      <c r="G26" s="491"/>
      <c r="H26" s="43"/>
      <c r="I26" s="44"/>
      <c r="J26" s="44"/>
      <c r="K26" s="262">
        <f t="shared" ref="K26:K32" si="9">IF(AND(OR(I26=3,I26=4),J26=4),3000,IF(AND(OR(I26=3,I26=4),J26=5),11000,IF(AND(I26=3,J26&gt;5),19000,IF(AND(I26=4,J26=6),19000,IF(AND(I26=4,J26&gt;6),27000,IF(AND(I26=5,J26=7),19000,IF(AND(I26=5,J26&gt;7),28000,IF(AND(I26=5,J26=5),3000,IF(AND(I26=5,J26=6),11000,0)))))))))</f>
        <v>0</v>
      </c>
      <c r="M26" s="491"/>
      <c r="N26" s="43"/>
      <c r="O26" s="44"/>
      <c r="P26" s="44"/>
      <c r="Q26" s="262">
        <f t="shared" ref="Q26:Q32" si="10">IF(AND(OR(O26=3,O26=4),P26=4),3000,IF(AND(OR(O26=3,O26=4),P26=5),11000,IF(AND(O26=3,P26&gt;5),19000,IF(AND(O26=4,P26=6),19000,IF(AND(O26=4,P26&gt;6),27000,IF(AND(O26=5,P26=7),19000,IF(AND(O26=5,P26&gt;7),28000,IF(AND(O26=5,P26=5),3000,IF(AND(O26=5,P26=6),11000,0)))))))))</f>
        <v>0</v>
      </c>
      <c r="R26" s="37"/>
      <c r="S26" s="491"/>
      <c r="T26" s="43"/>
      <c r="U26" s="44"/>
      <c r="V26" s="44"/>
      <c r="W26" s="262">
        <f t="shared" ref="W26:W32" si="11">IF(AND(OR(U26=3,U26=4),V26=4),3000,IF(AND(OR(U26=3,U26=4),V26=5),11000,IF(AND(U26=3,V26&gt;5),19000,IF(AND(U26=4,V26=6),19000,IF(AND(U26=4,V26&gt;6),27000,IF(AND(U26=5,V26=7),19000,IF(AND(U26=5,V26&gt;7),28000,IF(AND(U26=5,V26=5),3000,IF(AND(U26=5,V26=6),11000,0)))))))))</f>
        <v>0</v>
      </c>
      <c r="Y26" s="491"/>
      <c r="Z26" s="43"/>
      <c r="AA26" s="44"/>
      <c r="AB26" s="44"/>
      <c r="AC26" s="262">
        <f t="shared" ref="AC26:AC32" si="12">IF(AND(OR(AA26=3,AA26=4),AB26=4),3000,IF(AND(OR(AA26=3,AA26=4),AB26=5),11000,IF(AND(AA26=3,AB26&gt;5),19000,IF(AND(AA26=4,AB26=6),19000,IF(AND(AA26=4,AB26&gt;6),27000,IF(AND(AA26=5,AB26=7),19000,IF(AND(AA26=5,AB26&gt;7),28000,IF(AND(AA26=5,AB26=5),3000,IF(AND(AA26=5,AB26=6),11000,0)))))))))</f>
        <v>0</v>
      </c>
      <c r="AD26" s="37"/>
      <c r="AE26" s="491"/>
      <c r="AF26" s="43"/>
      <c r="AG26" s="44"/>
      <c r="AH26" s="44"/>
      <c r="AI26" s="262">
        <f t="shared" ref="AI26:AI32" si="13">IF(AND(OR(AG26=3,AG26=4),AH26=4),3000,IF(AND(OR(AG26=3,AG26=4),AH26=5),11000,IF(AND(AG26=3,AH26&gt;5),19000,IF(AND(AG26=4,AH26=6),19000,IF(AND(AG26=4,AH26&gt;6),27000,IF(AND(AG26=5,AH26=7),19000,IF(AND(AG26=5,AH26&gt;7),28000,IF(AND(AG26=5,AH26=5),3000,IF(AND(AG26=5,AH26=6),11000,0)))))))))</f>
        <v>0</v>
      </c>
      <c r="AK26" s="491"/>
      <c r="AL26" s="43"/>
      <c r="AM26" s="44"/>
      <c r="AN26" s="44"/>
      <c r="AO26" s="262">
        <f t="shared" ref="AO26:AO32" si="14">IF(AND(OR(AM26=3,AM26=4),AN26=4),3000,IF(AND(OR(AM26=3,AM26=4),AN26=5),11000,IF(AND(AM26=3,AN26&gt;5),19000,IF(AND(AM26=4,AN26=6),19000,IF(AND(AM26=4,AN26&gt;6),27000,IF(AND(AM26=5,AN26=7),19000,IF(AND(AM26=5,AN26&gt;7),28000,IF(AND(AM26=5,AN26=5),3000,IF(AND(AM26=5,AN26=6),11000,0)))))))))</f>
        <v>0</v>
      </c>
      <c r="AP26" s="37"/>
      <c r="AQ26" s="491"/>
      <c r="AR26" s="43"/>
      <c r="AS26" s="44"/>
      <c r="AT26" s="44"/>
      <c r="AU26" s="262">
        <f t="shared" ref="AU26:AU32" si="15">IF(AND(OR(AS26=3,AS26=4),AT26=4),3000,IF(AND(OR(AS26=3,AS26=4),AT26=5),11000,IF(AND(AS26=3,AT26&gt;5),19000,IF(AND(AS26=4,AT26=6),19000,IF(AND(AS26=4,AT26&gt;6),27000,IF(AND(AS26=5,AT26=7),19000,IF(AND(AS26=5,AT26&gt;7),28000,IF(AND(AS26=5,AT26=5),3000,IF(AND(AS26=5,AT26=6),11000,0)))))))))</f>
        <v>0</v>
      </c>
    </row>
    <row r="27" spans="1:47">
      <c r="A27" s="491"/>
      <c r="B27" s="43"/>
      <c r="C27" s="44"/>
      <c r="D27" s="44"/>
      <c r="E27" s="262">
        <f t="shared" si="8"/>
        <v>0</v>
      </c>
      <c r="F27" s="37"/>
      <c r="G27" s="491"/>
      <c r="H27" s="43"/>
      <c r="I27" s="44"/>
      <c r="J27" s="44"/>
      <c r="K27" s="262">
        <f t="shared" si="9"/>
        <v>0</v>
      </c>
      <c r="M27" s="491"/>
      <c r="N27" s="43"/>
      <c r="O27" s="44"/>
      <c r="P27" s="44"/>
      <c r="Q27" s="262">
        <f>IF(AND(OR(O27=3,O27=4),P27=4),3000,IF(AND(OR(O27=3,O27=4),P27=5),11000,IF(AND(O27=3,P27&gt;5),19000,IF(AND(O27=4,P27=6),19000,IF(AND(O27=4,P27&gt;6),27000,IF(AND(O27=5,P27=7),19000,IF(AND(O27=5,P27&gt;7),28000,IF(AND(O27=5,P27=5),3000,IF(AND(O27=5,P27=6),11000,0)))))))))</f>
        <v>0</v>
      </c>
      <c r="R27" s="37"/>
      <c r="S27" s="491"/>
      <c r="T27" s="43"/>
      <c r="U27" s="44"/>
      <c r="V27" s="44"/>
      <c r="W27" s="262">
        <f t="shared" si="11"/>
        <v>0</v>
      </c>
      <c r="Y27" s="491"/>
      <c r="Z27" s="43"/>
      <c r="AA27" s="44"/>
      <c r="AB27" s="44"/>
      <c r="AC27" s="262">
        <f t="shared" si="12"/>
        <v>0</v>
      </c>
      <c r="AD27" s="37"/>
      <c r="AE27" s="491"/>
      <c r="AF27" s="43"/>
      <c r="AG27" s="44"/>
      <c r="AH27" s="44"/>
      <c r="AI27" s="262">
        <f t="shared" si="13"/>
        <v>0</v>
      </c>
      <c r="AK27" s="491"/>
      <c r="AL27" s="43"/>
      <c r="AM27" s="44"/>
      <c r="AN27" s="44"/>
      <c r="AO27" s="262">
        <f t="shared" si="14"/>
        <v>0</v>
      </c>
      <c r="AP27" s="37"/>
      <c r="AQ27" s="491"/>
      <c r="AR27" s="43"/>
      <c r="AS27" s="44"/>
      <c r="AT27" s="44"/>
      <c r="AU27" s="262">
        <f t="shared" si="15"/>
        <v>0</v>
      </c>
    </row>
    <row r="28" spans="1:47">
      <c r="A28" s="491"/>
      <c r="B28" s="43"/>
      <c r="C28" s="44"/>
      <c r="D28" s="44"/>
      <c r="E28" s="262">
        <f t="shared" si="8"/>
        <v>0</v>
      </c>
      <c r="F28" s="37"/>
      <c r="G28" s="491"/>
      <c r="H28" s="43"/>
      <c r="I28" s="44"/>
      <c r="J28" s="44"/>
      <c r="K28" s="262">
        <f t="shared" si="9"/>
        <v>0</v>
      </c>
      <c r="M28" s="491"/>
      <c r="N28" s="43"/>
      <c r="O28" s="44"/>
      <c r="P28" s="44"/>
      <c r="Q28" s="262">
        <f t="shared" si="10"/>
        <v>0</v>
      </c>
      <c r="R28" s="37"/>
      <c r="S28" s="491"/>
      <c r="T28" s="43"/>
      <c r="U28" s="44"/>
      <c r="V28" s="44"/>
      <c r="W28" s="262">
        <f t="shared" si="11"/>
        <v>0</v>
      </c>
      <c r="Y28" s="491"/>
      <c r="Z28" s="43"/>
      <c r="AA28" s="44"/>
      <c r="AB28" s="44"/>
      <c r="AC28" s="262">
        <f t="shared" si="12"/>
        <v>0</v>
      </c>
      <c r="AD28" s="37"/>
      <c r="AE28" s="491"/>
      <c r="AF28" s="43"/>
      <c r="AG28" s="44"/>
      <c r="AH28" s="44"/>
      <c r="AI28" s="262">
        <f t="shared" si="13"/>
        <v>0</v>
      </c>
      <c r="AK28" s="491"/>
      <c r="AL28" s="43"/>
      <c r="AM28" s="44"/>
      <c r="AN28" s="44"/>
      <c r="AO28" s="262">
        <f t="shared" si="14"/>
        <v>0</v>
      </c>
      <c r="AP28" s="37"/>
      <c r="AQ28" s="491"/>
      <c r="AR28" s="43"/>
      <c r="AS28" s="44"/>
      <c r="AT28" s="44"/>
      <c r="AU28" s="262">
        <f t="shared" si="15"/>
        <v>0</v>
      </c>
    </row>
    <row r="29" spans="1:47">
      <c r="A29" s="491"/>
      <c r="B29" s="43"/>
      <c r="C29" s="44"/>
      <c r="D29" s="44"/>
      <c r="E29" s="262">
        <f t="shared" si="8"/>
        <v>0</v>
      </c>
      <c r="F29" s="37"/>
      <c r="G29" s="491"/>
      <c r="H29" s="43"/>
      <c r="I29" s="44"/>
      <c r="J29" s="44"/>
      <c r="K29" s="262">
        <f t="shared" si="9"/>
        <v>0</v>
      </c>
      <c r="M29" s="491"/>
      <c r="N29" s="43"/>
      <c r="O29" s="44"/>
      <c r="P29" s="44"/>
      <c r="Q29" s="262">
        <f t="shared" si="10"/>
        <v>0</v>
      </c>
      <c r="R29" s="37"/>
      <c r="S29" s="491"/>
      <c r="T29" s="43"/>
      <c r="U29" s="44"/>
      <c r="V29" s="44"/>
      <c r="W29" s="262">
        <f t="shared" si="11"/>
        <v>0</v>
      </c>
      <c r="Y29" s="491"/>
      <c r="Z29" s="43"/>
      <c r="AA29" s="44"/>
      <c r="AB29" s="44"/>
      <c r="AC29" s="262">
        <f t="shared" si="12"/>
        <v>0</v>
      </c>
      <c r="AD29" s="37"/>
      <c r="AE29" s="491"/>
      <c r="AF29" s="43"/>
      <c r="AG29" s="44"/>
      <c r="AH29" s="44"/>
      <c r="AI29" s="262">
        <f t="shared" si="13"/>
        <v>0</v>
      </c>
      <c r="AK29" s="491"/>
      <c r="AL29" s="43"/>
      <c r="AM29" s="44"/>
      <c r="AN29" s="44"/>
      <c r="AO29" s="262">
        <f t="shared" si="14"/>
        <v>0</v>
      </c>
      <c r="AP29" s="37"/>
      <c r="AQ29" s="491"/>
      <c r="AR29" s="43"/>
      <c r="AS29" s="44"/>
      <c r="AT29" s="44"/>
      <c r="AU29" s="262">
        <f t="shared" si="15"/>
        <v>0</v>
      </c>
    </row>
    <row r="30" spans="1:47">
      <c r="A30" s="491"/>
      <c r="B30" s="43"/>
      <c r="C30" s="44"/>
      <c r="D30" s="44"/>
      <c r="E30" s="262">
        <f t="shared" si="8"/>
        <v>0</v>
      </c>
      <c r="F30" s="37"/>
      <c r="G30" s="491"/>
      <c r="H30" s="43"/>
      <c r="I30" s="44"/>
      <c r="J30" s="44"/>
      <c r="K30" s="262">
        <f t="shared" si="9"/>
        <v>0</v>
      </c>
      <c r="M30" s="491"/>
      <c r="N30" s="43"/>
      <c r="O30" s="44"/>
      <c r="P30" s="44"/>
      <c r="Q30" s="262">
        <f t="shared" si="10"/>
        <v>0</v>
      </c>
      <c r="R30" s="37"/>
      <c r="S30" s="491"/>
      <c r="T30" s="43"/>
      <c r="U30" s="44"/>
      <c r="V30" s="44"/>
      <c r="W30" s="262">
        <f t="shared" si="11"/>
        <v>0</v>
      </c>
      <c r="Y30" s="491"/>
      <c r="Z30" s="43"/>
      <c r="AA30" s="44"/>
      <c r="AB30" s="44"/>
      <c r="AC30" s="262">
        <f t="shared" si="12"/>
        <v>0</v>
      </c>
      <c r="AD30" s="37"/>
      <c r="AE30" s="491"/>
      <c r="AF30" s="43"/>
      <c r="AG30" s="44"/>
      <c r="AH30" s="44"/>
      <c r="AI30" s="262">
        <f t="shared" si="13"/>
        <v>0</v>
      </c>
      <c r="AK30" s="491"/>
      <c r="AL30" s="43"/>
      <c r="AM30" s="44"/>
      <c r="AN30" s="44"/>
      <c r="AO30" s="262">
        <f t="shared" si="14"/>
        <v>0</v>
      </c>
      <c r="AP30" s="37"/>
      <c r="AQ30" s="491"/>
      <c r="AR30" s="43"/>
      <c r="AS30" s="44"/>
      <c r="AT30" s="44"/>
      <c r="AU30" s="262">
        <f t="shared" si="15"/>
        <v>0</v>
      </c>
    </row>
    <row r="31" spans="1:47">
      <c r="A31" s="491"/>
      <c r="B31" s="43"/>
      <c r="C31" s="44"/>
      <c r="D31" s="44"/>
      <c r="E31" s="262">
        <f t="shared" si="8"/>
        <v>0</v>
      </c>
      <c r="F31" s="37"/>
      <c r="G31" s="491"/>
      <c r="H31" s="43"/>
      <c r="I31" s="44"/>
      <c r="J31" s="44"/>
      <c r="K31" s="262">
        <f t="shared" si="9"/>
        <v>0</v>
      </c>
      <c r="M31" s="491"/>
      <c r="N31" s="43"/>
      <c r="O31" s="44"/>
      <c r="P31" s="44"/>
      <c r="Q31" s="262">
        <f t="shared" si="10"/>
        <v>0</v>
      </c>
      <c r="R31" s="37"/>
      <c r="S31" s="491"/>
      <c r="T31" s="43"/>
      <c r="U31" s="44"/>
      <c r="V31" s="44"/>
      <c r="W31" s="262">
        <f t="shared" si="11"/>
        <v>0</v>
      </c>
      <c r="Y31" s="491"/>
      <c r="Z31" s="43"/>
      <c r="AA31" s="44"/>
      <c r="AB31" s="44"/>
      <c r="AC31" s="262">
        <f t="shared" si="12"/>
        <v>0</v>
      </c>
      <c r="AD31" s="37"/>
      <c r="AE31" s="491"/>
      <c r="AF31" s="43"/>
      <c r="AG31" s="44"/>
      <c r="AH31" s="44"/>
      <c r="AI31" s="262">
        <f t="shared" si="13"/>
        <v>0</v>
      </c>
      <c r="AK31" s="491"/>
      <c r="AL31" s="43"/>
      <c r="AM31" s="44"/>
      <c r="AN31" s="44"/>
      <c r="AO31" s="262">
        <f t="shared" si="14"/>
        <v>0</v>
      </c>
      <c r="AP31" s="37"/>
      <c r="AQ31" s="491"/>
      <c r="AR31" s="43"/>
      <c r="AS31" s="44"/>
      <c r="AT31" s="44"/>
      <c r="AU31" s="262">
        <f t="shared" si="15"/>
        <v>0</v>
      </c>
    </row>
    <row r="32" spans="1:47">
      <c r="A32" s="491"/>
      <c r="B32" s="43"/>
      <c r="C32" s="44"/>
      <c r="D32" s="44"/>
      <c r="E32" s="262">
        <f t="shared" si="8"/>
        <v>0</v>
      </c>
      <c r="F32" s="37"/>
      <c r="G32" s="491"/>
      <c r="H32" s="43"/>
      <c r="I32" s="44"/>
      <c r="J32" s="44"/>
      <c r="K32" s="262">
        <f t="shared" si="9"/>
        <v>0</v>
      </c>
      <c r="M32" s="491"/>
      <c r="N32" s="43"/>
      <c r="O32" s="44"/>
      <c r="P32" s="44"/>
      <c r="Q32" s="262">
        <f t="shared" si="10"/>
        <v>0</v>
      </c>
      <c r="R32" s="37"/>
      <c r="S32" s="491"/>
      <c r="T32" s="43"/>
      <c r="U32" s="44"/>
      <c r="V32" s="44"/>
      <c r="W32" s="262">
        <f t="shared" si="11"/>
        <v>0</v>
      </c>
      <c r="Y32" s="491"/>
      <c r="Z32" s="43"/>
      <c r="AA32" s="44"/>
      <c r="AB32" s="44"/>
      <c r="AC32" s="262">
        <f t="shared" si="12"/>
        <v>0</v>
      </c>
      <c r="AD32" s="37"/>
      <c r="AE32" s="491"/>
      <c r="AF32" s="43"/>
      <c r="AG32" s="44"/>
      <c r="AH32" s="44"/>
      <c r="AI32" s="262">
        <f t="shared" si="13"/>
        <v>0</v>
      </c>
      <c r="AK32" s="491"/>
      <c r="AL32" s="43"/>
      <c r="AM32" s="44"/>
      <c r="AN32" s="44"/>
      <c r="AO32" s="262">
        <f t="shared" si="14"/>
        <v>0</v>
      </c>
      <c r="AP32" s="37"/>
      <c r="AQ32" s="491"/>
      <c r="AR32" s="43"/>
      <c r="AS32" s="44"/>
      <c r="AT32" s="44"/>
      <c r="AU32" s="262">
        <f t="shared" si="15"/>
        <v>0</v>
      </c>
    </row>
    <row r="33" spans="1:47" ht="13.5" thickBot="1">
      <c r="A33" s="492"/>
      <c r="B33" s="45" t="s">
        <v>5</v>
      </c>
      <c r="C33" s="46"/>
      <c r="D33" s="46"/>
      <c r="E33" s="263">
        <f>SUM(E25:E32)</f>
        <v>0</v>
      </c>
      <c r="F33" s="37"/>
      <c r="G33" s="492"/>
      <c r="H33" s="45" t="s">
        <v>5</v>
      </c>
      <c r="I33" s="46"/>
      <c r="J33" s="46"/>
      <c r="K33" s="263">
        <f>SUM(K25:K32)</f>
        <v>0</v>
      </c>
      <c r="M33" s="492"/>
      <c r="N33" s="45" t="s">
        <v>5</v>
      </c>
      <c r="O33" s="46"/>
      <c r="P33" s="46"/>
      <c r="Q33" s="263">
        <f>SUM(Q25:Q32)</f>
        <v>0</v>
      </c>
      <c r="R33" s="37"/>
      <c r="S33" s="492"/>
      <c r="T33" s="45" t="s">
        <v>5</v>
      </c>
      <c r="U33" s="46"/>
      <c r="V33" s="46"/>
      <c r="W33" s="263">
        <f>SUM(W25:W32)</f>
        <v>0</v>
      </c>
      <c r="Y33" s="492"/>
      <c r="Z33" s="45" t="s">
        <v>5</v>
      </c>
      <c r="AA33" s="46"/>
      <c r="AB33" s="46"/>
      <c r="AC33" s="263">
        <f>SUM(AC25:AC32)</f>
        <v>0</v>
      </c>
      <c r="AD33" s="37"/>
      <c r="AE33" s="492"/>
      <c r="AF33" s="45" t="s">
        <v>5</v>
      </c>
      <c r="AG33" s="46"/>
      <c r="AH33" s="46"/>
      <c r="AI33" s="263">
        <f>SUM(AI25:AI32)</f>
        <v>0</v>
      </c>
      <c r="AK33" s="492"/>
      <c r="AL33" s="45" t="s">
        <v>5</v>
      </c>
      <c r="AM33" s="46"/>
      <c r="AN33" s="46"/>
      <c r="AO33" s="263">
        <f>SUM(AO25:AO32)</f>
        <v>0</v>
      </c>
      <c r="AP33" s="37"/>
      <c r="AQ33" s="492"/>
      <c r="AR33" s="45" t="s">
        <v>5</v>
      </c>
      <c r="AS33" s="46"/>
      <c r="AT33" s="46"/>
      <c r="AU33" s="263">
        <f>SUM(AU25:AU32)</f>
        <v>0</v>
      </c>
    </row>
    <row r="34" spans="1:47">
      <c r="A34" s="497" t="s">
        <v>4</v>
      </c>
      <c r="B34" s="41"/>
      <c r="C34" s="42"/>
      <c r="D34" s="42"/>
      <c r="E34" s="261">
        <f>IF(AND(OR(C34=3,C34=4),D34=4),3000,IF(AND(OR(C34=3,C34=4),D34=5),11000,IF(AND(C34=3,D34&gt;5),19000,IF(AND(C34=4,D34=6),19000,IF(AND(C34=4,D34&gt;6),27000,IF(AND(C34=5,D34=7),19000,IF(AND(C34=5,D34&gt;7),28000,IF(AND(C34=5,D34=5),3000,IF(AND(C34=5,D34=6),11000,0)))))))))</f>
        <v>0</v>
      </c>
      <c r="F34" s="37"/>
      <c r="G34" s="490" t="s">
        <v>13</v>
      </c>
      <c r="H34" s="41"/>
      <c r="I34" s="42"/>
      <c r="J34" s="42"/>
      <c r="K34" s="261">
        <f>IF(AND(OR(I34=3,I34=4),J34=4),3000,IF(AND(OR(I34=3,I34=4),J34=5),11000,IF(AND(I34=3,J34&gt;5),19000,IF(AND(I34=4,J34=6),19000,IF(AND(I34=4,J34&gt;6),27000,IF(AND(I34=5,J34=7),19000,IF(AND(I34=5,J34&gt;7),28000,IF(AND(I34=5,J34=5),3000,IF(AND(I34=5,J34=6),11000,0)))))))))</f>
        <v>0</v>
      </c>
      <c r="M34" s="497" t="s">
        <v>4</v>
      </c>
      <c r="N34" s="41"/>
      <c r="O34" s="42"/>
      <c r="P34" s="42"/>
      <c r="Q34" s="261">
        <f>IF(AND(OR(O34=3,O34=4),P34=4),3000,IF(AND(OR(O34=3,O34=4),P34=5),11000,IF(AND(O34=3,P34&gt;5),19000,IF(AND(O34=4,P34=6),19000,IF(AND(O34=4,P34&gt;6),27000,IF(AND(O34=5,P34=7),19000,IF(AND(O34=5,P34&gt;7),28000,IF(AND(O34=5,P34=5),3000,IF(AND(O34=5,P34=6),11000,0)))))))))</f>
        <v>0</v>
      </c>
      <c r="R34" s="37"/>
      <c r="S34" s="490" t="s">
        <v>13</v>
      </c>
      <c r="T34" s="41"/>
      <c r="U34" s="42"/>
      <c r="V34" s="42"/>
      <c r="W34" s="261">
        <f>IF(AND(OR(U34=3,U34=4),V34=4),3000,IF(AND(OR(U34=3,U34=4),V34=5),11000,IF(AND(U34=3,V34&gt;5),19000,IF(AND(U34=4,V34=6),19000,IF(AND(U34=4,V34&gt;6),27000,IF(AND(U34=5,V34=7),19000,IF(AND(U34=5,V34&gt;7),28000,IF(AND(U34=5,V34=5),3000,IF(AND(U34=5,V34=6),11000,0)))))))))</f>
        <v>0</v>
      </c>
      <c r="Y34" s="497" t="s">
        <v>4</v>
      </c>
      <c r="Z34" s="41"/>
      <c r="AA34" s="42"/>
      <c r="AB34" s="42"/>
      <c r="AC34" s="261">
        <f>IF(AND(OR(AA34=3,AA34=4),AB34=4),3000,IF(AND(OR(AA34=3,AA34=4),AB34=5),11000,IF(AND(AA34=3,AB34&gt;5),19000,IF(AND(AA34=4,AB34=6),19000,IF(AND(AA34=4,AB34&gt;6),27000,IF(AND(AA34=5,AB34=7),19000,IF(AND(AA34=5,AB34&gt;7),28000,IF(AND(AA34=5,AB34=5),3000,IF(AND(AA34=5,AB34=6),11000,0)))))))))</f>
        <v>0</v>
      </c>
      <c r="AD34" s="37"/>
      <c r="AE34" s="490" t="s">
        <v>13</v>
      </c>
      <c r="AF34" s="41"/>
      <c r="AG34" s="42"/>
      <c r="AH34" s="42"/>
      <c r="AI34" s="261">
        <f>IF(AND(OR(AG34=3,AG34=4),AH34=4),3000,IF(AND(OR(AG34=3,AG34=4),AH34=5),11000,IF(AND(AG34=3,AH34&gt;5),19000,IF(AND(AG34=4,AH34=6),19000,IF(AND(AG34=4,AH34&gt;6),27000,IF(AND(AG34=5,AH34=7),19000,IF(AND(AG34=5,AH34&gt;7),28000,IF(AND(AG34=5,AH34=5),3000,IF(AND(AG34=5,AH34=6),11000,0)))))))))</f>
        <v>0</v>
      </c>
      <c r="AK34" s="497" t="s">
        <v>4</v>
      </c>
      <c r="AL34" s="41"/>
      <c r="AM34" s="42"/>
      <c r="AN34" s="42"/>
      <c r="AO34" s="261">
        <f>IF(AND(OR(AM34=3,AM34=4),AN34=4),3000,IF(AND(OR(AM34=3,AM34=4),AN34=5),11000,IF(AND(AM34=3,AN34&gt;5),19000,IF(AND(AM34=4,AN34=6),19000,IF(AND(AM34=4,AN34&gt;6),27000,IF(AND(AM34=5,AN34=7),19000,IF(AND(AM34=5,AN34&gt;7),28000,IF(AND(AM34=5,AN34=5),3000,IF(AND(AM34=5,AN34=6),11000,0)))))))))</f>
        <v>0</v>
      </c>
      <c r="AP34" s="37"/>
      <c r="AQ34" s="490" t="s">
        <v>13</v>
      </c>
      <c r="AR34" s="41"/>
      <c r="AS34" s="42"/>
      <c r="AT34" s="42"/>
      <c r="AU34" s="261">
        <f>IF(AND(OR(AS34=3,AS34=4),AT34=4),3000,IF(AND(OR(AS34=3,AS34=4),AT34=5),11000,IF(AND(AS34=3,AT34&gt;5),19000,IF(AND(AS34=4,AT34=6),19000,IF(AND(AS34=4,AT34&gt;6),27000,IF(AND(AS34=5,AT34=7),19000,IF(AND(AS34=5,AT34&gt;7),28000,IF(AND(AS34=5,AT34=5),3000,IF(AND(AS34=5,AT34=6),11000,0)))))))))</f>
        <v>0</v>
      </c>
    </row>
    <row r="35" spans="1:47">
      <c r="A35" s="491"/>
      <c r="B35" s="43"/>
      <c r="C35" s="44"/>
      <c r="D35" s="44"/>
      <c r="E35" s="262">
        <f t="shared" ref="E35:E41" si="16">IF(AND(OR(C35=3,C35=4),D35=4),3000,IF(AND(OR(C35=3,C35=4),D35=5),11000,IF(AND(C35=3,D35&gt;5),19000,IF(AND(C35=4,D35=6),19000,IF(AND(C35=4,D35&gt;6),27000,IF(AND(C35=5,D35=7),19000,IF(AND(C35=5,D35&gt;7),28000,IF(AND(C35=5,D35=5),3000,IF(AND(C35=5,D35=6),11000,0)))))))))</f>
        <v>0</v>
      </c>
      <c r="F35" s="37"/>
      <c r="G35" s="491"/>
      <c r="H35" s="43"/>
      <c r="I35" s="44"/>
      <c r="J35" s="44"/>
      <c r="K35" s="262">
        <f t="shared" ref="K35:K41" si="17">IF(AND(OR(I35=3,I35=4),J35=4),3000,IF(AND(OR(I35=3,I35=4),J35=5),11000,IF(AND(I35=3,J35&gt;5),19000,IF(AND(I35=4,J35=6),19000,IF(AND(I35=4,J35&gt;6),27000,IF(AND(I35=5,J35=7),19000,IF(AND(I35=5,J35&gt;7),28000,IF(AND(I35=5,J35=5),3000,IF(AND(I35=5,J35=6),11000,0)))))))))</f>
        <v>0</v>
      </c>
      <c r="M35" s="491"/>
      <c r="N35" s="43"/>
      <c r="O35" s="44"/>
      <c r="P35" s="44"/>
      <c r="Q35" s="262">
        <f t="shared" ref="Q35:Q41" si="18">IF(AND(OR(O35=3,O35=4),P35=4),3000,IF(AND(OR(O35=3,O35=4),P35=5),11000,IF(AND(O35=3,P35&gt;5),19000,IF(AND(O35=4,P35=6),19000,IF(AND(O35=4,P35&gt;6),27000,IF(AND(O35=5,P35=7),19000,IF(AND(O35=5,P35&gt;7),28000,IF(AND(O35=5,P35=5),3000,IF(AND(O35=5,P35=6),11000,0)))))))))</f>
        <v>0</v>
      </c>
      <c r="R35" s="37"/>
      <c r="S35" s="491"/>
      <c r="T35" s="43"/>
      <c r="U35" s="44"/>
      <c r="V35" s="44"/>
      <c r="W35" s="262">
        <f t="shared" ref="W35:W41" si="19">IF(AND(OR(U35=3,U35=4),V35=4),3000,IF(AND(OR(U35=3,U35=4),V35=5),11000,IF(AND(U35=3,V35&gt;5),19000,IF(AND(U35=4,V35=6),19000,IF(AND(U35=4,V35&gt;6),27000,IF(AND(U35=5,V35=7),19000,IF(AND(U35=5,V35&gt;7),28000,IF(AND(U35=5,V35=5),3000,IF(AND(U35=5,V35=6),11000,0)))))))))</f>
        <v>0</v>
      </c>
      <c r="Y35" s="491"/>
      <c r="Z35" s="43"/>
      <c r="AA35" s="44"/>
      <c r="AB35" s="44"/>
      <c r="AC35" s="262">
        <f t="shared" ref="AC35:AC41" si="20">IF(AND(OR(AA35=3,AA35=4),AB35=4),3000,IF(AND(OR(AA35=3,AA35=4),AB35=5),11000,IF(AND(AA35=3,AB35&gt;5),19000,IF(AND(AA35=4,AB35=6),19000,IF(AND(AA35=4,AB35&gt;6),27000,IF(AND(AA35=5,AB35=7),19000,IF(AND(AA35=5,AB35&gt;7),28000,IF(AND(AA35=5,AB35=5),3000,IF(AND(AA35=5,AB35=6),11000,0)))))))))</f>
        <v>0</v>
      </c>
      <c r="AD35" s="37"/>
      <c r="AE35" s="491"/>
      <c r="AF35" s="43"/>
      <c r="AG35" s="44"/>
      <c r="AH35" s="44"/>
      <c r="AI35" s="262">
        <f t="shared" ref="AI35:AI41" si="21">IF(AND(OR(AG35=3,AG35=4),AH35=4),3000,IF(AND(OR(AG35=3,AG35=4),AH35=5),11000,IF(AND(AG35=3,AH35&gt;5),19000,IF(AND(AG35=4,AH35=6),19000,IF(AND(AG35=4,AH35&gt;6),27000,IF(AND(AG35=5,AH35=7),19000,IF(AND(AG35=5,AH35&gt;7),28000,IF(AND(AG35=5,AH35=5),3000,IF(AND(AG35=5,AH35=6),11000,0)))))))))</f>
        <v>0</v>
      </c>
      <c r="AK35" s="491"/>
      <c r="AL35" s="43"/>
      <c r="AM35" s="44"/>
      <c r="AN35" s="44"/>
      <c r="AO35" s="262">
        <f t="shared" ref="AO35:AO41" si="22">IF(AND(OR(AM35=3,AM35=4),AN35=4),3000,IF(AND(OR(AM35=3,AM35=4),AN35=5),11000,IF(AND(AM35=3,AN35&gt;5),19000,IF(AND(AM35=4,AN35=6),19000,IF(AND(AM35=4,AN35&gt;6),27000,IF(AND(AM35=5,AN35=7),19000,IF(AND(AM35=5,AN35&gt;7),28000,IF(AND(AM35=5,AN35=5),3000,IF(AND(AM35=5,AN35=6),11000,0)))))))))</f>
        <v>0</v>
      </c>
      <c r="AP35" s="37"/>
      <c r="AQ35" s="491"/>
      <c r="AR35" s="43"/>
      <c r="AS35" s="44"/>
      <c r="AT35" s="44"/>
      <c r="AU35" s="262">
        <f t="shared" ref="AU35:AU41" si="23">IF(AND(OR(AS35=3,AS35=4),AT35=4),3000,IF(AND(OR(AS35=3,AS35=4),AT35=5),11000,IF(AND(AS35=3,AT35&gt;5),19000,IF(AND(AS35=4,AT35=6),19000,IF(AND(AS35=4,AT35&gt;6),27000,IF(AND(AS35=5,AT35=7),19000,IF(AND(AS35=5,AT35&gt;7),28000,IF(AND(AS35=5,AT35=5),3000,IF(AND(AS35=5,AT35=6),11000,0)))))))))</f>
        <v>0</v>
      </c>
    </row>
    <row r="36" spans="1:47">
      <c r="A36" s="491"/>
      <c r="B36" s="43"/>
      <c r="C36" s="44"/>
      <c r="D36" s="44"/>
      <c r="E36" s="262">
        <f t="shared" si="16"/>
        <v>0</v>
      </c>
      <c r="F36" s="37"/>
      <c r="G36" s="491"/>
      <c r="H36" s="43"/>
      <c r="I36" s="44"/>
      <c r="J36" s="44"/>
      <c r="K36" s="262">
        <f t="shared" si="17"/>
        <v>0</v>
      </c>
      <c r="M36" s="491"/>
      <c r="N36" s="43"/>
      <c r="O36" s="44"/>
      <c r="P36" s="44"/>
      <c r="Q36" s="262">
        <f t="shared" si="18"/>
        <v>0</v>
      </c>
      <c r="R36" s="37"/>
      <c r="S36" s="491"/>
      <c r="T36" s="43"/>
      <c r="U36" s="44"/>
      <c r="V36" s="44"/>
      <c r="W36" s="262">
        <f t="shared" si="19"/>
        <v>0</v>
      </c>
      <c r="Y36" s="491"/>
      <c r="Z36" s="43"/>
      <c r="AA36" s="44"/>
      <c r="AB36" s="44"/>
      <c r="AC36" s="262">
        <f t="shared" si="20"/>
        <v>0</v>
      </c>
      <c r="AD36" s="37"/>
      <c r="AE36" s="491"/>
      <c r="AF36" s="43"/>
      <c r="AG36" s="44"/>
      <c r="AH36" s="44"/>
      <c r="AI36" s="262">
        <f t="shared" si="21"/>
        <v>0</v>
      </c>
      <c r="AK36" s="491"/>
      <c r="AL36" s="43"/>
      <c r="AM36" s="44"/>
      <c r="AN36" s="44"/>
      <c r="AO36" s="262">
        <f t="shared" si="22"/>
        <v>0</v>
      </c>
      <c r="AP36" s="37"/>
      <c r="AQ36" s="491"/>
      <c r="AR36" s="43"/>
      <c r="AS36" s="44"/>
      <c r="AT36" s="44"/>
      <c r="AU36" s="262">
        <f t="shared" si="23"/>
        <v>0</v>
      </c>
    </row>
    <row r="37" spans="1:47">
      <c r="A37" s="491"/>
      <c r="B37" s="43"/>
      <c r="C37" s="44"/>
      <c r="D37" s="44"/>
      <c r="E37" s="262">
        <f t="shared" si="16"/>
        <v>0</v>
      </c>
      <c r="F37" s="37"/>
      <c r="G37" s="491"/>
      <c r="H37" s="43"/>
      <c r="I37" s="44"/>
      <c r="J37" s="44"/>
      <c r="K37" s="262">
        <f t="shared" si="17"/>
        <v>0</v>
      </c>
      <c r="M37" s="491"/>
      <c r="N37" s="43"/>
      <c r="O37" s="44"/>
      <c r="P37" s="44"/>
      <c r="Q37" s="262">
        <f t="shared" si="18"/>
        <v>0</v>
      </c>
      <c r="R37" s="37"/>
      <c r="S37" s="491"/>
      <c r="T37" s="43"/>
      <c r="U37" s="44"/>
      <c r="V37" s="44"/>
      <c r="W37" s="262">
        <f t="shared" si="19"/>
        <v>0</v>
      </c>
      <c r="Y37" s="491"/>
      <c r="Z37" s="43"/>
      <c r="AA37" s="44"/>
      <c r="AB37" s="44"/>
      <c r="AC37" s="262">
        <f t="shared" si="20"/>
        <v>0</v>
      </c>
      <c r="AD37" s="37"/>
      <c r="AE37" s="491"/>
      <c r="AF37" s="43"/>
      <c r="AG37" s="44"/>
      <c r="AH37" s="44"/>
      <c r="AI37" s="262">
        <f t="shared" si="21"/>
        <v>0</v>
      </c>
      <c r="AK37" s="491"/>
      <c r="AL37" s="43"/>
      <c r="AM37" s="44"/>
      <c r="AN37" s="44"/>
      <c r="AO37" s="262">
        <f t="shared" si="22"/>
        <v>0</v>
      </c>
      <c r="AP37" s="37"/>
      <c r="AQ37" s="491"/>
      <c r="AR37" s="43"/>
      <c r="AS37" s="44"/>
      <c r="AT37" s="44"/>
      <c r="AU37" s="262">
        <f t="shared" si="23"/>
        <v>0</v>
      </c>
    </row>
    <row r="38" spans="1:47">
      <c r="A38" s="491"/>
      <c r="B38" s="43"/>
      <c r="C38" s="44"/>
      <c r="D38" s="44"/>
      <c r="E38" s="262">
        <f t="shared" si="16"/>
        <v>0</v>
      </c>
      <c r="F38" s="37"/>
      <c r="G38" s="491"/>
      <c r="H38" s="43"/>
      <c r="I38" s="44"/>
      <c r="J38" s="44"/>
      <c r="K38" s="262">
        <f t="shared" si="17"/>
        <v>0</v>
      </c>
      <c r="M38" s="491"/>
      <c r="N38" s="43"/>
      <c r="O38" s="44"/>
      <c r="P38" s="44"/>
      <c r="Q38" s="262">
        <f t="shared" si="18"/>
        <v>0</v>
      </c>
      <c r="R38" s="37"/>
      <c r="S38" s="491"/>
      <c r="T38" s="43"/>
      <c r="U38" s="44"/>
      <c r="V38" s="44"/>
      <c r="W38" s="262">
        <f t="shared" si="19"/>
        <v>0</v>
      </c>
      <c r="Y38" s="491"/>
      <c r="Z38" s="43"/>
      <c r="AA38" s="44"/>
      <c r="AB38" s="44"/>
      <c r="AC38" s="262">
        <f t="shared" si="20"/>
        <v>0</v>
      </c>
      <c r="AD38" s="37"/>
      <c r="AE38" s="491"/>
      <c r="AF38" s="43"/>
      <c r="AG38" s="44"/>
      <c r="AH38" s="44"/>
      <c r="AI38" s="262">
        <f t="shared" si="21"/>
        <v>0</v>
      </c>
      <c r="AK38" s="491"/>
      <c r="AL38" s="43"/>
      <c r="AM38" s="44"/>
      <c r="AN38" s="44"/>
      <c r="AO38" s="262">
        <f t="shared" si="22"/>
        <v>0</v>
      </c>
      <c r="AP38" s="37"/>
      <c r="AQ38" s="491"/>
      <c r="AR38" s="43"/>
      <c r="AS38" s="44"/>
      <c r="AT38" s="44"/>
      <c r="AU38" s="262">
        <f t="shared" si="23"/>
        <v>0</v>
      </c>
    </row>
    <row r="39" spans="1:47">
      <c r="A39" s="491"/>
      <c r="B39" s="43"/>
      <c r="C39" s="44"/>
      <c r="D39" s="44"/>
      <c r="E39" s="262">
        <f t="shared" si="16"/>
        <v>0</v>
      </c>
      <c r="F39" s="37"/>
      <c r="G39" s="491"/>
      <c r="H39" s="43"/>
      <c r="I39" s="44"/>
      <c r="J39" s="44"/>
      <c r="K39" s="262">
        <f t="shared" si="17"/>
        <v>0</v>
      </c>
      <c r="M39" s="491"/>
      <c r="N39" s="43"/>
      <c r="O39" s="44"/>
      <c r="P39" s="44"/>
      <c r="Q39" s="262">
        <f t="shared" si="18"/>
        <v>0</v>
      </c>
      <c r="R39" s="37"/>
      <c r="S39" s="491"/>
      <c r="T39" s="43"/>
      <c r="U39" s="44"/>
      <c r="V39" s="44"/>
      <c r="W39" s="262">
        <f t="shared" si="19"/>
        <v>0</v>
      </c>
      <c r="Y39" s="491"/>
      <c r="Z39" s="43"/>
      <c r="AA39" s="44"/>
      <c r="AB39" s="44"/>
      <c r="AC39" s="262">
        <f t="shared" si="20"/>
        <v>0</v>
      </c>
      <c r="AD39" s="37"/>
      <c r="AE39" s="491"/>
      <c r="AF39" s="43"/>
      <c r="AG39" s="44"/>
      <c r="AH39" s="44"/>
      <c r="AI39" s="262">
        <f t="shared" si="21"/>
        <v>0</v>
      </c>
      <c r="AK39" s="491"/>
      <c r="AL39" s="43"/>
      <c r="AM39" s="44"/>
      <c r="AN39" s="44"/>
      <c r="AO39" s="262">
        <f t="shared" si="22"/>
        <v>0</v>
      </c>
      <c r="AP39" s="37"/>
      <c r="AQ39" s="491"/>
      <c r="AR39" s="43"/>
      <c r="AS39" s="44"/>
      <c r="AT39" s="44"/>
      <c r="AU39" s="262">
        <f t="shared" si="23"/>
        <v>0</v>
      </c>
    </row>
    <row r="40" spans="1:47">
      <c r="A40" s="491"/>
      <c r="B40" s="43"/>
      <c r="C40" s="44"/>
      <c r="D40" s="44"/>
      <c r="E40" s="262">
        <f t="shared" si="16"/>
        <v>0</v>
      </c>
      <c r="F40" s="37"/>
      <c r="G40" s="491"/>
      <c r="H40" s="43"/>
      <c r="I40" s="44"/>
      <c r="J40" s="44"/>
      <c r="K40" s="262">
        <f t="shared" si="17"/>
        <v>0</v>
      </c>
      <c r="M40" s="491"/>
      <c r="N40" s="43"/>
      <c r="O40" s="44"/>
      <c r="P40" s="44"/>
      <c r="Q40" s="262">
        <f t="shared" si="18"/>
        <v>0</v>
      </c>
      <c r="R40" s="37"/>
      <c r="S40" s="491"/>
      <c r="T40" s="43"/>
      <c r="U40" s="44"/>
      <c r="V40" s="44"/>
      <c r="W40" s="262">
        <f t="shared" si="19"/>
        <v>0</v>
      </c>
      <c r="Y40" s="491"/>
      <c r="Z40" s="43"/>
      <c r="AA40" s="44"/>
      <c r="AB40" s="44"/>
      <c r="AC40" s="262">
        <f t="shared" si="20"/>
        <v>0</v>
      </c>
      <c r="AD40" s="37"/>
      <c r="AE40" s="491"/>
      <c r="AF40" s="43"/>
      <c r="AG40" s="44"/>
      <c r="AH40" s="44"/>
      <c r="AI40" s="262">
        <f t="shared" si="21"/>
        <v>0</v>
      </c>
      <c r="AK40" s="491"/>
      <c r="AL40" s="43"/>
      <c r="AM40" s="44"/>
      <c r="AN40" s="44"/>
      <c r="AO40" s="262">
        <f t="shared" si="22"/>
        <v>0</v>
      </c>
      <c r="AP40" s="37"/>
      <c r="AQ40" s="491"/>
      <c r="AR40" s="43"/>
      <c r="AS40" s="44"/>
      <c r="AT40" s="44"/>
      <c r="AU40" s="262">
        <f t="shared" si="23"/>
        <v>0</v>
      </c>
    </row>
    <row r="41" spans="1:47">
      <c r="A41" s="491"/>
      <c r="B41" s="43"/>
      <c r="C41" s="44"/>
      <c r="D41" s="44"/>
      <c r="E41" s="262">
        <f t="shared" si="16"/>
        <v>0</v>
      </c>
      <c r="F41" s="37"/>
      <c r="G41" s="491"/>
      <c r="H41" s="43"/>
      <c r="I41" s="44"/>
      <c r="J41" s="44"/>
      <c r="K41" s="262">
        <f t="shared" si="17"/>
        <v>0</v>
      </c>
      <c r="M41" s="491"/>
      <c r="N41" s="43"/>
      <c r="O41" s="44"/>
      <c r="P41" s="44"/>
      <c r="Q41" s="262">
        <f t="shared" si="18"/>
        <v>0</v>
      </c>
      <c r="R41" s="37"/>
      <c r="S41" s="491"/>
      <c r="T41" s="43"/>
      <c r="U41" s="44"/>
      <c r="V41" s="44"/>
      <c r="W41" s="262">
        <f t="shared" si="19"/>
        <v>0</v>
      </c>
      <c r="Y41" s="491"/>
      <c r="Z41" s="43"/>
      <c r="AA41" s="44"/>
      <c r="AB41" s="44"/>
      <c r="AC41" s="262">
        <f t="shared" si="20"/>
        <v>0</v>
      </c>
      <c r="AD41" s="37"/>
      <c r="AE41" s="491"/>
      <c r="AF41" s="43"/>
      <c r="AG41" s="44"/>
      <c r="AH41" s="44"/>
      <c r="AI41" s="262">
        <f t="shared" si="21"/>
        <v>0</v>
      </c>
      <c r="AK41" s="491"/>
      <c r="AL41" s="43"/>
      <c r="AM41" s="44"/>
      <c r="AN41" s="44"/>
      <c r="AO41" s="262">
        <f t="shared" si="22"/>
        <v>0</v>
      </c>
      <c r="AP41" s="37"/>
      <c r="AQ41" s="491"/>
      <c r="AR41" s="43"/>
      <c r="AS41" s="44"/>
      <c r="AT41" s="44"/>
      <c r="AU41" s="262">
        <f t="shared" si="23"/>
        <v>0</v>
      </c>
    </row>
    <row r="42" spans="1:47" ht="13.5" thickBot="1">
      <c r="A42" s="498"/>
      <c r="B42" s="45" t="s">
        <v>5</v>
      </c>
      <c r="C42" s="46"/>
      <c r="D42" s="46"/>
      <c r="E42" s="263">
        <f>SUM(E34:E41)</f>
        <v>0</v>
      </c>
      <c r="F42" s="37"/>
      <c r="G42" s="492"/>
      <c r="H42" s="45" t="s">
        <v>5</v>
      </c>
      <c r="I42" s="46"/>
      <c r="J42" s="46"/>
      <c r="K42" s="263">
        <f>SUM(K34:K41)</f>
        <v>0</v>
      </c>
      <c r="M42" s="498"/>
      <c r="N42" s="45" t="s">
        <v>5</v>
      </c>
      <c r="O42" s="46"/>
      <c r="P42" s="46"/>
      <c r="Q42" s="263">
        <f>SUM(Q34:Q41)</f>
        <v>0</v>
      </c>
      <c r="R42" s="37"/>
      <c r="S42" s="492"/>
      <c r="T42" s="45" t="s">
        <v>5</v>
      </c>
      <c r="U42" s="46"/>
      <c r="V42" s="46"/>
      <c r="W42" s="263">
        <f>SUM(W34:W41)</f>
        <v>0</v>
      </c>
      <c r="Y42" s="498"/>
      <c r="Z42" s="45" t="s">
        <v>5</v>
      </c>
      <c r="AA42" s="46"/>
      <c r="AB42" s="46"/>
      <c r="AC42" s="263">
        <f>SUM(AC34:AC41)</f>
        <v>0</v>
      </c>
      <c r="AD42" s="37"/>
      <c r="AE42" s="492"/>
      <c r="AF42" s="45" t="s">
        <v>5</v>
      </c>
      <c r="AG42" s="46"/>
      <c r="AH42" s="46"/>
      <c r="AI42" s="263">
        <f>SUM(AI34:AI41)</f>
        <v>0</v>
      </c>
      <c r="AK42" s="498"/>
      <c r="AL42" s="45" t="s">
        <v>5</v>
      </c>
      <c r="AM42" s="46"/>
      <c r="AN42" s="46"/>
      <c r="AO42" s="263">
        <f>SUM(AO34:AO41)</f>
        <v>0</v>
      </c>
      <c r="AP42" s="37"/>
      <c r="AQ42" s="492"/>
      <c r="AR42" s="45" t="s">
        <v>5</v>
      </c>
      <c r="AS42" s="46"/>
      <c r="AT42" s="46"/>
      <c r="AU42" s="263">
        <f>SUM(AU34:AU41)</f>
        <v>0</v>
      </c>
    </row>
    <row r="43" spans="1:47">
      <c r="A43" s="490" t="s">
        <v>6</v>
      </c>
      <c r="B43" s="41"/>
      <c r="C43" s="42"/>
      <c r="D43" s="42"/>
      <c r="E43" s="261">
        <f>IF(AND(OR(C43=3,C43=4),D43=4),3000,IF(AND(OR(C43=3,C43=4),D43=5),11000,IF(AND(C43=3,D43&gt;5),19000,IF(AND(C43=4,D43=6),19000,IF(AND(C43=4,D43&gt;6),27000,IF(AND(C43=5,D43=7),19000,IF(AND(C43=5,D43&gt;7),28000,IF(AND(C43=5,D43=5),3000,IF(AND(C43=5,D43=6),11000,0)))))))))</f>
        <v>0</v>
      </c>
      <c r="F43" s="37"/>
      <c r="G43" s="490" t="s">
        <v>14</v>
      </c>
      <c r="H43" s="41"/>
      <c r="I43" s="42"/>
      <c r="J43" s="42"/>
      <c r="K43" s="261">
        <f>IF(AND(OR(I43=3,I43=4),J43=4),3000,IF(AND(OR(I43=3,I43=4),J43=5),11000,IF(AND(I43=3,J43&gt;5),19000,IF(AND(I43=4,J43=6),19000,IF(AND(I43=4,J43&gt;6),27000,IF(AND(I43=5,J43=7),19000,IF(AND(I43=5,J43&gt;7),28000,IF(AND(I43=5,J43=5),3000,IF(AND(I43=5,J43=6),11000,0)))))))))</f>
        <v>0</v>
      </c>
      <c r="M43" s="490" t="s">
        <v>6</v>
      </c>
      <c r="N43" s="41"/>
      <c r="O43" s="42"/>
      <c r="P43" s="42"/>
      <c r="Q43" s="261">
        <f>IF(AND(OR(O43=3,O43=4),P43=4),3000,IF(AND(OR(O43=3,O43=4),P43=5),11000,IF(AND(O43=3,P43&gt;5),19000,IF(AND(O43=4,P43=6),19000,IF(AND(O43=4,P43&gt;6),27000,IF(AND(O43=5,P43=7),19000,IF(AND(O43=5,P43&gt;7),28000,IF(AND(O43=5,P43=5),3000,IF(AND(O43=5,P43=6),11000,0)))))))))</f>
        <v>0</v>
      </c>
      <c r="R43" s="37"/>
      <c r="S43" s="490" t="s">
        <v>14</v>
      </c>
      <c r="T43" s="41"/>
      <c r="U43" s="42"/>
      <c r="V43" s="42"/>
      <c r="W43" s="261">
        <f>IF(AND(OR(U43=3,U43=4),V43=4),3000,IF(AND(OR(U43=3,U43=4),V43=5),11000,IF(AND(U43=3,V43&gt;5),19000,IF(AND(U43=4,V43=6),19000,IF(AND(U43=4,V43&gt;6),27000,IF(AND(U43=5,V43=7),19000,IF(AND(U43=5,V43&gt;7),28000,IF(AND(U43=5,V43=5),3000,IF(AND(U43=5,V43=6),11000,0)))))))))</f>
        <v>0</v>
      </c>
      <c r="Y43" s="490" t="s">
        <v>6</v>
      </c>
      <c r="Z43" s="41"/>
      <c r="AA43" s="42"/>
      <c r="AB43" s="42"/>
      <c r="AC43" s="261">
        <f>IF(AND(OR(AA43=3,AA43=4),AB43=4),3000,IF(AND(OR(AA43=3,AA43=4),AB43=5),11000,IF(AND(AA43=3,AB43&gt;5),19000,IF(AND(AA43=4,AB43=6),19000,IF(AND(AA43=4,AB43&gt;6),27000,IF(AND(AA43=5,AB43=7),19000,IF(AND(AA43=5,AB43&gt;7),28000,IF(AND(AA43=5,AB43=5),3000,IF(AND(AA43=5,AB43=6),11000,0)))))))))</f>
        <v>0</v>
      </c>
      <c r="AD43" s="37"/>
      <c r="AE43" s="490" t="s">
        <v>14</v>
      </c>
      <c r="AF43" s="41"/>
      <c r="AG43" s="42"/>
      <c r="AH43" s="42"/>
      <c r="AI43" s="261">
        <f>IF(AND(OR(AG43=3,AG43=4),AH43=4),3000,IF(AND(OR(AG43=3,AG43=4),AH43=5),11000,IF(AND(AG43=3,AH43&gt;5),19000,IF(AND(AG43=4,AH43=6),19000,IF(AND(AG43=4,AH43&gt;6),27000,IF(AND(AG43=5,AH43=7),19000,IF(AND(AG43=5,AH43&gt;7),28000,IF(AND(AG43=5,AH43=5),3000,IF(AND(AG43=5,AH43=6),11000,0)))))))))</f>
        <v>0</v>
      </c>
      <c r="AK43" s="490" t="s">
        <v>6</v>
      </c>
      <c r="AL43" s="41"/>
      <c r="AM43" s="42"/>
      <c r="AN43" s="42"/>
      <c r="AO43" s="261">
        <f>IF(AND(OR(AM43=3,AM43=4),AN43=4),3000,IF(AND(OR(AM43=3,AM43=4),AN43=5),11000,IF(AND(AM43=3,AN43&gt;5),19000,IF(AND(AM43=4,AN43=6),19000,IF(AND(AM43=4,AN43&gt;6),27000,IF(AND(AM43=5,AN43=7),19000,IF(AND(AM43=5,AN43&gt;7),28000,IF(AND(AM43=5,AN43=5),3000,IF(AND(AM43=5,AN43=6),11000,0)))))))))</f>
        <v>0</v>
      </c>
      <c r="AP43" s="37"/>
      <c r="AQ43" s="490" t="s">
        <v>14</v>
      </c>
      <c r="AR43" s="41"/>
      <c r="AS43" s="42"/>
      <c r="AT43" s="42"/>
      <c r="AU43" s="261">
        <f>IF(AND(OR(AS43=3,AS43=4),AT43=4),3000,IF(AND(OR(AS43=3,AS43=4),AT43=5),11000,IF(AND(AS43=3,AT43&gt;5),19000,IF(AND(AS43=4,AT43=6),19000,IF(AND(AS43=4,AT43&gt;6),27000,IF(AND(AS43=5,AT43=7),19000,IF(AND(AS43=5,AT43&gt;7),28000,IF(AND(AS43=5,AT43=5),3000,IF(AND(AS43=5,AT43=6),11000,0)))))))))</f>
        <v>0</v>
      </c>
    </row>
    <row r="44" spans="1:47">
      <c r="A44" s="491"/>
      <c r="B44" s="43"/>
      <c r="C44" s="44"/>
      <c r="D44" s="44"/>
      <c r="E44" s="262">
        <f t="shared" ref="E44:E50" si="24">IF(AND(OR(C44=3,C44=4),D44=4),3000,IF(AND(OR(C44=3,C44=4),D44=5),11000,IF(AND(C44=3,D44&gt;5),19000,IF(AND(C44=4,D44=6),19000,IF(AND(C44=4,D44&gt;6),27000,IF(AND(C44=5,D44=7),19000,IF(AND(C44=5,D44&gt;7),28000,IF(AND(C44=5,D44=5),3000,IF(AND(C44=5,D44=6),11000,0)))))))))</f>
        <v>0</v>
      </c>
      <c r="F44" s="37"/>
      <c r="G44" s="491"/>
      <c r="H44" s="43"/>
      <c r="I44" s="44"/>
      <c r="J44" s="44"/>
      <c r="K44" s="262">
        <f t="shared" ref="K44:K50" si="25">IF(AND(OR(I44=3,I44=4),J44=4),3000,IF(AND(OR(I44=3,I44=4),J44=5),11000,IF(AND(I44=3,J44&gt;5),19000,IF(AND(I44=4,J44=6),19000,IF(AND(I44=4,J44&gt;6),27000,IF(AND(I44=5,J44=7),19000,IF(AND(I44=5,J44&gt;7),28000,IF(AND(I44=5,J44=5),3000,IF(AND(I44=5,J44=6),11000,0)))))))))</f>
        <v>0</v>
      </c>
      <c r="M44" s="491"/>
      <c r="N44" s="43"/>
      <c r="O44" s="44"/>
      <c r="P44" s="44"/>
      <c r="Q44" s="262">
        <f t="shared" ref="Q44:Q50" si="26">IF(AND(OR(O44=3,O44=4),P44=4),3000,IF(AND(OR(O44=3,O44=4),P44=5),11000,IF(AND(O44=3,P44&gt;5),19000,IF(AND(O44=4,P44=6),19000,IF(AND(O44=4,P44&gt;6),27000,IF(AND(O44=5,P44=7),19000,IF(AND(O44=5,P44&gt;7),28000,IF(AND(O44=5,P44=5),3000,IF(AND(O44=5,P44=6),11000,0)))))))))</f>
        <v>0</v>
      </c>
      <c r="R44" s="37"/>
      <c r="S44" s="491"/>
      <c r="T44" s="43"/>
      <c r="U44" s="44"/>
      <c r="V44" s="44"/>
      <c r="W44" s="262">
        <f t="shared" ref="W44:W50" si="27">IF(AND(OR(U44=3,U44=4),V44=4),3000,IF(AND(OR(U44=3,U44=4),V44=5),11000,IF(AND(U44=3,V44&gt;5),19000,IF(AND(U44=4,V44=6),19000,IF(AND(U44=4,V44&gt;6),27000,IF(AND(U44=5,V44=7),19000,IF(AND(U44=5,V44&gt;7),28000,IF(AND(U44=5,V44=5),3000,IF(AND(U44=5,V44=6),11000,0)))))))))</f>
        <v>0</v>
      </c>
      <c r="Y44" s="491"/>
      <c r="Z44" s="43"/>
      <c r="AA44" s="44"/>
      <c r="AB44" s="44"/>
      <c r="AC44" s="262">
        <f t="shared" ref="AC44:AC50" si="28">IF(AND(OR(AA44=3,AA44=4),AB44=4),3000,IF(AND(OR(AA44=3,AA44=4),AB44=5),11000,IF(AND(AA44=3,AB44&gt;5),19000,IF(AND(AA44=4,AB44=6),19000,IF(AND(AA44=4,AB44&gt;6),27000,IF(AND(AA44=5,AB44=7),19000,IF(AND(AA44=5,AB44&gt;7),28000,IF(AND(AA44=5,AB44=5),3000,IF(AND(AA44=5,AB44=6),11000,0)))))))))</f>
        <v>0</v>
      </c>
      <c r="AD44" s="37"/>
      <c r="AE44" s="491"/>
      <c r="AF44" s="43"/>
      <c r="AG44" s="44"/>
      <c r="AH44" s="44"/>
      <c r="AI44" s="262">
        <f t="shared" ref="AI44:AI50" si="29">IF(AND(OR(AG44=3,AG44=4),AH44=4),3000,IF(AND(OR(AG44=3,AG44=4),AH44=5),11000,IF(AND(AG44=3,AH44&gt;5),19000,IF(AND(AG44=4,AH44=6),19000,IF(AND(AG44=4,AH44&gt;6),27000,IF(AND(AG44=5,AH44=7),19000,IF(AND(AG44=5,AH44&gt;7),28000,IF(AND(AG44=5,AH44=5),3000,IF(AND(AG44=5,AH44=6),11000,0)))))))))</f>
        <v>0</v>
      </c>
      <c r="AK44" s="491"/>
      <c r="AL44" s="43"/>
      <c r="AM44" s="44"/>
      <c r="AN44" s="44"/>
      <c r="AO44" s="262">
        <f t="shared" ref="AO44:AO50" si="30">IF(AND(OR(AM44=3,AM44=4),AN44=4),3000,IF(AND(OR(AM44=3,AM44=4),AN44=5),11000,IF(AND(AM44=3,AN44&gt;5),19000,IF(AND(AM44=4,AN44=6),19000,IF(AND(AM44=4,AN44&gt;6),27000,IF(AND(AM44=5,AN44=7),19000,IF(AND(AM44=5,AN44&gt;7),28000,IF(AND(AM44=5,AN44=5),3000,IF(AND(AM44=5,AN44=6),11000,0)))))))))</f>
        <v>0</v>
      </c>
      <c r="AP44" s="37"/>
      <c r="AQ44" s="491"/>
      <c r="AR44" s="43"/>
      <c r="AS44" s="44"/>
      <c r="AT44" s="44"/>
      <c r="AU44" s="262">
        <f t="shared" ref="AU44:AU50" si="31">IF(AND(OR(AS44=3,AS44=4),AT44=4),3000,IF(AND(OR(AS44=3,AS44=4),AT44=5),11000,IF(AND(AS44=3,AT44&gt;5),19000,IF(AND(AS44=4,AT44=6),19000,IF(AND(AS44=4,AT44&gt;6),27000,IF(AND(AS44=5,AT44=7),19000,IF(AND(AS44=5,AT44&gt;7),28000,IF(AND(AS44=5,AT44=5),3000,IF(AND(AS44=5,AT44=6),11000,0)))))))))</f>
        <v>0</v>
      </c>
    </row>
    <row r="45" spans="1:47">
      <c r="A45" s="491"/>
      <c r="B45" s="43"/>
      <c r="C45" s="44"/>
      <c r="D45" s="44"/>
      <c r="E45" s="262">
        <f t="shared" si="24"/>
        <v>0</v>
      </c>
      <c r="F45" s="37"/>
      <c r="G45" s="491"/>
      <c r="H45" s="43"/>
      <c r="I45" s="44"/>
      <c r="J45" s="44"/>
      <c r="K45" s="262">
        <f t="shared" si="25"/>
        <v>0</v>
      </c>
      <c r="M45" s="491"/>
      <c r="N45" s="43"/>
      <c r="O45" s="44"/>
      <c r="P45" s="44"/>
      <c r="Q45" s="262">
        <f t="shared" si="26"/>
        <v>0</v>
      </c>
      <c r="R45" s="37"/>
      <c r="S45" s="491"/>
      <c r="T45" s="43"/>
      <c r="U45" s="44"/>
      <c r="V45" s="44"/>
      <c r="W45" s="262">
        <f t="shared" si="27"/>
        <v>0</v>
      </c>
      <c r="Y45" s="491"/>
      <c r="Z45" s="43"/>
      <c r="AA45" s="44"/>
      <c r="AB45" s="44"/>
      <c r="AC45" s="262">
        <f t="shared" si="28"/>
        <v>0</v>
      </c>
      <c r="AD45" s="37"/>
      <c r="AE45" s="491"/>
      <c r="AF45" s="43"/>
      <c r="AG45" s="44"/>
      <c r="AH45" s="44"/>
      <c r="AI45" s="262">
        <f t="shared" si="29"/>
        <v>0</v>
      </c>
      <c r="AK45" s="491"/>
      <c r="AL45" s="43"/>
      <c r="AM45" s="44"/>
      <c r="AN45" s="44"/>
      <c r="AO45" s="262">
        <f t="shared" si="30"/>
        <v>0</v>
      </c>
      <c r="AP45" s="37"/>
      <c r="AQ45" s="491"/>
      <c r="AR45" s="43"/>
      <c r="AS45" s="44"/>
      <c r="AT45" s="44"/>
      <c r="AU45" s="262">
        <f t="shared" si="31"/>
        <v>0</v>
      </c>
    </row>
    <row r="46" spans="1:47">
      <c r="A46" s="491"/>
      <c r="B46" s="43"/>
      <c r="C46" s="44"/>
      <c r="D46" s="44"/>
      <c r="E46" s="262">
        <f t="shared" si="24"/>
        <v>0</v>
      </c>
      <c r="F46" s="37"/>
      <c r="G46" s="491"/>
      <c r="H46" s="43"/>
      <c r="I46" s="44"/>
      <c r="J46" s="44"/>
      <c r="K46" s="262">
        <f t="shared" si="25"/>
        <v>0</v>
      </c>
      <c r="M46" s="491"/>
      <c r="N46" s="43"/>
      <c r="O46" s="44"/>
      <c r="P46" s="44"/>
      <c r="Q46" s="262">
        <f t="shared" si="26"/>
        <v>0</v>
      </c>
      <c r="R46" s="37"/>
      <c r="S46" s="491"/>
      <c r="T46" s="43"/>
      <c r="U46" s="44"/>
      <c r="V46" s="44"/>
      <c r="W46" s="262">
        <f t="shared" si="27"/>
        <v>0</v>
      </c>
      <c r="Y46" s="491"/>
      <c r="Z46" s="43"/>
      <c r="AA46" s="44"/>
      <c r="AB46" s="44"/>
      <c r="AC46" s="262">
        <f t="shared" si="28"/>
        <v>0</v>
      </c>
      <c r="AD46" s="37"/>
      <c r="AE46" s="491"/>
      <c r="AF46" s="43"/>
      <c r="AG46" s="44"/>
      <c r="AH46" s="44"/>
      <c r="AI46" s="262">
        <f t="shared" si="29"/>
        <v>0</v>
      </c>
      <c r="AK46" s="491"/>
      <c r="AL46" s="43"/>
      <c r="AM46" s="44"/>
      <c r="AN46" s="44"/>
      <c r="AO46" s="262">
        <f t="shared" si="30"/>
        <v>0</v>
      </c>
      <c r="AP46" s="37"/>
      <c r="AQ46" s="491"/>
      <c r="AR46" s="43"/>
      <c r="AS46" s="44"/>
      <c r="AT46" s="44"/>
      <c r="AU46" s="262">
        <f t="shared" si="31"/>
        <v>0</v>
      </c>
    </row>
    <row r="47" spans="1:47">
      <c r="A47" s="491"/>
      <c r="B47" s="43"/>
      <c r="C47" s="44"/>
      <c r="D47" s="44"/>
      <c r="E47" s="262">
        <f t="shared" si="24"/>
        <v>0</v>
      </c>
      <c r="F47" s="37"/>
      <c r="G47" s="491"/>
      <c r="H47" s="43"/>
      <c r="I47" s="44"/>
      <c r="J47" s="44"/>
      <c r="K47" s="262">
        <f t="shared" si="25"/>
        <v>0</v>
      </c>
      <c r="M47" s="491"/>
      <c r="N47" s="43"/>
      <c r="O47" s="44"/>
      <c r="P47" s="44"/>
      <c r="Q47" s="262">
        <f t="shared" si="26"/>
        <v>0</v>
      </c>
      <c r="R47" s="37"/>
      <c r="S47" s="491"/>
      <c r="T47" s="43"/>
      <c r="U47" s="44"/>
      <c r="V47" s="44"/>
      <c r="W47" s="262">
        <f t="shared" si="27"/>
        <v>0</v>
      </c>
      <c r="Y47" s="491"/>
      <c r="Z47" s="43"/>
      <c r="AA47" s="44"/>
      <c r="AB47" s="44"/>
      <c r="AC47" s="262">
        <f t="shared" si="28"/>
        <v>0</v>
      </c>
      <c r="AD47" s="37"/>
      <c r="AE47" s="491"/>
      <c r="AF47" s="43"/>
      <c r="AG47" s="44"/>
      <c r="AH47" s="44"/>
      <c r="AI47" s="262">
        <f t="shared" si="29"/>
        <v>0</v>
      </c>
      <c r="AK47" s="491"/>
      <c r="AL47" s="43"/>
      <c r="AM47" s="44"/>
      <c r="AN47" s="44"/>
      <c r="AO47" s="262">
        <f t="shared" si="30"/>
        <v>0</v>
      </c>
      <c r="AP47" s="37"/>
      <c r="AQ47" s="491"/>
      <c r="AR47" s="43"/>
      <c r="AS47" s="44"/>
      <c r="AT47" s="44"/>
      <c r="AU47" s="262">
        <f t="shared" si="31"/>
        <v>0</v>
      </c>
    </row>
    <row r="48" spans="1:47">
      <c r="A48" s="491"/>
      <c r="B48" s="43"/>
      <c r="C48" s="44"/>
      <c r="D48" s="44"/>
      <c r="E48" s="262">
        <f t="shared" si="24"/>
        <v>0</v>
      </c>
      <c r="F48" s="37"/>
      <c r="G48" s="491"/>
      <c r="H48" s="43"/>
      <c r="I48" s="44"/>
      <c r="J48" s="44"/>
      <c r="K48" s="262">
        <f t="shared" si="25"/>
        <v>0</v>
      </c>
      <c r="M48" s="491"/>
      <c r="N48" s="43"/>
      <c r="O48" s="44"/>
      <c r="P48" s="44"/>
      <c r="Q48" s="262">
        <f t="shared" si="26"/>
        <v>0</v>
      </c>
      <c r="R48" s="37"/>
      <c r="S48" s="491"/>
      <c r="T48" s="43"/>
      <c r="U48" s="44"/>
      <c r="V48" s="44"/>
      <c r="W48" s="262">
        <f t="shared" si="27"/>
        <v>0</v>
      </c>
      <c r="Y48" s="491"/>
      <c r="Z48" s="43"/>
      <c r="AA48" s="44"/>
      <c r="AB48" s="44"/>
      <c r="AC48" s="262">
        <f t="shared" si="28"/>
        <v>0</v>
      </c>
      <c r="AD48" s="37"/>
      <c r="AE48" s="491"/>
      <c r="AF48" s="43"/>
      <c r="AG48" s="44"/>
      <c r="AH48" s="44"/>
      <c r="AI48" s="262">
        <f t="shared" si="29"/>
        <v>0</v>
      </c>
      <c r="AK48" s="491"/>
      <c r="AL48" s="43"/>
      <c r="AM48" s="44"/>
      <c r="AN48" s="44"/>
      <c r="AO48" s="262">
        <f t="shared" si="30"/>
        <v>0</v>
      </c>
      <c r="AP48" s="37"/>
      <c r="AQ48" s="491"/>
      <c r="AR48" s="43"/>
      <c r="AS48" s="44"/>
      <c r="AT48" s="44"/>
      <c r="AU48" s="262">
        <f t="shared" si="31"/>
        <v>0</v>
      </c>
    </row>
    <row r="49" spans="1:47">
      <c r="A49" s="491"/>
      <c r="B49" s="43"/>
      <c r="C49" s="44"/>
      <c r="D49" s="44"/>
      <c r="E49" s="262">
        <f t="shared" si="24"/>
        <v>0</v>
      </c>
      <c r="F49" s="37"/>
      <c r="G49" s="491"/>
      <c r="H49" s="43"/>
      <c r="I49" s="44"/>
      <c r="J49" s="44"/>
      <c r="K49" s="262">
        <f t="shared" si="25"/>
        <v>0</v>
      </c>
      <c r="M49" s="491"/>
      <c r="N49" s="43"/>
      <c r="O49" s="44"/>
      <c r="P49" s="44"/>
      <c r="Q49" s="262">
        <f t="shared" si="26"/>
        <v>0</v>
      </c>
      <c r="R49" s="37"/>
      <c r="S49" s="491"/>
      <c r="T49" s="43"/>
      <c r="U49" s="44"/>
      <c r="V49" s="44"/>
      <c r="W49" s="262">
        <f t="shared" si="27"/>
        <v>0</v>
      </c>
      <c r="Y49" s="491"/>
      <c r="Z49" s="43"/>
      <c r="AA49" s="44"/>
      <c r="AB49" s="44"/>
      <c r="AC49" s="262">
        <f t="shared" si="28"/>
        <v>0</v>
      </c>
      <c r="AD49" s="37"/>
      <c r="AE49" s="491"/>
      <c r="AF49" s="43"/>
      <c r="AG49" s="44"/>
      <c r="AH49" s="44"/>
      <c r="AI49" s="262">
        <f t="shared" si="29"/>
        <v>0</v>
      </c>
      <c r="AK49" s="491"/>
      <c r="AL49" s="43"/>
      <c r="AM49" s="44"/>
      <c r="AN49" s="44"/>
      <c r="AO49" s="262">
        <f t="shared" si="30"/>
        <v>0</v>
      </c>
      <c r="AP49" s="37"/>
      <c r="AQ49" s="491"/>
      <c r="AR49" s="43"/>
      <c r="AS49" s="44"/>
      <c r="AT49" s="44"/>
      <c r="AU49" s="262">
        <f t="shared" si="31"/>
        <v>0</v>
      </c>
    </row>
    <row r="50" spans="1:47">
      <c r="A50" s="491"/>
      <c r="B50" s="43"/>
      <c r="C50" s="44"/>
      <c r="D50" s="44"/>
      <c r="E50" s="262">
        <f t="shared" si="24"/>
        <v>0</v>
      </c>
      <c r="F50" s="37"/>
      <c r="G50" s="491"/>
      <c r="H50" s="43"/>
      <c r="I50" s="44"/>
      <c r="J50" s="44"/>
      <c r="K50" s="262">
        <f t="shared" si="25"/>
        <v>0</v>
      </c>
      <c r="M50" s="491"/>
      <c r="N50" s="43"/>
      <c r="O50" s="44"/>
      <c r="P50" s="44"/>
      <c r="Q50" s="262">
        <f t="shared" si="26"/>
        <v>0</v>
      </c>
      <c r="R50" s="37"/>
      <c r="S50" s="491"/>
      <c r="T50" s="43"/>
      <c r="U50" s="44"/>
      <c r="V50" s="44"/>
      <c r="W50" s="262">
        <f t="shared" si="27"/>
        <v>0</v>
      </c>
      <c r="Y50" s="491"/>
      <c r="Z50" s="43"/>
      <c r="AA50" s="44"/>
      <c r="AB50" s="44"/>
      <c r="AC50" s="262">
        <f t="shared" si="28"/>
        <v>0</v>
      </c>
      <c r="AD50" s="37"/>
      <c r="AE50" s="491"/>
      <c r="AF50" s="43"/>
      <c r="AG50" s="44"/>
      <c r="AH50" s="44"/>
      <c r="AI50" s="262">
        <f t="shared" si="29"/>
        <v>0</v>
      </c>
      <c r="AK50" s="491"/>
      <c r="AL50" s="43"/>
      <c r="AM50" s="44"/>
      <c r="AN50" s="44"/>
      <c r="AO50" s="262">
        <f t="shared" si="30"/>
        <v>0</v>
      </c>
      <c r="AP50" s="37"/>
      <c r="AQ50" s="491"/>
      <c r="AR50" s="43"/>
      <c r="AS50" s="44"/>
      <c r="AT50" s="44"/>
      <c r="AU50" s="262">
        <f t="shared" si="31"/>
        <v>0</v>
      </c>
    </row>
    <row r="51" spans="1:47" ht="13.5" thickBot="1">
      <c r="A51" s="492"/>
      <c r="B51" s="45" t="s">
        <v>5</v>
      </c>
      <c r="C51" s="46"/>
      <c r="D51" s="46"/>
      <c r="E51" s="263">
        <f>SUM(E43:E50)</f>
        <v>0</v>
      </c>
      <c r="F51" s="37"/>
      <c r="G51" s="492"/>
      <c r="H51" s="45" t="s">
        <v>5</v>
      </c>
      <c r="I51" s="46"/>
      <c r="J51" s="46"/>
      <c r="K51" s="263">
        <f>SUM(K43:K50)</f>
        <v>0</v>
      </c>
      <c r="M51" s="492"/>
      <c r="N51" s="45" t="s">
        <v>5</v>
      </c>
      <c r="O51" s="46"/>
      <c r="P51" s="46"/>
      <c r="Q51" s="263">
        <f>SUM(Q43:Q50)</f>
        <v>0</v>
      </c>
      <c r="R51" s="37"/>
      <c r="S51" s="492"/>
      <c r="T51" s="45" t="s">
        <v>5</v>
      </c>
      <c r="U51" s="46"/>
      <c r="V51" s="46"/>
      <c r="W51" s="263">
        <f>SUM(W43:W50)</f>
        <v>0</v>
      </c>
      <c r="Y51" s="492"/>
      <c r="Z51" s="45" t="s">
        <v>5</v>
      </c>
      <c r="AA51" s="46"/>
      <c r="AB51" s="46"/>
      <c r="AC51" s="263">
        <f>SUM(AC43:AC50)</f>
        <v>0</v>
      </c>
      <c r="AD51" s="37"/>
      <c r="AE51" s="492"/>
      <c r="AF51" s="45" t="s">
        <v>5</v>
      </c>
      <c r="AG51" s="46"/>
      <c r="AH51" s="46"/>
      <c r="AI51" s="263">
        <f>SUM(AI43:AI50)</f>
        <v>0</v>
      </c>
      <c r="AK51" s="492"/>
      <c r="AL51" s="45" t="s">
        <v>5</v>
      </c>
      <c r="AM51" s="46"/>
      <c r="AN51" s="46"/>
      <c r="AO51" s="263">
        <f>SUM(AO43:AO50)</f>
        <v>0</v>
      </c>
      <c r="AP51" s="37"/>
      <c r="AQ51" s="492"/>
      <c r="AR51" s="45" t="s">
        <v>5</v>
      </c>
      <c r="AS51" s="46"/>
      <c r="AT51" s="46"/>
      <c r="AU51" s="263">
        <f>SUM(AU43:AU50)</f>
        <v>0</v>
      </c>
    </row>
    <row r="52" spans="1:47">
      <c r="A52" s="497" t="s">
        <v>7</v>
      </c>
      <c r="B52" s="41"/>
      <c r="C52" s="42"/>
      <c r="D52" s="42"/>
      <c r="E52" s="261">
        <f>IF(AND(OR(C52=3,C52=4),D52=4),3000,IF(AND(OR(C52=3,C52=4),D52=5),11000,IF(AND(C52=3,D52&gt;5),19000,IF(AND(C52=4,D52=6),19000,IF(AND(C52=4,D52&gt;6),27000,IF(AND(C52=5,D52=7),19000,IF(AND(C52=5,D52&gt;7),28000,IF(AND(C52=5,D52=5),3000,IF(AND(C52=5,D52=6),11000,0)))))))))</f>
        <v>0</v>
      </c>
      <c r="F52" s="37"/>
      <c r="G52" s="490" t="s">
        <v>15</v>
      </c>
      <c r="H52" s="41"/>
      <c r="I52" s="42"/>
      <c r="J52" s="42"/>
      <c r="K52" s="261">
        <f>IF(AND(OR(I52=3,I52=4),J52=4),3000,IF(AND(OR(I52=3,I52=4),J52=5),11000,IF(AND(I52=3,J52&gt;5),19000,IF(AND(I52=4,J52=6),19000,IF(AND(I52=4,J52&gt;6),27000,IF(AND(I52=5,J52=7),19000,IF(AND(I52=5,J52&gt;7),28000,IF(AND(I52=5,J52=5),3000,IF(AND(I52=5,J52=6),11000,0)))))))))</f>
        <v>0</v>
      </c>
      <c r="M52" s="497" t="s">
        <v>7</v>
      </c>
      <c r="N52" s="41"/>
      <c r="O52" s="42"/>
      <c r="P52" s="42"/>
      <c r="Q52" s="261">
        <f>IF(AND(OR(O52=3,O52=4),P52=4),3000,IF(AND(OR(O52=3,O52=4),P52=5),11000,IF(AND(O52=3,P52&gt;5),19000,IF(AND(O52=4,P52=6),19000,IF(AND(O52=4,P52&gt;6),27000,IF(AND(O52=5,P52=7),19000,IF(AND(O52=5,P52&gt;7),28000,IF(AND(O52=5,P52=5),3000,IF(AND(O52=5,P52=6),11000,0)))))))))</f>
        <v>0</v>
      </c>
      <c r="R52" s="37"/>
      <c r="S52" s="490" t="s">
        <v>15</v>
      </c>
      <c r="T52" s="41"/>
      <c r="U52" s="42"/>
      <c r="V52" s="42"/>
      <c r="W52" s="261">
        <f>IF(AND(OR(U52=3,U52=4),V52=4),3000,IF(AND(OR(U52=3,U52=4),V52=5),11000,IF(AND(U52=3,V52&gt;5),19000,IF(AND(U52=4,V52=6),19000,IF(AND(U52=4,V52&gt;6),27000,IF(AND(U52=5,V52=7),19000,IF(AND(U52=5,V52&gt;7),28000,IF(AND(U52=5,V52=5),3000,IF(AND(U52=5,V52=6),11000,0)))))))))</f>
        <v>0</v>
      </c>
      <c r="Y52" s="497" t="s">
        <v>7</v>
      </c>
      <c r="Z52" s="41"/>
      <c r="AA52" s="42"/>
      <c r="AB52" s="42"/>
      <c r="AC52" s="261">
        <f>IF(AND(OR(AA52=3,AA52=4),AB52=4),3000,IF(AND(OR(AA52=3,AA52=4),AB52=5),11000,IF(AND(AA52=3,AB52&gt;5),19000,IF(AND(AA52=4,AB52=6),19000,IF(AND(AA52=4,AB52&gt;6),27000,IF(AND(AA52=5,AB52=7),19000,IF(AND(AA52=5,AB52&gt;7),28000,IF(AND(AA52=5,AB52=5),3000,IF(AND(AA52=5,AB52=6),11000,0)))))))))</f>
        <v>0</v>
      </c>
      <c r="AD52" s="37"/>
      <c r="AE52" s="490" t="s">
        <v>15</v>
      </c>
      <c r="AF52" s="41"/>
      <c r="AG52" s="42"/>
      <c r="AH52" s="42"/>
      <c r="AI52" s="261">
        <f>IF(AND(OR(AG52=3,AG52=4),AH52=4),3000,IF(AND(OR(AG52=3,AG52=4),AH52=5),11000,IF(AND(AG52=3,AH52&gt;5),19000,IF(AND(AG52=4,AH52=6),19000,IF(AND(AG52=4,AH52&gt;6),27000,IF(AND(AG52=5,AH52=7),19000,IF(AND(AG52=5,AH52&gt;7),28000,IF(AND(AG52=5,AH52=5),3000,IF(AND(AG52=5,AH52=6),11000,0)))))))))</f>
        <v>0</v>
      </c>
      <c r="AK52" s="497" t="s">
        <v>7</v>
      </c>
      <c r="AL52" s="41"/>
      <c r="AM52" s="42"/>
      <c r="AN52" s="42"/>
      <c r="AO52" s="261">
        <f>IF(AND(OR(AM52=3,AM52=4),AN52=4),3000,IF(AND(OR(AM52=3,AM52=4),AN52=5),11000,IF(AND(AM52=3,AN52&gt;5),19000,IF(AND(AM52=4,AN52=6),19000,IF(AND(AM52=4,AN52&gt;6),27000,IF(AND(AM52=5,AN52=7),19000,IF(AND(AM52=5,AN52&gt;7),28000,IF(AND(AM52=5,AN52=5),3000,IF(AND(AM52=5,AN52=6),11000,0)))))))))</f>
        <v>0</v>
      </c>
      <c r="AP52" s="37"/>
      <c r="AQ52" s="490" t="s">
        <v>15</v>
      </c>
      <c r="AR52" s="41"/>
      <c r="AS52" s="42"/>
      <c r="AT52" s="42"/>
      <c r="AU52" s="261">
        <f>IF(AND(OR(AS52=3,AS52=4),AT52=4),3000,IF(AND(OR(AS52=3,AS52=4),AT52=5),11000,IF(AND(AS52=3,AT52&gt;5),19000,IF(AND(AS52=4,AT52=6),19000,IF(AND(AS52=4,AT52&gt;6),27000,IF(AND(AS52=5,AT52=7),19000,IF(AND(AS52=5,AT52&gt;7),28000,IF(AND(AS52=5,AT52=5),3000,IF(AND(AS52=5,AT52=6),11000,0)))))))))</f>
        <v>0</v>
      </c>
    </row>
    <row r="53" spans="1:47">
      <c r="A53" s="491"/>
      <c r="B53" s="43"/>
      <c r="C53" s="44"/>
      <c r="D53" s="44"/>
      <c r="E53" s="262">
        <f t="shared" ref="E53:E59" si="32">IF(AND(OR(C53=3,C53=4),D53=4),3000,IF(AND(OR(C53=3,C53=4),D53=5),11000,IF(AND(C53=3,D53&gt;5),19000,IF(AND(C53=4,D53=6),19000,IF(AND(C53=4,D53&gt;6),27000,IF(AND(C53=5,D53=7),19000,IF(AND(C53=5,D53&gt;7),28000,IF(AND(C53=5,D53=5),3000,IF(AND(C53=5,D53=6),11000,0)))))))))</f>
        <v>0</v>
      </c>
      <c r="F53" s="37"/>
      <c r="G53" s="491"/>
      <c r="H53" s="43"/>
      <c r="I53" s="44"/>
      <c r="J53" s="44"/>
      <c r="K53" s="262">
        <f t="shared" ref="K53:K59" si="33">IF(AND(OR(I53=3,I53=4),J53=4),3000,IF(AND(OR(I53=3,I53=4),J53=5),11000,IF(AND(I53=3,J53&gt;5),19000,IF(AND(I53=4,J53=6),19000,IF(AND(I53=4,J53&gt;6),27000,IF(AND(I53=5,J53=7),19000,IF(AND(I53=5,J53&gt;7),28000,IF(AND(I53=5,J53=5),3000,IF(AND(I53=5,J53=6),11000,0)))))))))</f>
        <v>0</v>
      </c>
      <c r="M53" s="491"/>
      <c r="N53" s="43"/>
      <c r="O53" s="44"/>
      <c r="P53" s="44"/>
      <c r="Q53" s="262">
        <f t="shared" ref="Q53:Q59" si="34">IF(AND(OR(O53=3,O53=4),P53=4),3000,IF(AND(OR(O53=3,O53=4),P53=5),11000,IF(AND(O53=3,P53&gt;5),19000,IF(AND(O53=4,P53=6),19000,IF(AND(O53=4,P53&gt;6),27000,IF(AND(O53=5,P53=7),19000,IF(AND(O53=5,P53&gt;7),28000,IF(AND(O53=5,P53=5),3000,IF(AND(O53=5,P53=6),11000,0)))))))))</f>
        <v>0</v>
      </c>
      <c r="R53" s="37"/>
      <c r="S53" s="491"/>
      <c r="T53" s="43"/>
      <c r="U53" s="44"/>
      <c r="V53" s="44"/>
      <c r="W53" s="262">
        <f t="shared" ref="W53:W59" si="35">IF(AND(OR(U53=3,U53=4),V53=4),3000,IF(AND(OR(U53=3,U53=4),V53=5),11000,IF(AND(U53=3,V53&gt;5),19000,IF(AND(U53=4,V53=6),19000,IF(AND(U53=4,V53&gt;6),27000,IF(AND(U53=5,V53=7),19000,IF(AND(U53=5,V53&gt;7),28000,IF(AND(U53=5,V53=5),3000,IF(AND(U53=5,V53=6),11000,0)))))))))</f>
        <v>0</v>
      </c>
      <c r="Y53" s="491"/>
      <c r="Z53" s="43"/>
      <c r="AA53" s="44"/>
      <c r="AB53" s="44"/>
      <c r="AC53" s="262">
        <f t="shared" ref="AC53:AC59" si="36">IF(AND(OR(AA53=3,AA53=4),AB53=4),3000,IF(AND(OR(AA53=3,AA53=4),AB53=5),11000,IF(AND(AA53=3,AB53&gt;5),19000,IF(AND(AA53=4,AB53=6),19000,IF(AND(AA53=4,AB53&gt;6),27000,IF(AND(AA53=5,AB53=7),19000,IF(AND(AA53=5,AB53&gt;7),28000,IF(AND(AA53=5,AB53=5),3000,IF(AND(AA53=5,AB53=6),11000,0)))))))))</f>
        <v>0</v>
      </c>
      <c r="AD53" s="37"/>
      <c r="AE53" s="491"/>
      <c r="AF53" s="43"/>
      <c r="AG53" s="44"/>
      <c r="AH53" s="44"/>
      <c r="AI53" s="262">
        <f t="shared" ref="AI53:AI59" si="37">IF(AND(OR(AG53=3,AG53=4),AH53=4),3000,IF(AND(OR(AG53=3,AG53=4),AH53=5),11000,IF(AND(AG53=3,AH53&gt;5),19000,IF(AND(AG53=4,AH53=6),19000,IF(AND(AG53=4,AH53&gt;6),27000,IF(AND(AG53=5,AH53=7),19000,IF(AND(AG53=5,AH53&gt;7),28000,IF(AND(AG53=5,AH53=5),3000,IF(AND(AG53=5,AH53=6),11000,0)))))))))</f>
        <v>0</v>
      </c>
      <c r="AK53" s="491"/>
      <c r="AL53" s="43"/>
      <c r="AM53" s="44"/>
      <c r="AN53" s="44"/>
      <c r="AO53" s="262">
        <f t="shared" ref="AO53:AO59" si="38">IF(AND(OR(AM53=3,AM53=4),AN53=4),3000,IF(AND(OR(AM53=3,AM53=4),AN53=5),11000,IF(AND(AM53=3,AN53&gt;5),19000,IF(AND(AM53=4,AN53=6),19000,IF(AND(AM53=4,AN53&gt;6),27000,IF(AND(AM53=5,AN53=7),19000,IF(AND(AM53=5,AN53&gt;7),28000,IF(AND(AM53=5,AN53=5),3000,IF(AND(AM53=5,AN53=6),11000,0)))))))))</f>
        <v>0</v>
      </c>
      <c r="AP53" s="37"/>
      <c r="AQ53" s="491"/>
      <c r="AR53" s="43"/>
      <c r="AS53" s="44"/>
      <c r="AT53" s="44"/>
      <c r="AU53" s="262">
        <f t="shared" ref="AU53:AU59" si="39">IF(AND(OR(AS53=3,AS53=4),AT53=4),3000,IF(AND(OR(AS53=3,AS53=4),AT53=5),11000,IF(AND(AS53=3,AT53&gt;5),19000,IF(AND(AS53=4,AT53=6),19000,IF(AND(AS53=4,AT53&gt;6),27000,IF(AND(AS53=5,AT53=7),19000,IF(AND(AS53=5,AT53&gt;7),28000,IF(AND(AS53=5,AT53=5),3000,IF(AND(AS53=5,AT53=6),11000,0)))))))))</f>
        <v>0</v>
      </c>
    </row>
    <row r="54" spans="1:47">
      <c r="A54" s="491"/>
      <c r="B54" s="43"/>
      <c r="C54" s="44"/>
      <c r="D54" s="44"/>
      <c r="E54" s="262">
        <f t="shared" si="32"/>
        <v>0</v>
      </c>
      <c r="F54" s="37"/>
      <c r="G54" s="491"/>
      <c r="H54" s="43"/>
      <c r="I54" s="44"/>
      <c r="J54" s="44"/>
      <c r="K54" s="262">
        <f t="shared" si="33"/>
        <v>0</v>
      </c>
      <c r="M54" s="491"/>
      <c r="N54" s="43"/>
      <c r="O54" s="44"/>
      <c r="P54" s="44"/>
      <c r="Q54" s="262">
        <f t="shared" si="34"/>
        <v>0</v>
      </c>
      <c r="R54" s="37"/>
      <c r="S54" s="491"/>
      <c r="T54" s="43"/>
      <c r="U54" s="44"/>
      <c r="V54" s="44"/>
      <c r="W54" s="262">
        <f t="shared" si="35"/>
        <v>0</v>
      </c>
      <c r="Y54" s="491"/>
      <c r="Z54" s="43"/>
      <c r="AA54" s="44"/>
      <c r="AB54" s="44"/>
      <c r="AC54" s="262">
        <f t="shared" si="36"/>
        <v>0</v>
      </c>
      <c r="AD54" s="37"/>
      <c r="AE54" s="491"/>
      <c r="AF54" s="43"/>
      <c r="AG54" s="44"/>
      <c r="AH54" s="44"/>
      <c r="AI54" s="262">
        <f t="shared" si="37"/>
        <v>0</v>
      </c>
      <c r="AK54" s="491"/>
      <c r="AL54" s="43"/>
      <c r="AM54" s="44"/>
      <c r="AN54" s="44"/>
      <c r="AO54" s="262">
        <f t="shared" si="38"/>
        <v>0</v>
      </c>
      <c r="AP54" s="37"/>
      <c r="AQ54" s="491"/>
      <c r="AR54" s="43"/>
      <c r="AS54" s="44"/>
      <c r="AT54" s="44"/>
      <c r="AU54" s="262">
        <f t="shared" si="39"/>
        <v>0</v>
      </c>
    </row>
    <row r="55" spans="1:47">
      <c r="A55" s="491"/>
      <c r="B55" s="43"/>
      <c r="C55" s="44"/>
      <c r="D55" s="44"/>
      <c r="E55" s="262">
        <f t="shared" si="32"/>
        <v>0</v>
      </c>
      <c r="F55" s="37"/>
      <c r="G55" s="491"/>
      <c r="H55" s="43"/>
      <c r="I55" s="44"/>
      <c r="J55" s="44"/>
      <c r="K55" s="262">
        <f t="shared" si="33"/>
        <v>0</v>
      </c>
      <c r="M55" s="491"/>
      <c r="N55" s="43"/>
      <c r="O55" s="44"/>
      <c r="P55" s="44"/>
      <c r="Q55" s="262">
        <f t="shared" si="34"/>
        <v>0</v>
      </c>
      <c r="R55" s="37"/>
      <c r="S55" s="491"/>
      <c r="T55" s="43"/>
      <c r="U55" s="44"/>
      <c r="V55" s="44"/>
      <c r="W55" s="262">
        <f t="shared" si="35"/>
        <v>0</v>
      </c>
      <c r="Y55" s="491"/>
      <c r="Z55" s="43"/>
      <c r="AA55" s="44"/>
      <c r="AB55" s="44"/>
      <c r="AC55" s="262">
        <f t="shared" si="36"/>
        <v>0</v>
      </c>
      <c r="AD55" s="37"/>
      <c r="AE55" s="491"/>
      <c r="AF55" s="43"/>
      <c r="AG55" s="44"/>
      <c r="AH55" s="44"/>
      <c r="AI55" s="262">
        <f t="shared" si="37"/>
        <v>0</v>
      </c>
      <c r="AK55" s="491"/>
      <c r="AL55" s="43"/>
      <c r="AM55" s="44"/>
      <c r="AN55" s="44"/>
      <c r="AO55" s="262">
        <f t="shared" si="38"/>
        <v>0</v>
      </c>
      <c r="AP55" s="37"/>
      <c r="AQ55" s="491"/>
      <c r="AR55" s="43"/>
      <c r="AS55" s="44"/>
      <c r="AT55" s="44"/>
      <c r="AU55" s="262">
        <f t="shared" si="39"/>
        <v>0</v>
      </c>
    </row>
    <row r="56" spans="1:47">
      <c r="A56" s="491"/>
      <c r="B56" s="43"/>
      <c r="C56" s="44"/>
      <c r="D56" s="44"/>
      <c r="E56" s="262">
        <f t="shared" si="32"/>
        <v>0</v>
      </c>
      <c r="F56" s="37"/>
      <c r="G56" s="491"/>
      <c r="H56" s="43"/>
      <c r="I56" s="44"/>
      <c r="J56" s="44"/>
      <c r="K56" s="262">
        <f t="shared" si="33"/>
        <v>0</v>
      </c>
      <c r="M56" s="491"/>
      <c r="N56" s="43"/>
      <c r="O56" s="44"/>
      <c r="P56" s="44"/>
      <c r="Q56" s="262">
        <f t="shared" si="34"/>
        <v>0</v>
      </c>
      <c r="R56" s="37"/>
      <c r="S56" s="491"/>
      <c r="T56" s="43"/>
      <c r="U56" s="44"/>
      <c r="V56" s="44"/>
      <c r="W56" s="262">
        <f t="shared" si="35"/>
        <v>0</v>
      </c>
      <c r="Y56" s="491"/>
      <c r="Z56" s="43"/>
      <c r="AA56" s="44"/>
      <c r="AB56" s="44"/>
      <c r="AC56" s="262">
        <f t="shared" si="36"/>
        <v>0</v>
      </c>
      <c r="AD56" s="37"/>
      <c r="AE56" s="491"/>
      <c r="AF56" s="43"/>
      <c r="AG56" s="44"/>
      <c r="AH56" s="44"/>
      <c r="AI56" s="262">
        <f t="shared" si="37"/>
        <v>0</v>
      </c>
      <c r="AK56" s="491"/>
      <c r="AL56" s="43"/>
      <c r="AM56" s="44"/>
      <c r="AN56" s="44"/>
      <c r="AO56" s="262">
        <f t="shared" si="38"/>
        <v>0</v>
      </c>
      <c r="AP56" s="37"/>
      <c r="AQ56" s="491"/>
      <c r="AR56" s="43"/>
      <c r="AS56" s="44"/>
      <c r="AT56" s="44"/>
      <c r="AU56" s="262">
        <f t="shared" si="39"/>
        <v>0</v>
      </c>
    </row>
    <row r="57" spans="1:47">
      <c r="A57" s="491"/>
      <c r="B57" s="43"/>
      <c r="C57" s="44"/>
      <c r="D57" s="44"/>
      <c r="E57" s="262">
        <f t="shared" si="32"/>
        <v>0</v>
      </c>
      <c r="F57" s="37"/>
      <c r="G57" s="491"/>
      <c r="H57" s="43"/>
      <c r="I57" s="44"/>
      <c r="J57" s="44"/>
      <c r="K57" s="262">
        <f t="shared" si="33"/>
        <v>0</v>
      </c>
      <c r="M57" s="491"/>
      <c r="N57" s="43"/>
      <c r="O57" s="44"/>
      <c r="P57" s="44"/>
      <c r="Q57" s="262">
        <f t="shared" si="34"/>
        <v>0</v>
      </c>
      <c r="R57" s="37"/>
      <c r="S57" s="491"/>
      <c r="T57" s="43"/>
      <c r="U57" s="44"/>
      <c r="V57" s="44"/>
      <c r="W57" s="262">
        <f t="shared" si="35"/>
        <v>0</v>
      </c>
      <c r="Y57" s="491"/>
      <c r="Z57" s="43"/>
      <c r="AA57" s="44"/>
      <c r="AB57" s="44"/>
      <c r="AC57" s="262">
        <f t="shared" si="36"/>
        <v>0</v>
      </c>
      <c r="AD57" s="37"/>
      <c r="AE57" s="491"/>
      <c r="AF57" s="43"/>
      <c r="AG57" s="44"/>
      <c r="AH57" s="44"/>
      <c r="AI57" s="262">
        <f t="shared" si="37"/>
        <v>0</v>
      </c>
      <c r="AK57" s="491"/>
      <c r="AL57" s="43"/>
      <c r="AM57" s="44"/>
      <c r="AN57" s="44"/>
      <c r="AO57" s="262">
        <f t="shared" si="38"/>
        <v>0</v>
      </c>
      <c r="AP57" s="37"/>
      <c r="AQ57" s="491"/>
      <c r="AR57" s="43"/>
      <c r="AS57" s="44"/>
      <c r="AT57" s="44"/>
      <c r="AU57" s="262">
        <f t="shared" si="39"/>
        <v>0</v>
      </c>
    </row>
    <row r="58" spans="1:47">
      <c r="A58" s="491"/>
      <c r="B58" s="43"/>
      <c r="C58" s="44"/>
      <c r="D58" s="44"/>
      <c r="E58" s="262">
        <f t="shared" si="32"/>
        <v>0</v>
      </c>
      <c r="F58" s="37"/>
      <c r="G58" s="491"/>
      <c r="H58" s="43"/>
      <c r="I58" s="44"/>
      <c r="J58" s="44"/>
      <c r="K58" s="262">
        <f t="shared" si="33"/>
        <v>0</v>
      </c>
      <c r="M58" s="491"/>
      <c r="N58" s="43"/>
      <c r="O58" s="44"/>
      <c r="P58" s="44"/>
      <c r="Q58" s="262">
        <f t="shared" si="34"/>
        <v>0</v>
      </c>
      <c r="R58" s="37"/>
      <c r="S58" s="491"/>
      <c r="T58" s="43"/>
      <c r="U58" s="44"/>
      <c r="V58" s="44"/>
      <c r="W58" s="262">
        <f t="shared" si="35"/>
        <v>0</v>
      </c>
      <c r="Y58" s="491"/>
      <c r="Z58" s="43"/>
      <c r="AA58" s="44"/>
      <c r="AB58" s="44"/>
      <c r="AC58" s="262">
        <f t="shared" si="36"/>
        <v>0</v>
      </c>
      <c r="AD58" s="37"/>
      <c r="AE58" s="491"/>
      <c r="AF58" s="43"/>
      <c r="AG58" s="44"/>
      <c r="AH58" s="44"/>
      <c r="AI58" s="262">
        <f t="shared" si="37"/>
        <v>0</v>
      </c>
      <c r="AK58" s="491"/>
      <c r="AL58" s="43"/>
      <c r="AM58" s="44"/>
      <c r="AN58" s="44"/>
      <c r="AO58" s="262">
        <f t="shared" si="38"/>
        <v>0</v>
      </c>
      <c r="AP58" s="37"/>
      <c r="AQ58" s="491"/>
      <c r="AR58" s="43"/>
      <c r="AS58" s="44"/>
      <c r="AT58" s="44"/>
      <c r="AU58" s="262">
        <f t="shared" si="39"/>
        <v>0</v>
      </c>
    </row>
    <row r="59" spans="1:47">
      <c r="A59" s="491"/>
      <c r="B59" s="43"/>
      <c r="C59" s="44"/>
      <c r="D59" s="44"/>
      <c r="E59" s="262">
        <f t="shared" si="32"/>
        <v>0</v>
      </c>
      <c r="F59" s="37"/>
      <c r="G59" s="491"/>
      <c r="H59" s="43"/>
      <c r="I59" s="44"/>
      <c r="J59" s="44"/>
      <c r="K59" s="262">
        <f t="shared" si="33"/>
        <v>0</v>
      </c>
      <c r="M59" s="491"/>
      <c r="N59" s="43"/>
      <c r="O59" s="44"/>
      <c r="P59" s="44"/>
      <c r="Q59" s="262">
        <f t="shared" si="34"/>
        <v>0</v>
      </c>
      <c r="R59" s="37"/>
      <c r="S59" s="491"/>
      <c r="T59" s="43"/>
      <c r="U59" s="44"/>
      <c r="V59" s="44"/>
      <c r="W59" s="262">
        <f t="shared" si="35"/>
        <v>0</v>
      </c>
      <c r="Y59" s="491"/>
      <c r="Z59" s="43"/>
      <c r="AA59" s="44"/>
      <c r="AB59" s="44"/>
      <c r="AC59" s="262">
        <f t="shared" si="36"/>
        <v>0</v>
      </c>
      <c r="AD59" s="37"/>
      <c r="AE59" s="491"/>
      <c r="AF59" s="43"/>
      <c r="AG59" s="44"/>
      <c r="AH59" s="44"/>
      <c r="AI59" s="262">
        <f t="shared" si="37"/>
        <v>0</v>
      </c>
      <c r="AK59" s="491"/>
      <c r="AL59" s="43"/>
      <c r="AM59" s="44"/>
      <c r="AN59" s="44"/>
      <c r="AO59" s="262">
        <f t="shared" si="38"/>
        <v>0</v>
      </c>
      <c r="AP59" s="37"/>
      <c r="AQ59" s="491"/>
      <c r="AR59" s="43"/>
      <c r="AS59" s="44"/>
      <c r="AT59" s="44"/>
      <c r="AU59" s="262">
        <f t="shared" si="39"/>
        <v>0</v>
      </c>
    </row>
    <row r="60" spans="1:47" ht="13.5" thickBot="1">
      <c r="A60" s="498"/>
      <c r="B60" s="45" t="s">
        <v>5</v>
      </c>
      <c r="C60" s="46"/>
      <c r="D60" s="46"/>
      <c r="E60" s="263">
        <f>SUM(E52:E59)</f>
        <v>0</v>
      </c>
      <c r="F60" s="37"/>
      <c r="G60" s="492"/>
      <c r="H60" s="45" t="s">
        <v>5</v>
      </c>
      <c r="I60" s="46"/>
      <c r="J60" s="46"/>
      <c r="K60" s="263">
        <f>SUM(K52:K59)</f>
        <v>0</v>
      </c>
      <c r="M60" s="498"/>
      <c r="N60" s="45" t="s">
        <v>5</v>
      </c>
      <c r="O60" s="46"/>
      <c r="P60" s="46"/>
      <c r="Q60" s="263">
        <f>SUM(Q52:Q59)</f>
        <v>0</v>
      </c>
      <c r="R60" s="37"/>
      <c r="S60" s="492"/>
      <c r="T60" s="45" t="s">
        <v>5</v>
      </c>
      <c r="U60" s="46"/>
      <c r="V60" s="46"/>
      <c r="W60" s="263">
        <f>SUM(W52:W59)</f>
        <v>0</v>
      </c>
      <c r="Y60" s="498"/>
      <c r="Z60" s="45" t="s">
        <v>5</v>
      </c>
      <c r="AA60" s="46"/>
      <c r="AB60" s="46"/>
      <c r="AC60" s="263">
        <f>SUM(AC52:AC59)</f>
        <v>0</v>
      </c>
      <c r="AD60" s="37"/>
      <c r="AE60" s="492"/>
      <c r="AF60" s="45" t="s">
        <v>5</v>
      </c>
      <c r="AG60" s="46"/>
      <c r="AH60" s="46"/>
      <c r="AI60" s="263">
        <f>SUM(AI52:AI59)</f>
        <v>0</v>
      </c>
      <c r="AK60" s="498"/>
      <c r="AL60" s="45" t="s">
        <v>5</v>
      </c>
      <c r="AM60" s="46"/>
      <c r="AN60" s="46"/>
      <c r="AO60" s="263">
        <f>SUM(AO52:AO59)</f>
        <v>0</v>
      </c>
      <c r="AP60" s="37"/>
      <c r="AQ60" s="492"/>
      <c r="AR60" s="45" t="s">
        <v>5</v>
      </c>
      <c r="AS60" s="46"/>
      <c r="AT60" s="46"/>
      <c r="AU60" s="263">
        <f>SUM(AU52:AU59)</f>
        <v>0</v>
      </c>
    </row>
    <row r="61" spans="1:47">
      <c r="A61" s="490" t="s">
        <v>8</v>
      </c>
      <c r="B61" s="41"/>
      <c r="C61" s="42"/>
      <c r="D61" s="42"/>
      <c r="E61" s="261">
        <f>IF(AND(OR(C61=3,C61=4),D61=4),3000,IF(AND(OR(C61=3,C61=4),D61=5),11000,IF(AND(C61=3,D61&gt;5),19000,IF(AND(C61=4,D61=6),19000,IF(AND(C61=4,D61&gt;6),27000,IF(AND(C61=5,D61=7),19000,IF(AND(C61=5,D61&gt;7),28000,IF(AND(C61=5,D61=5),3000,IF(AND(C61=5,D61=6),11000,0)))))))))</f>
        <v>0</v>
      </c>
      <c r="F61" s="37"/>
      <c r="G61" s="490" t="s">
        <v>16</v>
      </c>
      <c r="H61" s="41"/>
      <c r="I61" s="42"/>
      <c r="J61" s="42"/>
      <c r="K61" s="261">
        <f>IF(AND(OR(I61=3,I61=4),J61=4),3000,IF(AND(OR(I61=3,I61=4),J61=5),11000,IF(AND(I61=3,J61&gt;5),19000,IF(AND(I61=4,J61=6),19000,IF(AND(I61=4,J61&gt;6),27000,IF(AND(I61=5,J61=7),19000,IF(AND(I61=5,J61&gt;7),28000,IF(AND(I61=5,J61=5),3000,IF(AND(I61=5,J61=6),11000,0)))))))))</f>
        <v>0</v>
      </c>
      <c r="M61" s="490" t="s">
        <v>8</v>
      </c>
      <c r="N61" s="41"/>
      <c r="O61" s="42"/>
      <c r="P61" s="42"/>
      <c r="Q61" s="261">
        <f>IF(AND(OR(O61=3,O61=4),P61=4),3000,IF(AND(OR(O61=3,O61=4),P61=5),11000,IF(AND(O61=3,P61&gt;5),19000,IF(AND(O61=4,P61=6),19000,IF(AND(O61=4,P61&gt;6),27000,IF(AND(O61=5,P61=7),19000,IF(AND(O61=5,P61&gt;7),28000,IF(AND(O61=5,P61=5),3000,IF(AND(O61=5,P61=6),11000,0)))))))))</f>
        <v>0</v>
      </c>
      <c r="R61" s="37"/>
      <c r="S61" s="490" t="s">
        <v>16</v>
      </c>
      <c r="T61" s="41"/>
      <c r="U61" s="42"/>
      <c r="V61" s="42"/>
      <c r="W61" s="261">
        <f>IF(AND(OR(U61=3,U61=4),V61=4),3000,IF(AND(OR(U61=3,U61=4),V61=5),11000,IF(AND(U61=3,V61&gt;5),19000,IF(AND(U61=4,V61=6),19000,IF(AND(U61=4,V61&gt;6),27000,IF(AND(U61=5,V61=7),19000,IF(AND(U61=5,V61&gt;7),28000,IF(AND(U61=5,V61=5),3000,IF(AND(U61=5,V61=6),11000,0)))))))))</f>
        <v>0</v>
      </c>
      <c r="Y61" s="490" t="s">
        <v>8</v>
      </c>
      <c r="Z61" s="41"/>
      <c r="AA61" s="42"/>
      <c r="AB61" s="42"/>
      <c r="AC61" s="261">
        <f>IF(AND(OR(AA61=3,AA61=4),AB61=4),3000,IF(AND(OR(AA61=3,AA61=4),AB61=5),11000,IF(AND(AA61=3,AB61&gt;5),19000,IF(AND(AA61=4,AB61=6),19000,IF(AND(AA61=4,AB61&gt;6),27000,IF(AND(AA61=5,AB61=7),19000,IF(AND(AA61=5,AB61&gt;7),28000,IF(AND(AA61=5,AB61=5),3000,IF(AND(AA61=5,AB61=6),11000,0)))))))))</f>
        <v>0</v>
      </c>
      <c r="AD61" s="37"/>
      <c r="AE61" s="490" t="s">
        <v>16</v>
      </c>
      <c r="AF61" s="41"/>
      <c r="AG61" s="42"/>
      <c r="AH61" s="42"/>
      <c r="AI61" s="261">
        <f>IF(AND(OR(AG61=3,AG61=4),AH61=4),3000,IF(AND(OR(AG61=3,AG61=4),AH61=5),11000,IF(AND(AG61=3,AH61&gt;5),19000,IF(AND(AG61=4,AH61=6),19000,IF(AND(AG61=4,AH61&gt;6),27000,IF(AND(AG61=5,AH61=7),19000,IF(AND(AG61=5,AH61&gt;7),28000,IF(AND(AG61=5,AH61=5),3000,IF(AND(AG61=5,AH61=6),11000,0)))))))))</f>
        <v>0</v>
      </c>
      <c r="AK61" s="490" t="s">
        <v>8</v>
      </c>
      <c r="AL61" s="41"/>
      <c r="AM61" s="42"/>
      <c r="AN61" s="42"/>
      <c r="AO61" s="261">
        <f>IF(AND(OR(AM61=3,AM61=4),AN61=4),3000,IF(AND(OR(AM61=3,AM61=4),AN61=5),11000,IF(AND(AM61=3,AN61&gt;5),19000,IF(AND(AM61=4,AN61=6),19000,IF(AND(AM61=4,AN61&gt;6),27000,IF(AND(AM61=5,AN61=7),19000,IF(AND(AM61=5,AN61&gt;7),28000,IF(AND(AM61=5,AN61=5),3000,IF(AND(AM61=5,AN61=6),11000,0)))))))))</f>
        <v>0</v>
      </c>
      <c r="AP61" s="37"/>
      <c r="AQ61" s="490" t="s">
        <v>16</v>
      </c>
      <c r="AR61" s="41"/>
      <c r="AS61" s="42"/>
      <c r="AT61" s="42"/>
      <c r="AU61" s="261">
        <f>IF(AND(OR(AS61=3,AS61=4),AT61=4),3000,IF(AND(OR(AS61=3,AS61=4),AT61=5),11000,IF(AND(AS61=3,AT61&gt;5),19000,IF(AND(AS61=4,AT61=6),19000,IF(AND(AS61=4,AT61&gt;6),27000,IF(AND(AS61=5,AT61=7),19000,IF(AND(AS61=5,AT61&gt;7),28000,IF(AND(AS61=5,AT61=5),3000,IF(AND(AS61=5,AT61=6),11000,0)))))))))</f>
        <v>0</v>
      </c>
    </row>
    <row r="62" spans="1:47">
      <c r="A62" s="491"/>
      <c r="B62" s="43"/>
      <c r="C62" s="44"/>
      <c r="D62" s="44"/>
      <c r="E62" s="262">
        <f t="shared" ref="E62:E68" si="40">IF(AND(OR(C62=3,C62=4),D62=4),3000,IF(AND(OR(C62=3,C62=4),D62=5),11000,IF(AND(C62=3,D62&gt;5),19000,IF(AND(C62=4,D62=6),19000,IF(AND(C62=4,D62&gt;6),27000,IF(AND(C62=5,D62=7),19000,IF(AND(C62=5,D62&gt;7),28000,IF(AND(C62=5,D62=5),3000,IF(AND(C62=5,D62=6),11000,0)))))))))</f>
        <v>0</v>
      </c>
      <c r="F62" s="37"/>
      <c r="G62" s="491"/>
      <c r="H62" s="43"/>
      <c r="I62" s="44"/>
      <c r="J62" s="44"/>
      <c r="K62" s="262">
        <f t="shared" ref="K62:K68" si="41">IF(AND(OR(I62=3,I62=4),J62=4),3000,IF(AND(OR(I62=3,I62=4),J62=5),11000,IF(AND(I62=3,J62&gt;5),19000,IF(AND(I62=4,J62=6),19000,IF(AND(I62=4,J62&gt;6),27000,IF(AND(I62=5,J62=7),19000,IF(AND(I62=5,J62&gt;7),28000,IF(AND(I62=5,J62=5),3000,IF(AND(I62=5,J62=6),11000,0)))))))))</f>
        <v>0</v>
      </c>
      <c r="M62" s="491"/>
      <c r="N62" s="43"/>
      <c r="O62" s="44"/>
      <c r="P62" s="44"/>
      <c r="Q62" s="262">
        <f t="shared" ref="Q62:Q68" si="42">IF(AND(OR(O62=3,O62=4),P62=4),3000,IF(AND(OR(O62=3,O62=4),P62=5),11000,IF(AND(O62=3,P62&gt;5),19000,IF(AND(O62=4,P62=6),19000,IF(AND(O62=4,P62&gt;6),27000,IF(AND(O62=5,P62=7),19000,IF(AND(O62=5,P62&gt;7),28000,IF(AND(O62=5,P62=5),3000,IF(AND(O62=5,P62=6),11000,0)))))))))</f>
        <v>0</v>
      </c>
      <c r="R62" s="37"/>
      <c r="S62" s="491"/>
      <c r="T62" s="43"/>
      <c r="U62" s="44"/>
      <c r="V62" s="44"/>
      <c r="W62" s="262">
        <f t="shared" ref="W62:W68" si="43">IF(AND(OR(U62=3,U62=4),V62=4),3000,IF(AND(OR(U62=3,U62=4),V62=5),11000,IF(AND(U62=3,V62&gt;5),19000,IF(AND(U62=4,V62=6),19000,IF(AND(U62=4,V62&gt;6),27000,IF(AND(U62=5,V62=7),19000,IF(AND(U62=5,V62&gt;7),28000,IF(AND(U62=5,V62=5),3000,IF(AND(U62=5,V62=6),11000,0)))))))))</f>
        <v>0</v>
      </c>
      <c r="Y62" s="491"/>
      <c r="Z62" s="43"/>
      <c r="AA62" s="44"/>
      <c r="AB62" s="44"/>
      <c r="AC62" s="262">
        <f t="shared" ref="AC62:AC68" si="44">IF(AND(OR(AA62=3,AA62=4),AB62=4),3000,IF(AND(OR(AA62=3,AA62=4),AB62=5),11000,IF(AND(AA62=3,AB62&gt;5),19000,IF(AND(AA62=4,AB62=6),19000,IF(AND(AA62=4,AB62&gt;6),27000,IF(AND(AA62=5,AB62=7),19000,IF(AND(AA62=5,AB62&gt;7),28000,IF(AND(AA62=5,AB62=5),3000,IF(AND(AA62=5,AB62=6),11000,0)))))))))</f>
        <v>0</v>
      </c>
      <c r="AD62" s="37"/>
      <c r="AE62" s="491"/>
      <c r="AF62" s="43"/>
      <c r="AG62" s="44"/>
      <c r="AH62" s="44"/>
      <c r="AI62" s="262">
        <f t="shared" ref="AI62:AI68" si="45">IF(AND(OR(AG62=3,AG62=4),AH62=4),3000,IF(AND(OR(AG62=3,AG62=4),AH62=5),11000,IF(AND(AG62=3,AH62&gt;5),19000,IF(AND(AG62=4,AH62=6),19000,IF(AND(AG62=4,AH62&gt;6),27000,IF(AND(AG62=5,AH62=7),19000,IF(AND(AG62=5,AH62&gt;7),28000,IF(AND(AG62=5,AH62=5),3000,IF(AND(AG62=5,AH62=6),11000,0)))))))))</f>
        <v>0</v>
      </c>
      <c r="AK62" s="491"/>
      <c r="AL62" s="43"/>
      <c r="AM62" s="44"/>
      <c r="AN62" s="44"/>
      <c r="AO62" s="262">
        <f t="shared" ref="AO62:AO68" si="46">IF(AND(OR(AM62=3,AM62=4),AN62=4),3000,IF(AND(OR(AM62=3,AM62=4),AN62=5),11000,IF(AND(AM62=3,AN62&gt;5),19000,IF(AND(AM62=4,AN62=6),19000,IF(AND(AM62=4,AN62&gt;6),27000,IF(AND(AM62=5,AN62=7),19000,IF(AND(AM62=5,AN62&gt;7),28000,IF(AND(AM62=5,AN62=5),3000,IF(AND(AM62=5,AN62=6),11000,0)))))))))</f>
        <v>0</v>
      </c>
      <c r="AP62" s="37"/>
      <c r="AQ62" s="491"/>
      <c r="AR62" s="43"/>
      <c r="AS62" s="44"/>
      <c r="AT62" s="44"/>
      <c r="AU62" s="262">
        <f t="shared" ref="AU62:AU68" si="47">IF(AND(OR(AS62=3,AS62=4),AT62=4),3000,IF(AND(OR(AS62=3,AS62=4),AT62=5),11000,IF(AND(AS62=3,AT62&gt;5),19000,IF(AND(AS62=4,AT62=6),19000,IF(AND(AS62=4,AT62&gt;6),27000,IF(AND(AS62=5,AT62=7),19000,IF(AND(AS62=5,AT62&gt;7),28000,IF(AND(AS62=5,AT62=5),3000,IF(AND(AS62=5,AT62=6),11000,0)))))))))</f>
        <v>0</v>
      </c>
    </row>
    <row r="63" spans="1:47">
      <c r="A63" s="491"/>
      <c r="B63" s="43"/>
      <c r="C63" s="44"/>
      <c r="D63" s="44"/>
      <c r="E63" s="262">
        <f>IF(AND(OR(C63=3,C63=4),D63=4),3000,IF(AND(OR(C63=3,C63=4),D63=5),11000,IF(AND(C63=3,D63&gt;5),19000,IF(AND(C63=4,D63=6),19000,IF(AND(C63=4,D63&gt;6),27000,IF(AND(C63=5,D63=7),19000,IF(AND(C63=5,D63&gt;7),28000,IF(AND(C63=5,D63=5),3000,IF(AND(C63=5,D63=6),11000,0)))))))))</f>
        <v>0</v>
      </c>
      <c r="F63" s="37"/>
      <c r="G63" s="491"/>
      <c r="H63" s="43"/>
      <c r="I63" s="44"/>
      <c r="J63" s="44"/>
      <c r="K63" s="262">
        <f t="shared" si="41"/>
        <v>0</v>
      </c>
      <c r="M63" s="491"/>
      <c r="N63" s="43"/>
      <c r="O63" s="44"/>
      <c r="P63" s="44"/>
      <c r="Q63" s="262">
        <f t="shared" si="42"/>
        <v>0</v>
      </c>
      <c r="R63" s="37"/>
      <c r="S63" s="491"/>
      <c r="T63" s="43"/>
      <c r="U63" s="44"/>
      <c r="V63" s="44"/>
      <c r="W63" s="262">
        <f t="shared" si="43"/>
        <v>0</v>
      </c>
      <c r="Y63" s="491"/>
      <c r="Z63" s="43"/>
      <c r="AA63" s="44"/>
      <c r="AB63" s="44"/>
      <c r="AC63" s="262">
        <f t="shared" si="44"/>
        <v>0</v>
      </c>
      <c r="AD63" s="37"/>
      <c r="AE63" s="491"/>
      <c r="AF63" s="43"/>
      <c r="AG63" s="44"/>
      <c r="AH63" s="44"/>
      <c r="AI63" s="262">
        <f t="shared" si="45"/>
        <v>0</v>
      </c>
      <c r="AK63" s="491"/>
      <c r="AL63" s="43"/>
      <c r="AM63" s="44"/>
      <c r="AN63" s="44"/>
      <c r="AO63" s="262">
        <f t="shared" si="46"/>
        <v>0</v>
      </c>
      <c r="AP63" s="37"/>
      <c r="AQ63" s="491"/>
      <c r="AR63" s="43"/>
      <c r="AS63" s="44"/>
      <c r="AT63" s="44"/>
      <c r="AU63" s="262">
        <f t="shared" si="47"/>
        <v>0</v>
      </c>
    </row>
    <row r="64" spans="1:47">
      <c r="A64" s="491"/>
      <c r="B64" s="43"/>
      <c r="C64" s="44"/>
      <c r="D64" s="44"/>
      <c r="E64" s="262">
        <f t="shared" si="40"/>
        <v>0</v>
      </c>
      <c r="F64" s="37"/>
      <c r="G64" s="491"/>
      <c r="H64" s="43"/>
      <c r="I64" s="44"/>
      <c r="J64" s="44"/>
      <c r="K64" s="262">
        <f t="shared" si="41"/>
        <v>0</v>
      </c>
      <c r="M64" s="491"/>
      <c r="N64" s="43"/>
      <c r="O64" s="44"/>
      <c r="P64" s="44"/>
      <c r="Q64" s="262">
        <f t="shared" si="42"/>
        <v>0</v>
      </c>
      <c r="R64" s="37"/>
      <c r="S64" s="491"/>
      <c r="T64" s="43"/>
      <c r="U64" s="44"/>
      <c r="V64" s="44"/>
      <c r="W64" s="262">
        <f t="shared" si="43"/>
        <v>0</v>
      </c>
      <c r="Y64" s="491"/>
      <c r="Z64" s="43"/>
      <c r="AA64" s="44"/>
      <c r="AB64" s="44"/>
      <c r="AC64" s="262">
        <f t="shared" si="44"/>
        <v>0</v>
      </c>
      <c r="AD64" s="37"/>
      <c r="AE64" s="491"/>
      <c r="AF64" s="43"/>
      <c r="AG64" s="44"/>
      <c r="AH64" s="44"/>
      <c r="AI64" s="262">
        <f t="shared" si="45"/>
        <v>0</v>
      </c>
      <c r="AK64" s="491"/>
      <c r="AL64" s="43"/>
      <c r="AM64" s="44"/>
      <c r="AN64" s="44"/>
      <c r="AO64" s="262">
        <f t="shared" si="46"/>
        <v>0</v>
      </c>
      <c r="AP64" s="37"/>
      <c r="AQ64" s="491"/>
      <c r="AR64" s="43"/>
      <c r="AS64" s="44"/>
      <c r="AT64" s="44"/>
      <c r="AU64" s="262">
        <f t="shared" si="47"/>
        <v>0</v>
      </c>
    </row>
    <row r="65" spans="1:47">
      <c r="A65" s="491"/>
      <c r="B65" s="43"/>
      <c r="C65" s="44"/>
      <c r="D65" s="44"/>
      <c r="E65" s="262">
        <f t="shared" si="40"/>
        <v>0</v>
      </c>
      <c r="F65" s="37"/>
      <c r="G65" s="491"/>
      <c r="H65" s="43"/>
      <c r="I65" s="44"/>
      <c r="J65" s="44"/>
      <c r="K65" s="262">
        <f t="shared" si="41"/>
        <v>0</v>
      </c>
      <c r="M65" s="491"/>
      <c r="N65" s="43"/>
      <c r="O65" s="44"/>
      <c r="P65" s="44"/>
      <c r="Q65" s="262">
        <f t="shared" si="42"/>
        <v>0</v>
      </c>
      <c r="R65" s="37"/>
      <c r="S65" s="491"/>
      <c r="T65" s="43"/>
      <c r="U65" s="44"/>
      <c r="V65" s="44"/>
      <c r="W65" s="262">
        <f t="shared" si="43"/>
        <v>0</v>
      </c>
      <c r="Y65" s="491"/>
      <c r="Z65" s="43"/>
      <c r="AA65" s="44"/>
      <c r="AB65" s="44"/>
      <c r="AC65" s="262">
        <f t="shared" si="44"/>
        <v>0</v>
      </c>
      <c r="AD65" s="37"/>
      <c r="AE65" s="491"/>
      <c r="AF65" s="43"/>
      <c r="AG65" s="44"/>
      <c r="AH65" s="44"/>
      <c r="AI65" s="262">
        <f t="shared" si="45"/>
        <v>0</v>
      </c>
      <c r="AK65" s="491"/>
      <c r="AL65" s="43"/>
      <c r="AM65" s="44"/>
      <c r="AN65" s="44"/>
      <c r="AO65" s="262">
        <f t="shared" si="46"/>
        <v>0</v>
      </c>
      <c r="AP65" s="37"/>
      <c r="AQ65" s="491"/>
      <c r="AR65" s="43"/>
      <c r="AS65" s="44"/>
      <c r="AT65" s="44"/>
      <c r="AU65" s="262">
        <f t="shared" si="47"/>
        <v>0</v>
      </c>
    </row>
    <row r="66" spans="1:47">
      <c r="A66" s="491"/>
      <c r="B66" s="43"/>
      <c r="C66" s="44"/>
      <c r="D66" s="44"/>
      <c r="E66" s="262">
        <f t="shared" si="40"/>
        <v>0</v>
      </c>
      <c r="F66" s="37"/>
      <c r="G66" s="491"/>
      <c r="H66" s="43"/>
      <c r="I66" s="44"/>
      <c r="J66" s="44"/>
      <c r="K66" s="262">
        <f t="shared" si="41"/>
        <v>0</v>
      </c>
      <c r="M66" s="491"/>
      <c r="N66" s="43"/>
      <c r="O66" s="44"/>
      <c r="P66" s="44"/>
      <c r="Q66" s="262">
        <f t="shared" si="42"/>
        <v>0</v>
      </c>
      <c r="R66" s="37"/>
      <c r="S66" s="491"/>
      <c r="T66" s="43"/>
      <c r="U66" s="44"/>
      <c r="V66" s="44"/>
      <c r="W66" s="262">
        <f t="shared" si="43"/>
        <v>0</v>
      </c>
      <c r="Y66" s="491"/>
      <c r="Z66" s="43"/>
      <c r="AA66" s="44"/>
      <c r="AB66" s="44"/>
      <c r="AC66" s="262">
        <f t="shared" si="44"/>
        <v>0</v>
      </c>
      <c r="AD66" s="37"/>
      <c r="AE66" s="491"/>
      <c r="AF66" s="43"/>
      <c r="AG66" s="44"/>
      <c r="AH66" s="44"/>
      <c r="AI66" s="262">
        <f t="shared" si="45"/>
        <v>0</v>
      </c>
      <c r="AK66" s="491"/>
      <c r="AL66" s="43"/>
      <c r="AM66" s="44"/>
      <c r="AN66" s="44"/>
      <c r="AO66" s="262">
        <f t="shared" si="46"/>
        <v>0</v>
      </c>
      <c r="AP66" s="37"/>
      <c r="AQ66" s="491"/>
      <c r="AR66" s="43"/>
      <c r="AS66" s="44"/>
      <c r="AT66" s="44"/>
      <c r="AU66" s="262">
        <f t="shared" si="47"/>
        <v>0</v>
      </c>
    </row>
    <row r="67" spans="1:47">
      <c r="A67" s="491"/>
      <c r="B67" s="43"/>
      <c r="C67" s="44"/>
      <c r="D67" s="44"/>
      <c r="E67" s="262">
        <f t="shared" si="40"/>
        <v>0</v>
      </c>
      <c r="F67" s="37"/>
      <c r="G67" s="491"/>
      <c r="H67" s="43"/>
      <c r="I67" s="44"/>
      <c r="J67" s="44"/>
      <c r="K67" s="262">
        <f t="shared" si="41"/>
        <v>0</v>
      </c>
      <c r="M67" s="491"/>
      <c r="N67" s="43"/>
      <c r="O67" s="44"/>
      <c r="P67" s="44"/>
      <c r="Q67" s="262">
        <f t="shared" si="42"/>
        <v>0</v>
      </c>
      <c r="R67" s="37"/>
      <c r="S67" s="491"/>
      <c r="T67" s="43"/>
      <c r="U67" s="44"/>
      <c r="V67" s="44"/>
      <c r="W67" s="262">
        <f t="shared" si="43"/>
        <v>0</v>
      </c>
      <c r="Y67" s="491"/>
      <c r="Z67" s="43"/>
      <c r="AA67" s="44"/>
      <c r="AB67" s="44"/>
      <c r="AC67" s="262">
        <f t="shared" si="44"/>
        <v>0</v>
      </c>
      <c r="AD67" s="37"/>
      <c r="AE67" s="491"/>
      <c r="AF67" s="43"/>
      <c r="AG67" s="44"/>
      <c r="AH67" s="44"/>
      <c r="AI67" s="262">
        <f t="shared" si="45"/>
        <v>0</v>
      </c>
      <c r="AK67" s="491"/>
      <c r="AL67" s="43"/>
      <c r="AM67" s="44"/>
      <c r="AN67" s="44"/>
      <c r="AO67" s="262">
        <f t="shared" si="46"/>
        <v>0</v>
      </c>
      <c r="AP67" s="37"/>
      <c r="AQ67" s="491"/>
      <c r="AR67" s="43"/>
      <c r="AS67" s="44"/>
      <c r="AT67" s="44"/>
      <c r="AU67" s="262">
        <f t="shared" si="47"/>
        <v>0</v>
      </c>
    </row>
    <row r="68" spans="1:47">
      <c r="A68" s="491"/>
      <c r="B68" s="43"/>
      <c r="C68" s="44"/>
      <c r="D68" s="44"/>
      <c r="E68" s="262">
        <f t="shared" si="40"/>
        <v>0</v>
      </c>
      <c r="F68" s="37"/>
      <c r="G68" s="491"/>
      <c r="H68" s="43"/>
      <c r="I68" s="44"/>
      <c r="J68" s="44"/>
      <c r="K68" s="262">
        <f t="shared" si="41"/>
        <v>0</v>
      </c>
      <c r="M68" s="491"/>
      <c r="N68" s="43"/>
      <c r="O68" s="44"/>
      <c r="P68" s="44"/>
      <c r="Q68" s="262">
        <f t="shared" si="42"/>
        <v>0</v>
      </c>
      <c r="R68" s="37"/>
      <c r="S68" s="491"/>
      <c r="T68" s="43"/>
      <c r="U68" s="44"/>
      <c r="V68" s="44"/>
      <c r="W68" s="262">
        <f t="shared" si="43"/>
        <v>0</v>
      </c>
      <c r="Y68" s="491"/>
      <c r="Z68" s="43"/>
      <c r="AA68" s="44"/>
      <c r="AB68" s="44"/>
      <c r="AC68" s="262">
        <f t="shared" si="44"/>
        <v>0</v>
      </c>
      <c r="AD68" s="37"/>
      <c r="AE68" s="491"/>
      <c r="AF68" s="43"/>
      <c r="AG68" s="44"/>
      <c r="AH68" s="44"/>
      <c r="AI68" s="262">
        <f t="shared" si="45"/>
        <v>0</v>
      </c>
      <c r="AK68" s="491"/>
      <c r="AL68" s="43"/>
      <c r="AM68" s="44"/>
      <c r="AN68" s="44"/>
      <c r="AO68" s="262">
        <f t="shared" si="46"/>
        <v>0</v>
      </c>
      <c r="AP68" s="37"/>
      <c r="AQ68" s="491"/>
      <c r="AR68" s="43"/>
      <c r="AS68" s="44"/>
      <c r="AT68" s="44"/>
      <c r="AU68" s="262">
        <f t="shared" si="47"/>
        <v>0</v>
      </c>
    </row>
    <row r="69" spans="1:47" ht="13.5" thickBot="1">
      <c r="A69" s="492"/>
      <c r="B69" s="45" t="s">
        <v>5</v>
      </c>
      <c r="C69" s="46"/>
      <c r="D69" s="46"/>
      <c r="E69" s="263">
        <f>SUM(E61:E68)</f>
        <v>0</v>
      </c>
      <c r="F69" s="37"/>
      <c r="G69" s="492"/>
      <c r="H69" s="45" t="s">
        <v>5</v>
      </c>
      <c r="I69" s="46"/>
      <c r="J69" s="46"/>
      <c r="K69" s="263">
        <f>SUM(K61:K68)</f>
        <v>0</v>
      </c>
      <c r="M69" s="492"/>
      <c r="N69" s="45" t="s">
        <v>5</v>
      </c>
      <c r="O69" s="46"/>
      <c r="P69" s="46"/>
      <c r="Q69" s="263">
        <f>SUM(Q61:Q68)</f>
        <v>0</v>
      </c>
      <c r="R69" s="37"/>
      <c r="S69" s="492"/>
      <c r="T69" s="45" t="s">
        <v>5</v>
      </c>
      <c r="U69" s="46"/>
      <c r="V69" s="46"/>
      <c r="W69" s="263">
        <f>SUM(W61:W68)</f>
        <v>0</v>
      </c>
      <c r="Y69" s="492"/>
      <c r="Z69" s="45" t="s">
        <v>5</v>
      </c>
      <c r="AA69" s="46"/>
      <c r="AB69" s="46"/>
      <c r="AC69" s="263">
        <f>SUM(AC61:AC68)</f>
        <v>0</v>
      </c>
      <c r="AD69" s="37"/>
      <c r="AE69" s="492"/>
      <c r="AF69" s="45" t="s">
        <v>5</v>
      </c>
      <c r="AG69" s="46"/>
      <c r="AH69" s="46"/>
      <c r="AI69" s="263">
        <f>SUM(AI61:AI68)</f>
        <v>0</v>
      </c>
      <c r="AK69" s="492"/>
      <c r="AL69" s="45" t="s">
        <v>5</v>
      </c>
      <c r="AM69" s="46"/>
      <c r="AN69" s="46"/>
      <c r="AO69" s="263">
        <f>SUM(AO61:AO68)</f>
        <v>0</v>
      </c>
      <c r="AP69" s="37"/>
      <c r="AQ69" s="492"/>
      <c r="AR69" s="45" t="s">
        <v>5</v>
      </c>
      <c r="AS69" s="46"/>
      <c r="AT69" s="46"/>
      <c r="AU69" s="263">
        <f>SUM(AU61:AU68)</f>
        <v>0</v>
      </c>
    </row>
    <row r="70" spans="1:47">
      <c r="A70" s="490" t="s">
        <v>9</v>
      </c>
      <c r="B70" s="41"/>
      <c r="C70" s="42"/>
      <c r="D70" s="42"/>
      <c r="E70" s="261">
        <f>IF(AND(OR(C70=3,C70=4),D70=4),3000,IF(AND(OR(C70=3,C70=4),D70=5),11000,IF(AND(C70=3,D70&gt;5),19000,IF(AND(C70=4,D70=6),19000,IF(AND(C70=4,D70&gt;6),27000,IF(AND(C70=5,D70=7),19000,IF(AND(C70=5,D70&gt;7),28000,IF(AND(C70=5,D70=5),3000,IF(AND(C70=5,D70=6),11000,0)))))))))</f>
        <v>0</v>
      </c>
      <c r="F70" s="37"/>
      <c r="G70" s="490" t="s">
        <v>17</v>
      </c>
      <c r="H70" s="41"/>
      <c r="I70" s="42"/>
      <c r="J70" s="42"/>
      <c r="K70" s="261">
        <f>IF(AND(OR(I70=3,I70=4),J70=4),3000,IF(AND(OR(I70=3,I70=4),J70=5),11000,IF(AND(I70=3,J70&gt;5),19000,IF(AND(I70=4,J70=6),19000,IF(AND(I70=4,J70&gt;6),27000,IF(AND(I70=5,J70=7),19000,IF(AND(I70=5,J70&gt;7),28000,IF(AND(I70=5,J70=5),3000,IF(AND(I70=5,J70=6),11000,0)))))))))</f>
        <v>0</v>
      </c>
      <c r="M70" s="490" t="s">
        <v>9</v>
      </c>
      <c r="N70" s="41"/>
      <c r="O70" s="42"/>
      <c r="P70" s="42"/>
      <c r="Q70" s="261">
        <f>IF(AND(OR(O70=3,O70=4),P70=4),3000,IF(AND(OR(O70=3,O70=4),P70=5),11000,IF(AND(O70=3,P70&gt;5),19000,IF(AND(O70=4,P70=6),19000,IF(AND(O70=4,P70&gt;6),27000,IF(AND(O70=5,P70=7),19000,IF(AND(O70=5,P70&gt;7),28000,IF(AND(O70=5,P70=5),3000,IF(AND(O70=5,P70=6),11000,0)))))))))</f>
        <v>0</v>
      </c>
      <c r="R70" s="37"/>
      <c r="S70" s="490" t="s">
        <v>17</v>
      </c>
      <c r="T70" s="41"/>
      <c r="U70" s="42"/>
      <c r="V70" s="42"/>
      <c r="W70" s="261">
        <f>IF(AND(OR(U70=3,U70=4),V70=4),3000,IF(AND(OR(U70=3,U70=4),V70=5),11000,IF(AND(U70=3,V70&gt;5),19000,IF(AND(U70=4,V70=6),19000,IF(AND(U70=4,V70&gt;6),27000,IF(AND(U70=5,V70=7),19000,IF(AND(U70=5,V70&gt;7),28000,IF(AND(U70=5,V70=5),3000,IF(AND(U70=5,V70=6),11000,0)))))))))</f>
        <v>0</v>
      </c>
      <c r="Y70" s="490" t="s">
        <v>9</v>
      </c>
      <c r="Z70" s="41"/>
      <c r="AA70" s="42"/>
      <c r="AB70" s="42"/>
      <c r="AC70" s="261">
        <f>IF(AND(OR(AA70=3,AA70=4),AB70=4),3000,IF(AND(OR(AA70=3,AA70=4),AB70=5),11000,IF(AND(AA70=3,AB70&gt;5),19000,IF(AND(AA70=4,AB70=6),19000,IF(AND(AA70=4,AB70&gt;6),27000,IF(AND(AA70=5,AB70=7),19000,IF(AND(AA70=5,AB70&gt;7),28000,IF(AND(AA70=5,AB70=5),3000,IF(AND(AA70=5,AB70=6),11000,0)))))))))</f>
        <v>0</v>
      </c>
      <c r="AD70" s="37"/>
      <c r="AE70" s="490" t="s">
        <v>17</v>
      </c>
      <c r="AF70" s="41"/>
      <c r="AG70" s="42"/>
      <c r="AH70" s="42"/>
      <c r="AI70" s="261">
        <f>IF(AND(OR(AG70=3,AG70=4),AH70=4),3000,IF(AND(OR(AG70=3,AG70=4),AH70=5),11000,IF(AND(AG70=3,AH70&gt;5),19000,IF(AND(AG70=4,AH70=6),19000,IF(AND(AG70=4,AH70&gt;6),27000,IF(AND(AG70=5,AH70=7),19000,IF(AND(AG70=5,AH70&gt;7),28000,IF(AND(AG70=5,AH70=5),3000,IF(AND(AG70=5,AH70=6),11000,0)))))))))</f>
        <v>0</v>
      </c>
      <c r="AK70" s="490" t="s">
        <v>9</v>
      </c>
      <c r="AL70" s="41"/>
      <c r="AM70" s="42"/>
      <c r="AN70" s="42"/>
      <c r="AO70" s="261">
        <f>IF(AND(OR(AM70=3,AM70=4),AN70=4),3000,IF(AND(OR(AM70=3,AM70=4),AN70=5),11000,IF(AND(AM70=3,AN70&gt;5),19000,IF(AND(AM70=4,AN70=6),19000,IF(AND(AM70=4,AN70&gt;6),27000,IF(AND(AM70=5,AN70=7),19000,IF(AND(AM70=5,AN70&gt;7),28000,IF(AND(AM70=5,AN70=5),3000,IF(AND(AM70=5,AN70=6),11000,0)))))))))</f>
        <v>0</v>
      </c>
      <c r="AP70" s="37"/>
      <c r="AQ70" s="490" t="s">
        <v>17</v>
      </c>
      <c r="AR70" s="41"/>
      <c r="AS70" s="42"/>
      <c r="AT70" s="42"/>
      <c r="AU70" s="261">
        <f>IF(AND(OR(AS70=3,AS70=4),AT70=4),3000,IF(AND(OR(AS70=3,AS70=4),AT70=5),11000,IF(AND(AS70=3,AT70&gt;5),19000,IF(AND(AS70=4,AT70=6),19000,IF(AND(AS70=4,AT70&gt;6),27000,IF(AND(AS70=5,AT70=7),19000,IF(AND(AS70=5,AT70&gt;7),28000,IF(AND(AS70=5,AT70=5),3000,IF(AND(AS70=5,AT70=6),11000,0)))))))))</f>
        <v>0</v>
      </c>
    </row>
    <row r="71" spans="1:47">
      <c r="A71" s="491"/>
      <c r="B71" s="43"/>
      <c r="C71" s="44"/>
      <c r="D71" s="44"/>
      <c r="E71" s="262">
        <f t="shared" ref="E71:E77" si="48">IF(AND(OR(C71=3,C71=4),D71=4),3000,IF(AND(OR(C71=3,C71=4),D71=5),11000,IF(AND(C71=3,D71&gt;5),19000,IF(AND(C71=4,D71=6),19000,IF(AND(C71=4,D71&gt;6),27000,IF(AND(C71=5,D71=7),19000,IF(AND(C71=5,D71&gt;7),28000,IF(AND(C71=5,D71=5),3000,IF(AND(C71=5,D71=6),11000,0)))))))))</f>
        <v>0</v>
      </c>
      <c r="F71" s="37"/>
      <c r="G71" s="491"/>
      <c r="H71" s="43"/>
      <c r="I71" s="44"/>
      <c r="J71" s="44"/>
      <c r="K71" s="262">
        <f t="shared" ref="K71:K77" si="49">IF(AND(OR(I71=3,I71=4),J71=4),3000,IF(AND(OR(I71=3,I71=4),J71=5),11000,IF(AND(I71=3,J71&gt;5),19000,IF(AND(I71=4,J71=6),19000,IF(AND(I71=4,J71&gt;6),27000,IF(AND(I71=5,J71=7),19000,IF(AND(I71=5,J71&gt;7),28000,IF(AND(I71=5,J71=5),3000,IF(AND(I71=5,J71=6),11000,0)))))))))</f>
        <v>0</v>
      </c>
      <c r="M71" s="491"/>
      <c r="N71" s="43"/>
      <c r="O71" s="44"/>
      <c r="P71" s="44"/>
      <c r="Q71" s="262">
        <f t="shared" ref="Q71:Q77" si="50">IF(AND(OR(O71=3,O71=4),P71=4),3000,IF(AND(OR(O71=3,O71=4),P71=5),11000,IF(AND(O71=3,P71&gt;5),19000,IF(AND(O71=4,P71=6),19000,IF(AND(O71=4,P71&gt;6),27000,IF(AND(O71=5,P71=7),19000,IF(AND(O71=5,P71&gt;7),28000,IF(AND(O71=5,P71=5),3000,IF(AND(O71=5,P71=6),11000,0)))))))))</f>
        <v>0</v>
      </c>
      <c r="R71" s="37"/>
      <c r="S71" s="491"/>
      <c r="T71" s="43"/>
      <c r="U71" s="44"/>
      <c r="V71" s="44"/>
      <c r="W71" s="262">
        <f t="shared" ref="W71:W77" si="51">IF(AND(OR(U71=3,U71=4),V71=4),3000,IF(AND(OR(U71=3,U71=4),V71=5),11000,IF(AND(U71=3,V71&gt;5),19000,IF(AND(U71=4,V71=6),19000,IF(AND(U71=4,V71&gt;6),27000,IF(AND(U71=5,V71=7),19000,IF(AND(U71=5,V71&gt;7),28000,IF(AND(U71=5,V71=5),3000,IF(AND(U71=5,V71=6),11000,0)))))))))</f>
        <v>0</v>
      </c>
      <c r="Y71" s="491"/>
      <c r="Z71" s="43"/>
      <c r="AA71" s="44"/>
      <c r="AB71" s="44"/>
      <c r="AC71" s="262">
        <f t="shared" ref="AC71:AC77" si="52">IF(AND(OR(AA71=3,AA71=4),AB71=4),3000,IF(AND(OR(AA71=3,AA71=4),AB71=5),11000,IF(AND(AA71=3,AB71&gt;5),19000,IF(AND(AA71=4,AB71=6),19000,IF(AND(AA71=4,AB71&gt;6),27000,IF(AND(AA71=5,AB71=7),19000,IF(AND(AA71=5,AB71&gt;7),28000,IF(AND(AA71=5,AB71=5),3000,IF(AND(AA71=5,AB71=6),11000,0)))))))))</f>
        <v>0</v>
      </c>
      <c r="AD71" s="37"/>
      <c r="AE71" s="491"/>
      <c r="AF71" s="43"/>
      <c r="AG71" s="44"/>
      <c r="AH71" s="44"/>
      <c r="AI71" s="262">
        <f t="shared" ref="AI71:AI77" si="53">IF(AND(OR(AG71=3,AG71=4),AH71=4),3000,IF(AND(OR(AG71=3,AG71=4),AH71=5),11000,IF(AND(AG71=3,AH71&gt;5),19000,IF(AND(AG71=4,AH71=6),19000,IF(AND(AG71=4,AH71&gt;6),27000,IF(AND(AG71=5,AH71=7),19000,IF(AND(AG71=5,AH71&gt;7),28000,IF(AND(AG71=5,AH71=5),3000,IF(AND(AG71=5,AH71=6),11000,0)))))))))</f>
        <v>0</v>
      </c>
      <c r="AK71" s="491"/>
      <c r="AL71" s="43"/>
      <c r="AM71" s="44"/>
      <c r="AN71" s="44"/>
      <c r="AO71" s="262">
        <f t="shared" ref="AO71:AO77" si="54">IF(AND(OR(AM71=3,AM71=4),AN71=4),3000,IF(AND(OR(AM71=3,AM71=4),AN71=5),11000,IF(AND(AM71=3,AN71&gt;5),19000,IF(AND(AM71=4,AN71=6),19000,IF(AND(AM71=4,AN71&gt;6),27000,IF(AND(AM71=5,AN71=7),19000,IF(AND(AM71=5,AN71&gt;7),28000,IF(AND(AM71=5,AN71=5),3000,IF(AND(AM71=5,AN71=6),11000,0)))))))))</f>
        <v>0</v>
      </c>
      <c r="AP71" s="37"/>
      <c r="AQ71" s="491"/>
      <c r="AR71" s="43"/>
      <c r="AS71" s="44"/>
      <c r="AT71" s="44"/>
      <c r="AU71" s="262">
        <f t="shared" ref="AU71:AU77" si="55">IF(AND(OR(AS71=3,AS71=4),AT71=4),3000,IF(AND(OR(AS71=3,AS71=4),AT71=5),11000,IF(AND(AS71=3,AT71&gt;5),19000,IF(AND(AS71=4,AT71=6),19000,IF(AND(AS71=4,AT71&gt;6),27000,IF(AND(AS71=5,AT71=7),19000,IF(AND(AS71=5,AT71&gt;7),28000,IF(AND(AS71=5,AT71=5),3000,IF(AND(AS71=5,AT71=6),11000,0)))))))))</f>
        <v>0</v>
      </c>
    </row>
    <row r="72" spans="1:47">
      <c r="A72" s="491"/>
      <c r="B72" s="43"/>
      <c r="C72" s="44"/>
      <c r="D72" s="44"/>
      <c r="E72" s="262">
        <f t="shared" si="48"/>
        <v>0</v>
      </c>
      <c r="F72" s="37"/>
      <c r="G72" s="491"/>
      <c r="H72" s="43"/>
      <c r="I72" s="44"/>
      <c r="J72" s="44"/>
      <c r="K72" s="262">
        <f t="shared" si="49"/>
        <v>0</v>
      </c>
      <c r="M72" s="491"/>
      <c r="N72" s="43"/>
      <c r="O72" s="44"/>
      <c r="P72" s="44"/>
      <c r="Q72" s="262">
        <f t="shared" si="50"/>
        <v>0</v>
      </c>
      <c r="R72" s="37"/>
      <c r="S72" s="491"/>
      <c r="T72" s="43"/>
      <c r="U72" s="44"/>
      <c r="V72" s="44"/>
      <c r="W72" s="262">
        <f t="shared" si="51"/>
        <v>0</v>
      </c>
      <c r="Y72" s="491"/>
      <c r="Z72" s="43"/>
      <c r="AA72" s="44"/>
      <c r="AB72" s="44"/>
      <c r="AC72" s="262">
        <f t="shared" si="52"/>
        <v>0</v>
      </c>
      <c r="AD72" s="37"/>
      <c r="AE72" s="491"/>
      <c r="AF72" s="43"/>
      <c r="AG72" s="44"/>
      <c r="AH72" s="44"/>
      <c r="AI72" s="262">
        <f t="shared" si="53"/>
        <v>0</v>
      </c>
      <c r="AK72" s="491"/>
      <c r="AL72" s="43"/>
      <c r="AM72" s="44"/>
      <c r="AN72" s="44"/>
      <c r="AO72" s="262">
        <f t="shared" si="54"/>
        <v>0</v>
      </c>
      <c r="AP72" s="37"/>
      <c r="AQ72" s="491"/>
      <c r="AR72" s="43"/>
      <c r="AS72" s="44"/>
      <c r="AT72" s="44"/>
      <c r="AU72" s="262">
        <f t="shared" si="55"/>
        <v>0</v>
      </c>
    </row>
    <row r="73" spans="1:47">
      <c r="A73" s="491"/>
      <c r="B73" s="43"/>
      <c r="C73" s="44"/>
      <c r="D73" s="44"/>
      <c r="E73" s="262">
        <f t="shared" si="48"/>
        <v>0</v>
      </c>
      <c r="F73" s="37"/>
      <c r="G73" s="491"/>
      <c r="H73" s="43"/>
      <c r="I73" s="44"/>
      <c r="J73" s="44"/>
      <c r="K73" s="262">
        <f t="shared" si="49"/>
        <v>0</v>
      </c>
      <c r="M73" s="491"/>
      <c r="N73" s="43"/>
      <c r="O73" s="44"/>
      <c r="P73" s="44"/>
      <c r="Q73" s="262">
        <f t="shared" si="50"/>
        <v>0</v>
      </c>
      <c r="R73" s="37"/>
      <c r="S73" s="491"/>
      <c r="T73" s="43"/>
      <c r="U73" s="44"/>
      <c r="V73" s="44"/>
      <c r="W73" s="262">
        <f t="shared" si="51"/>
        <v>0</v>
      </c>
      <c r="Y73" s="491"/>
      <c r="Z73" s="43"/>
      <c r="AA73" s="44"/>
      <c r="AB73" s="44"/>
      <c r="AC73" s="262">
        <f t="shared" si="52"/>
        <v>0</v>
      </c>
      <c r="AD73" s="37"/>
      <c r="AE73" s="491"/>
      <c r="AF73" s="43"/>
      <c r="AG73" s="44"/>
      <c r="AH73" s="44"/>
      <c r="AI73" s="262">
        <f t="shared" si="53"/>
        <v>0</v>
      </c>
      <c r="AK73" s="491"/>
      <c r="AL73" s="43"/>
      <c r="AM73" s="44"/>
      <c r="AN73" s="44"/>
      <c r="AO73" s="262">
        <f t="shared" si="54"/>
        <v>0</v>
      </c>
      <c r="AP73" s="37"/>
      <c r="AQ73" s="491"/>
      <c r="AR73" s="43"/>
      <c r="AS73" s="44"/>
      <c r="AT73" s="44"/>
      <c r="AU73" s="262">
        <f t="shared" si="55"/>
        <v>0</v>
      </c>
    </row>
    <row r="74" spans="1:47">
      <c r="A74" s="491"/>
      <c r="B74" s="43"/>
      <c r="C74" s="44"/>
      <c r="D74" s="44"/>
      <c r="E74" s="262">
        <f t="shared" si="48"/>
        <v>0</v>
      </c>
      <c r="F74" s="37"/>
      <c r="G74" s="491"/>
      <c r="H74" s="43"/>
      <c r="I74" s="44"/>
      <c r="J74" s="44"/>
      <c r="K74" s="262">
        <f t="shared" si="49"/>
        <v>0</v>
      </c>
      <c r="M74" s="491"/>
      <c r="N74" s="43"/>
      <c r="O74" s="44"/>
      <c r="P74" s="44"/>
      <c r="Q74" s="262">
        <f t="shared" si="50"/>
        <v>0</v>
      </c>
      <c r="R74" s="37"/>
      <c r="S74" s="491"/>
      <c r="T74" s="43"/>
      <c r="U74" s="44"/>
      <c r="V74" s="44"/>
      <c r="W74" s="262">
        <f t="shared" si="51"/>
        <v>0</v>
      </c>
      <c r="Y74" s="491"/>
      <c r="Z74" s="43"/>
      <c r="AA74" s="44"/>
      <c r="AB74" s="44"/>
      <c r="AC74" s="262">
        <f t="shared" si="52"/>
        <v>0</v>
      </c>
      <c r="AD74" s="37"/>
      <c r="AE74" s="491"/>
      <c r="AF74" s="43"/>
      <c r="AG74" s="44"/>
      <c r="AH74" s="44"/>
      <c r="AI74" s="262">
        <f t="shared" si="53"/>
        <v>0</v>
      </c>
      <c r="AK74" s="491"/>
      <c r="AL74" s="43"/>
      <c r="AM74" s="44"/>
      <c r="AN74" s="44"/>
      <c r="AO74" s="262">
        <f t="shared" si="54"/>
        <v>0</v>
      </c>
      <c r="AP74" s="37"/>
      <c r="AQ74" s="491"/>
      <c r="AR74" s="43"/>
      <c r="AS74" s="44"/>
      <c r="AT74" s="44"/>
      <c r="AU74" s="262">
        <f t="shared" si="55"/>
        <v>0</v>
      </c>
    </row>
    <row r="75" spans="1:47">
      <c r="A75" s="491"/>
      <c r="B75" s="43"/>
      <c r="C75" s="44"/>
      <c r="D75" s="44"/>
      <c r="E75" s="262">
        <f t="shared" si="48"/>
        <v>0</v>
      </c>
      <c r="F75" s="37"/>
      <c r="G75" s="491"/>
      <c r="H75" s="43"/>
      <c r="I75" s="44"/>
      <c r="J75" s="44"/>
      <c r="K75" s="262">
        <f t="shared" si="49"/>
        <v>0</v>
      </c>
      <c r="M75" s="491"/>
      <c r="N75" s="43"/>
      <c r="O75" s="44"/>
      <c r="P75" s="44"/>
      <c r="Q75" s="262">
        <f t="shared" si="50"/>
        <v>0</v>
      </c>
      <c r="R75" s="37"/>
      <c r="S75" s="491"/>
      <c r="T75" s="43"/>
      <c r="U75" s="44"/>
      <c r="V75" s="44"/>
      <c r="W75" s="262">
        <f t="shared" si="51"/>
        <v>0</v>
      </c>
      <c r="Y75" s="491"/>
      <c r="Z75" s="43"/>
      <c r="AA75" s="44"/>
      <c r="AB75" s="44"/>
      <c r="AC75" s="262">
        <f t="shared" si="52"/>
        <v>0</v>
      </c>
      <c r="AD75" s="37"/>
      <c r="AE75" s="491"/>
      <c r="AF75" s="43"/>
      <c r="AG75" s="44"/>
      <c r="AH75" s="44"/>
      <c r="AI75" s="262">
        <f t="shared" si="53"/>
        <v>0</v>
      </c>
      <c r="AK75" s="491"/>
      <c r="AL75" s="43"/>
      <c r="AM75" s="44"/>
      <c r="AN75" s="44"/>
      <c r="AO75" s="262">
        <f t="shared" si="54"/>
        <v>0</v>
      </c>
      <c r="AP75" s="37"/>
      <c r="AQ75" s="491"/>
      <c r="AR75" s="43"/>
      <c r="AS75" s="44"/>
      <c r="AT75" s="44"/>
      <c r="AU75" s="262">
        <f t="shared" si="55"/>
        <v>0</v>
      </c>
    </row>
    <row r="76" spans="1:47">
      <c r="A76" s="491"/>
      <c r="B76" s="43"/>
      <c r="C76" s="44"/>
      <c r="D76" s="44"/>
      <c r="E76" s="262">
        <f t="shared" si="48"/>
        <v>0</v>
      </c>
      <c r="F76" s="37"/>
      <c r="G76" s="491"/>
      <c r="H76" s="43"/>
      <c r="I76" s="44"/>
      <c r="J76" s="44"/>
      <c r="K76" s="262">
        <f t="shared" si="49"/>
        <v>0</v>
      </c>
      <c r="M76" s="491"/>
      <c r="N76" s="43"/>
      <c r="O76" s="44"/>
      <c r="P76" s="44"/>
      <c r="Q76" s="262">
        <f t="shared" si="50"/>
        <v>0</v>
      </c>
      <c r="R76" s="37"/>
      <c r="S76" s="491"/>
      <c r="T76" s="43"/>
      <c r="U76" s="44"/>
      <c r="V76" s="44"/>
      <c r="W76" s="262">
        <f t="shared" si="51"/>
        <v>0</v>
      </c>
      <c r="Y76" s="491"/>
      <c r="Z76" s="43"/>
      <c r="AA76" s="44"/>
      <c r="AB76" s="44"/>
      <c r="AC76" s="262">
        <f t="shared" si="52"/>
        <v>0</v>
      </c>
      <c r="AD76" s="37"/>
      <c r="AE76" s="491"/>
      <c r="AF76" s="43"/>
      <c r="AG76" s="44"/>
      <c r="AH76" s="44"/>
      <c r="AI76" s="262">
        <f t="shared" si="53"/>
        <v>0</v>
      </c>
      <c r="AK76" s="491"/>
      <c r="AL76" s="43"/>
      <c r="AM76" s="44"/>
      <c r="AN76" s="44"/>
      <c r="AO76" s="262">
        <f t="shared" si="54"/>
        <v>0</v>
      </c>
      <c r="AP76" s="37"/>
      <c r="AQ76" s="491"/>
      <c r="AR76" s="43"/>
      <c r="AS76" s="44"/>
      <c r="AT76" s="44"/>
      <c r="AU76" s="262">
        <f t="shared" si="55"/>
        <v>0</v>
      </c>
    </row>
    <row r="77" spans="1:47">
      <c r="A77" s="491"/>
      <c r="B77" s="43"/>
      <c r="C77" s="44"/>
      <c r="D77" s="44"/>
      <c r="E77" s="262">
        <f t="shared" si="48"/>
        <v>0</v>
      </c>
      <c r="F77" s="37"/>
      <c r="G77" s="491"/>
      <c r="H77" s="43"/>
      <c r="I77" s="44"/>
      <c r="J77" s="44"/>
      <c r="K77" s="262">
        <f t="shared" si="49"/>
        <v>0</v>
      </c>
      <c r="M77" s="491"/>
      <c r="N77" s="43"/>
      <c r="O77" s="44"/>
      <c r="P77" s="44"/>
      <c r="Q77" s="262">
        <f t="shared" si="50"/>
        <v>0</v>
      </c>
      <c r="R77" s="37"/>
      <c r="S77" s="491"/>
      <c r="T77" s="43"/>
      <c r="U77" s="44"/>
      <c r="V77" s="44"/>
      <c r="W77" s="262">
        <f t="shared" si="51"/>
        <v>0</v>
      </c>
      <c r="Y77" s="491"/>
      <c r="Z77" s="43"/>
      <c r="AA77" s="44"/>
      <c r="AB77" s="44"/>
      <c r="AC77" s="262">
        <f t="shared" si="52"/>
        <v>0</v>
      </c>
      <c r="AD77" s="37"/>
      <c r="AE77" s="491"/>
      <c r="AF77" s="43"/>
      <c r="AG77" s="44"/>
      <c r="AH77" s="44"/>
      <c r="AI77" s="262">
        <f t="shared" si="53"/>
        <v>0</v>
      </c>
      <c r="AK77" s="491"/>
      <c r="AL77" s="43"/>
      <c r="AM77" s="44"/>
      <c r="AN77" s="44"/>
      <c r="AO77" s="262">
        <f t="shared" si="54"/>
        <v>0</v>
      </c>
      <c r="AP77" s="37"/>
      <c r="AQ77" s="491"/>
      <c r="AR77" s="43"/>
      <c r="AS77" s="44"/>
      <c r="AT77" s="44"/>
      <c r="AU77" s="262">
        <f t="shared" si="55"/>
        <v>0</v>
      </c>
    </row>
    <row r="78" spans="1:47" ht="13.5" thickBot="1">
      <c r="A78" s="492"/>
      <c r="B78" s="45" t="s">
        <v>5</v>
      </c>
      <c r="C78" s="46"/>
      <c r="D78" s="46"/>
      <c r="E78" s="263">
        <f>SUM(E70:E77)</f>
        <v>0</v>
      </c>
      <c r="F78" s="37"/>
      <c r="G78" s="493"/>
      <c r="H78" s="47" t="s">
        <v>5</v>
      </c>
      <c r="I78" s="48"/>
      <c r="J78" s="48"/>
      <c r="K78" s="264">
        <f>SUM(K70:K77)</f>
        <v>0</v>
      </c>
      <c r="M78" s="492"/>
      <c r="N78" s="45" t="s">
        <v>5</v>
      </c>
      <c r="O78" s="46"/>
      <c r="P78" s="46"/>
      <c r="Q78" s="263">
        <f>SUM(Q70:Q77)</f>
        <v>0</v>
      </c>
      <c r="R78" s="37"/>
      <c r="S78" s="493"/>
      <c r="T78" s="47" t="s">
        <v>5</v>
      </c>
      <c r="U78" s="48"/>
      <c r="V78" s="48"/>
      <c r="W78" s="264">
        <f>SUM(W70:W77)</f>
        <v>0</v>
      </c>
      <c r="Y78" s="492"/>
      <c r="Z78" s="45" t="s">
        <v>5</v>
      </c>
      <c r="AA78" s="46"/>
      <c r="AB78" s="46"/>
      <c r="AC78" s="263">
        <f>SUM(AC70:AC77)</f>
        <v>0</v>
      </c>
      <c r="AD78" s="37"/>
      <c r="AE78" s="493"/>
      <c r="AF78" s="47" t="s">
        <v>5</v>
      </c>
      <c r="AG78" s="48"/>
      <c r="AH78" s="48"/>
      <c r="AI78" s="264">
        <f>SUM(AI70:AI77)</f>
        <v>0</v>
      </c>
      <c r="AK78" s="492"/>
      <c r="AL78" s="45" t="s">
        <v>5</v>
      </c>
      <c r="AM78" s="46"/>
      <c r="AN78" s="46"/>
      <c r="AO78" s="263">
        <f>SUM(AO70:AO77)</f>
        <v>0</v>
      </c>
      <c r="AP78" s="37"/>
      <c r="AQ78" s="493"/>
      <c r="AR78" s="47" t="s">
        <v>5</v>
      </c>
      <c r="AS78" s="48"/>
      <c r="AT78" s="48"/>
      <c r="AU78" s="264">
        <f>SUM(AU70:AU77)</f>
        <v>0</v>
      </c>
    </row>
    <row r="79" spans="1:47" ht="13.5" thickBot="1">
      <c r="A79" s="37"/>
      <c r="B79" s="37"/>
      <c r="C79" s="37"/>
      <c r="D79" s="37"/>
      <c r="E79" s="49"/>
      <c r="F79" s="50"/>
      <c r="G79" s="494" t="s">
        <v>10</v>
      </c>
      <c r="H79" s="495"/>
      <c r="I79" s="51"/>
      <c r="J79" s="51"/>
      <c r="K79" s="265">
        <f>SUM(E33,E42,E51,E60,E69,E78,K78,K69,K60,K51,K42,K33)</f>
        <v>0</v>
      </c>
      <c r="M79" s="37"/>
      <c r="N79" s="37"/>
      <c r="O79" s="37"/>
      <c r="P79" s="37"/>
      <c r="Q79" s="49"/>
      <c r="R79" s="50"/>
      <c r="S79" s="494" t="s">
        <v>10</v>
      </c>
      <c r="T79" s="495"/>
      <c r="U79" s="51"/>
      <c r="V79" s="51"/>
      <c r="W79" s="265">
        <f>SUM(Q33,Q42,Q51,Q60,Q69,Q78,W78,W69,W60,W51,W42,W33)</f>
        <v>0</v>
      </c>
      <c r="Y79" s="37"/>
      <c r="Z79" s="37"/>
      <c r="AA79" s="37"/>
      <c r="AB79" s="37"/>
      <c r="AC79" s="49"/>
      <c r="AD79" s="50"/>
      <c r="AE79" s="494" t="s">
        <v>10</v>
      </c>
      <c r="AF79" s="495"/>
      <c r="AG79" s="51"/>
      <c r="AH79" s="51"/>
      <c r="AI79" s="265">
        <f>SUM(AC33,AC42,AC51,AC60,AC69,AC78,AI78,AI69,AI60,AI51,AI42,AI33)</f>
        <v>0</v>
      </c>
      <c r="AK79" s="37"/>
      <c r="AL79" s="37"/>
      <c r="AM79" s="37"/>
      <c r="AN79" s="37"/>
      <c r="AO79" s="49"/>
      <c r="AP79" s="50"/>
      <c r="AQ79" s="494" t="s">
        <v>10</v>
      </c>
      <c r="AR79" s="495"/>
      <c r="AS79" s="51"/>
      <c r="AT79" s="51"/>
      <c r="AU79" s="265">
        <f>SUM(AO33,AO42,AO51,AO60,AO69,AO78,AU78,AU69,AU60,AU51,AU42,AU33)</f>
        <v>0</v>
      </c>
    </row>
    <row r="80" spans="1:47">
      <c r="A80" s="37"/>
      <c r="B80" s="37"/>
      <c r="C80" s="37"/>
      <c r="D80" s="37"/>
      <c r="E80" s="37"/>
      <c r="F80" s="37"/>
      <c r="G80" s="37"/>
      <c r="H80" s="37"/>
      <c r="I80" s="37"/>
      <c r="J80" s="37"/>
      <c r="K80" s="37"/>
      <c r="M80" s="37"/>
      <c r="N80" s="37"/>
      <c r="O80" s="37"/>
      <c r="P80" s="37"/>
      <c r="Q80" s="37"/>
      <c r="R80" s="37"/>
      <c r="S80" s="37"/>
      <c r="T80" s="37"/>
      <c r="U80" s="37"/>
      <c r="V80" s="37"/>
      <c r="W80" s="37"/>
      <c r="Y80" s="37"/>
      <c r="Z80" s="37"/>
      <c r="AA80" s="37"/>
      <c r="AB80" s="37"/>
      <c r="AC80" s="37"/>
      <c r="AD80" s="37"/>
      <c r="AE80" s="37"/>
      <c r="AF80" s="37"/>
      <c r="AG80" s="37"/>
      <c r="AH80" s="37"/>
      <c r="AI80" s="37"/>
      <c r="AK80" s="37"/>
      <c r="AL80" s="37"/>
      <c r="AM80" s="37"/>
      <c r="AN80" s="37"/>
      <c r="AO80" s="37"/>
      <c r="AP80" s="37"/>
      <c r="AQ80" s="37"/>
      <c r="AR80" s="37"/>
      <c r="AS80" s="37"/>
      <c r="AT80" s="37"/>
      <c r="AU80" s="37"/>
    </row>
  </sheetData>
  <sheetProtection algorithmName="SHA-512" hashValue="8TRRhsmdhwXcbtVkyR2OVdiuFsALwnVZ41eUdDGE5hT3voffvd2UFVaoZJHvLJsDgy0w5tNHFVjSYn732w0hxA==" saltValue="8ijZZd3/BBC+8HQMzRuTDw==" spinCount="100000" sheet="1" insertRows="0"/>
  <mergeCells count="196">
    <mergeCell ref="AK1:AT1"/>
    <mergeCell ref="A7:C7"/>
    <mergeCell ref="D7:D8"/>
    <mergeCell ref="E7:E8"/>
    <mergeCell ref="F7:H8"/>
    <mergeCell ref="I7:I8"/>
    <mergeCell ref="J7:K8"/>
    <mergeCell ref="M7:O7"/>
    <mergeCell ref="P7:P8"/>
    <mergeCell ref="Q7:Q8"/>
    <mergeCell ref="R7:T8"/>
    <mergeCell ref="U7:U8"/>
    <mergeCell ref="V7:W8"/>
    <mergeCell ref="A1:J1"/>
    <mergeCell ref="M1:V1"/>
    <mergeCell ref="Y1:AH1"/>
    <mergeCell ref="AK7:AM7"/>
    <mergeCell ref="AN7:AN8"/>
    <mergeCell ref="AO7:AO8"/>
    <mergeCell ref="AP7:AR8"/>
    <mergeCell ref="AS7:AS8"/>
    <mergeCell ref="AT7:AU8"/>
    <mergeCell ref="Y7:AA7"/>
    <mergeCell ref="AB7:AB8"/>
    <mergeCell ref="AC7:AC8"/>
    <mergeCell ref="AD7:AF8"/>
    <mergeCell ref="AG7:AG8"/>
    <mergeCell ref="AH7:AI8"/>
    <mergeCell ref="AK9:AL11"/>
    <mergeCell ref="AP9:AR9"/>
    <mergeCell ref="AT9:AU9"/>
    <mergeCell ref="AP10:AR10"/>
    <mergeCell ref="AT10:AU10"/>
    <mergeCell ref="AP11:AR11"/>
    <mergeCell ref="AT11:AU11"/>
    <mergeCell ref="AH9:AI9"/>
    <mergeCell ref="A8:B8"/>
    <mergeCell ref="M8:N8"/>
    <mergeCell ref="Y8:Z8"/>
    <mergeCell ref="AK8:AL8"/>
    <mergeCell ref="A9:B11"/>
    <mergeCell ref="F9:H9"/>
    <mergeCell ref="J9:K9"/>
    <mergeCell ref="M9:N11"/>
    <mergeCell ref="R9:T9"/>
    <mergeCell ref="V9:W9"/>
    <mergeCell ref="F11:H11"/>
    <mergeCell ref="J11:K11"/>
    <mergeCell ref="R11:T11"/>
    <mergeCell ref="V11:W11"/>
    <mergeCell ref="AD11:AF11"/>
    <mergeCell ref="AH11:AI11"/>
    <mergeCell ref="F10:H10"/>
    <mergeCell ref="J10:K10"/>
    <mergeCell ref="R10:T10"/>
    <mergeCell ref="V10:W10"/>
    <mergeCell ref="AD10:AF10"/>
    <mergeCell ref="AH10:AI10"/>
    <mergeCell ref="Y9:Z11"/>
    <mergeCell ref="AD9:AF9"/>
    <mergeCell ref="AT13:AU13"/>
    <mergeCell ref="A12:B15"/>
    <mergeCell ref="F12:H12"/>
    <mergeCell ref="J12:K12"/>
    <mergeCell ref="M12:N15"/>
    <mergeCell ref="R12:T12"/>
    <mergeCell ref="V12:W12"/>
    <mergeCell ref="F13:H13"/>
    <mergeCell ref="J13:K13"/>
    <mergeCell ref="R13:T13"/>
    <mergeCell ref="V13:W13"/>
    <mergeCell ref="AP14:AR14"/>
    <mergeCell ref="AT14:AU14"/>
    <mergeCell ref="F15:H15"/>
    <mergeCell ref="J15:K15"/>
    <mergeCell ref="R15:T15"/>
    <mergeCell ref="V15:W15"/>
    <mergeCell ref="AD15:AF15"/>
    <mergeCell ref="AH15:AI15"/>
    <mergeCell ref="AP15:AR15"/>
    <mergeCell ref="AT15:AU15"/>
    <mergeCell ref="F14:H14"/>
    <mergeCell ref="J14:K14"/>
    <mergeCell ref="R14:T14"/>
    <mergeCell ref="V14:W14"/>
    <mergeCell ref="AD14:AF14"/>
    <mergeCell ref="AH14:AI14"/>
    <mergeCell ref="Y12:Z15"/>
    <mergeCell ref="AD12:AF12"/>
    <mergeCell ref="AH12:AI12"/>
    <mergeCell ref="AK12:AL15"/>
    <mergeCell ref="AP12:AR12"/>
    <mergeCell ref="AP13:AR13"/>
    <mergeCell ref="AT12:AU12"/>
    <mergeCell ref="AD13:AF13"/>
    <mergeCell ref="AH13:AI13"/>
    <mergeCell ref="AP17:AR17"/>
    <mergeCell ref="AT17:AU17"/>
    <mergeCell ref="A16:B19"/>
    <mergeCell ref="F16:H16"/>
    <mergeCell ref="J16:K16"/>
    <mergeCell ref="M16:N19"/>
    <mergeCell ref="R16:T16"/>
    <mergeCell ref="V16:W16"/>
    <mergeCell ref="F17:H17"/>
    <mergeCell ref="J17:K17"/>
    <mergeCell ref="R17:T17"/>
    <mergeCell ref="V17:W17"/>
    <mergeCell ref="AP18:AR18"/>
    <mergeCell ref="AT18:AU18"/>
    <mergeCell ref="F19:H19"/>
    <mergeCell ref="J19:K19"/>
    <mergeCell ref="R19:T19"/>
    <mergeCell ref="V19:W19"/>
    <mergeCell ref="AD19:AF19"/>
    <mergeCell ref="AH19:AI19"/>
    <mergeCell ref="AP19:AR19"/>
    <mergeCell ref="AT19:AU19"/>
    <mergeCell ref="F18:H18"/>
    <mergeCell ref="J18:K18"/>
    <mergeCell ref="R18:T18"/>
    <mergeCell ref="V18:W18"/>
    <mergeCell ref="AD18:AF18"/>
    <mergeCell ref="AH18:AI18"/>
    <mergeCell ref="Y16:Z19"/>
    <mergeCell ref="AD16:AF16"/>
    <mergeCell ref="AH16:AI16"/>
    <mergeCell ref="AK16:AL19"/>
    <mergeCell ref="AP16:AR16"/>
    <mergeCell ref="AT16:AU16"/>
    <mergeCell ref="AD17:AF17"/>
    <mergeCell ref="AH17:AI17"/>
    <mergeCell ref="Y20:AB20"/>
    <mergeCell ref="AD20:AF20"/>
    <mergeCell ref="AH20:AI20"/>
    <mergeCell ref="AK20:AN20"/>
    <mergeCell ref="AP20:AR20"/>
    <mergeCell ref="AT20:AU20"/>
    <mergeCell ref="A20:D20"/>
    <mergeCell ref="F20:H20"/>
    <mergeCell ref="J20:K20"/>
    <mergeCell ref="M20:P20"/>
    <mergeCell ref="R20:T20"/>
    <mergeCell ref="V20:W20"/>
    <mergeCell ref="AK25:AK33"/>
    <mergeCell ref="AQ25:AQ33"/>
    <mergeCell ref="A34:A42"/>
    <mergeCell ref="G34:G42"/>
    <mergeCell ref="M34:M42"/>
    <mergeCell ref="S34:S42"/>
    <mergeCell ref="Y34:Y42"/>
    <mergeCell ref="AE34:AE42"/>
    <mergeCell ref="AK34:AK42"/>
    <mergeCell ref="AQ34:AQ42"/>
    <mergeCell ref="A25:A33"/>
    <mergeCell ref="G25:G33"/>
    <mergeCell ref="M25:M33"/>
    <mergeCell ref="S25:S33"/>
    <mergeCell ref="Y25:Y33"/>
    <mergeCell ref="AE25:AE33"/>
    <mergeCell ref="AK43:AK51"/>
    <mergeCell ref="AQ43:AQ51"/>
    <mergeCell ref="A52:A60"/>
    <mergeCell ref="G52:G60"/>
    <mergeCell ref="M52:M60"/>
    <mergeCell ref="S52:S60"/>
    <mergeCell ref="Y52:Y60"/>
    <mergeCell ref="AE52:AE60"/>
    <mergeCell ref="AK52:AK60"/>
    <mergeCell ref="AQ52:AQ60"/>
    <mergeCell ref="A43:A51"/>
    <mergeCell ref="G43:G51"/>
    <mergeCell ref="M43:M51"/>
    <mergeCell ref="S43:S51"/>
    <mergeCell ref="Y43:Y51"/>
    <mergeCell ref="AE43:AE51"/>
    <mergeCell ref="G79:H79"/>
    <mergeCell ref="S79:T79"/>
    <mergeCell ref="AE79:AF79"/>
    <mergeCell ref="AQ79:AR79"/>
    <mergeCell ref="AK61:AK69"/>
    <mergeCell ref="AQ61:AQ69"/>
    <mergeCell ref="A70:A78"/>
    <mergeCell ref="G70:G78"/>
    <mergeCell ref="M70:M78"/>
    <mergeCell ref="S70:S78"/>
    <mergeCell ref="Y70:Y78"/>
    <mergeCell ref="AE70:AE78"/>
    <mergeCell ref="AK70:AK78"/>
    <mergeCell ref="AQ70:AQ78"/>
    <mergeCell ref="A61:A69"/>
    <mergeCell ref="G61:G69"/>
    <mergeCell ref="M61:M69"/>
    <mergeCell ref="S61:S69"/>
    <mergeCell ref="Y61:Y69"/>
    <mergeCell ref="AE61:AE69"/>
  </mergeCells>
  <phoneticPr fontId="1"/>
  <dataValidations count="2">
    <dataValidation type="whole" allowBlank="1" showInputMessage="1" showErrorMessage="1" sqref="J25:J79 D25:D78 V25:V79 P25:P78 AH25:AH79 AB25:AB78 AT25:AT79 AN25:AN78" xr:uid="{F4FD84A4-D81D-4853-8C22-955436E2F048}">
      <formula1>0</formula1>
      <formula2>100</formula2>
    </dataValidation>
    <dataValidation type="whole" allowBlank="1" showInputMessage="1" showErrorMessage="1" sqref="I25:I79 C25:C78 U25:U79 O25:O78 AG25:AG79 AA25:AA78 AS25:AS79 AM25:AM78" xr:uid="{2C3E1697-72B7-4567-86C7-FB8E3A0B5C4E}">
      <formula1>3</formula1>
      <formula2>5</formula2>
    </dataValidation>
  </dataValidations>
  <pageMargins left="0.7" right="0.7" top="0.75" bottom="0.75" header="0.3" footer="0.3"/>
  <pageSetup paperSize="9" scale="74" orientation="portrait" r:id="rId1"/>
  <colBreaks count="4" manualBreakCount="4">
    <brk id="11" max="79" man="1"/>
    <brk id="23" max="79" man="1"/>
    <brk id="35" max="79" man="1"/>
    <brk id="47" max="79"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交付申請基本情報（R8.1.15〆）</vt:lpstr>
      <vt:lpstr>1.一覧【交付申請】 </vt:lpstr>
      <vt:lpstr>2.交付申請書</vt:lpstr>
      <vt:lpstr>3.収支予算書</vt:lpstr>
      <vt:lpstr>4.誓約書</vt:lpstr>
      <vt:lpstr>5.債権者登録</vt:lpstr>
      <vt:lpstr>6.様式１（計画書）</vt:lpstr>
      <vt:lpstr>7-1.保険者１～４（申請）</vt:lpstr>
      <vt:lpstr>7-2.保険者５～８（申請）</vt:lpstr>
      <vt:lpstr>実績報告基本情報(R8.4.2〆）</vt:lpstr>
      <vt:lpstr>8.一覧【実績報告】</vt:lpstr>
      <vt:lpstr>9.実績報告書</vt:lpstr>
      <vt:lpstr>10.収支決算書</vt:lpstr>
      <vt:lpstr>11.補助金請求書</vt:lpstr>
      <vt:lpstr>12.委任状</vt:lpstr>
      <vt:lpstr>13.様式２（実績報告）</vt:lpstr>
      <vt:lpstr>14-1.保険者１～４（実績報告）</vt:lpstr>
      <vt:lpstr>14-2.保険者５～８（実績報告）</vt:lpstr>
      <vt:lpstr>'1.一覧【交付申請】 '!Print_Area</vt:lpstr>
      <vt:lpstr>'10.収支決算書'!Print_Area</vt:lpstr>
      <vt:lpstr>'11.補助金請求書'!Print_Area</vt:lpstr>
      <vt:lpstr>'12.委任状'!Print_Area</vt:lpstr>
      <vt:lpstr>'13.様式２（実績報告）'!Print_Area</vt:lpstr>
      <vt:lpstr>'14-1.保険者１～４（実績報告）'!Print_Area</vt:lpstr>
      <vt:lpstr>'14-2.保険者５～８（実績報告）'!Print_Area</vt:lpstr>
      <vt:lpstr>'2.交付申請書'!Print_Area</vt:lpstr>
      <vt:lpstr>'3.収支予算書'!Print_Area</vt:lpstr>
      <vt:lpstr>'4.誓約書'!Print_Area</vt:lpstr>
      <vt:lpstr>'5.債権者登録'!Print_Area</vt:lpstr>
      <vt:lpstr>'6.様式１（計画書）'!Print_Area</vt:lpstr>
      <vt:lpstr>'7-1.保険者１～４（申請）'!Print_Area</vt:lpstr>
      <vt:lpstr>'7-2.保険者５～８（申請）'!Print_Area</vt:lpstr>
      <vt:lpstr>'8.一覧【実績報告】'!Print_Area</vt:lpstr>
      <vt:lpstr>'9.実績報告書'!Print_Area</vt:lpstr>
      <vt:lpstr>'交付申請基本情報（R8.1.15〆）'!Print_Area</vt:lpstr>
      <vt:lpstr>'実績報告基本情報(R8.4.2〆）'!Print_Area</vt:lpstr>
      <vt:lpstr>'1.一覧【交付申請】 '!Print_Titles</vt:lpstr>
      <vt:lpstr>'8.一覧【実績報告】'!Print_Titles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佐藤　美奈</cp:lastModifiedBy>
  <cp:lastPrinted>2025-12-26T00:36:10Z</cp:lastPrinted>
  <dcterms:created xsi:type="dcterms:W3CDTF">2015-01-09T08:42:22Z</dcterms:created>
  <dcterms:modified xsi:type="dcterms:W3CDTF">2026-01-05T01:38:30Z</dcterms:modified>
</cp:coreProperties>
</file>