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Fs00e\共有フォルダ32\12104085-460介護人材対策班\★補助事業\ひょうごケア・アシスタント推進事業\R7\07 実績報告\県直接受領分\"/>
    </mc:Choice>
  </mc:AlternateContent>
  <xr:revisionPtr revIDLastSave="0" documentId="13_ncr:1_{CCE628AB-6AC1-4D79-8C0E-14E4D6828EAE}" xr6:coauthVersionLast="47" xr6:coauthVersionMax="47" xr10:uidLastSave="{00000000-0000-0000-0000-000000000000}"/>
  <bookViews>
    <workbookView xWindow="28680" yWindow="-2370" windowWidth="29040" windowHeight="15720" xr2:uid="{00000000-000D-0000-FFFF-FFFF00000000}"/>
  </bookViews>
  <sheets>
    <sheet name="はじめにお読みください！" sheetId="18" r:id="rId1"/>
    <sheet name="基本情報シート" sheetId="19" r:id="rId2"/>
    <sheet name="実績報告書 " sheetId="24" r:id="rId3"/>
    <sheet name="別記" sheetId="28" r:id="rId4"/>
    <sheet name="別紙３" sheetId="25" r:id="rId5"/>
    <sheet name="別紙４" sheetId="26" r:id="rId6"/>
    <sheet name="（整理シート①）研修日程表" sheetId="27" r:id="rId7"/>
    <sheet name="（整理シート②）研修日程表" sheetId="29" r:id="rId8"/>
    <sheet name="参加者名簿" sheetId="17" r:id="rId9"/>
    <sheet name="請求書" sheetId="16" r:id="rId10"/>
  </sheets>
  <externalReferences>
    <externalReference r:id="rId11"/>
  </externalReferences>
  <definedNames>
    <definedName name="_xlnm.Print_Area" localSheetId="6">'（整理シート①）研修日程表'!$A$2:$AG$63</definedName>
    <definedName name="_xlnm.Print_Area" localSheetId="7">'（整理シート②）研修日程表'!$A$2:$AG$63</definedName>
    <definedName name="_xlnm.Print_Area" localSheetId="0">'はじめにお読みください！'!$A$1:$W$42</definedName>
    <definedName name="_xlnm.Print_Area" localSheetId="1">基本情報シート!$A$1:$D$20</definedName>
    <definedName name="_xlnm.Print_Area" localSheetId="8">参加者名簿!$A$1:$M$13</definedName>
    <definedName name="_xlnm.Print_Area" localSheetId="2">'実績報告書 '!$A$3:$J$32</definedName>
    <definedName name="_xlnm.Print_Area" localSheetId="9">請求書!$A$2:$H$32</definedName>
    <definedName name="_xlnm.Print_Area" localSheetId="3">別記!$A$2:$K$28</definedName>
    <definedName name="_xlnm.Print_Area" localSheetId="4">別紙３!$B$2:$L$23</definedName>
    <definedName name="_xlnm.Print_Area" localSheetId="5">別紙４!$A$1:$J$27</definedName>
    <definedName name="図１">[1]様式5!$B$50</definedName>
    <definedName name="図３">[1]様式5!$B$50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 i="29" l="1"/>
  <c r="P4" i="27"/>
  <c r="I3" i="19"/>
  <c r="D5" i="26"/>
  <c r="H61" i="29"/>
  <c r="F61" i="29"/>
  <c r="L60" i="29"/>
  <c r="P60" i="29" s="1"/>
  <c r="I60" i="29"/>
  <c r="C60" i="29"/>
  <c r="L59" i="29"/>
  <c r="P59" i="29" s="1"/>
  <c r="I59" i="29"/>
  <c r="J59" i="29" s="1"/>
  <c r="C59" i="29"/>
  <c r="L58" i="29"/>
  <c r="P58" i="29" s="1"/>
  <c r="I58" i="29"/>
  <c r="C58" i="29"/>
  <c r="L57" i="29"/>
  <c r="P57" i="29" s="1"/>
  <c r="I57" i="29"/>
  <c r="C57" i="29"/>
  <c r="L56" i="29"/>
  <c r="P56" i="29" s="1"/>
  <c r="I56" i="29"/>
  <c r="C56" i="29"/>
  <c r="K52" i="29"/>
  <c r="C51" i="29"/>
  <c r="C50" i="29"/>
  <c r="C49" i="29"/>
  <c r="C48" i="29"/>
  <c r="C47" i="29"/>
  <c r="H43" i="29"/>
  <c r="AR42" i="29"/>
  <c r="AQ42" i="29"/>
  <c r="AL42" i="29"/>
  <c r="AP42" i="29" s="1"/>
  <c r="AK42" i="29"/>
  <c r="AO42" i="29" s="1"/>
  <c r="L42" i="29"/>
  <c r="C42" i="29"/>
  <c r="AR41" i="29"/>
  <c r="AQ41" i="29"/>
  <c r="AL41" i="29"/>
  <c r="AK41" i="29"/>
  <c r="L41" i="29"/>
  <c r="C41" i="29"/>
  <c r="AS40" i="29"/>
  <c r="AL40" i="29"/>
  <c r="AP40" i="29" s="1"/>
  <c r="AK40" i="29"/>
  <c r="AO40" i="29" s="1"/>
  <c r="L40" i="29"/>
  <c r="C40" i="29"/>
  <c r="AS39" i="29"/>
  <c r="AL39" i="29"/>
  <c r="AK39" i="29"/>
  <c r="AO39" i="29" s="1"/>
  <c r="L39" i="29"/>
  <c r="C39" i="29"/>
  <c r="AS38" i="29"/>
  <c r="AL38" i="29"/>
  <c r="AP38" i="29" s="1"/>
  <c r="AK38" i="29"/>
  <c r="AO38" i="29" s="1"/>
  <c r="L38" i="29"/>
  <c r="C38" i="29"/>
  <c r="H34" i="29"/>
  <c r="AR33" i="29"/>
  <c r="AQ33" i="29"/>
  <c r="AL33" i="29"/>
  <c r="AP33" i="29" s="1"/>
  <c r="AK33" i="29"/>
  <c r="AO33" i="29" s="1"/>
  <c r="L33" i="29"/>
  <c r="C33" i="29"/>
  <c r="AR32" i="29"/>
  <c r="AQ32" i="29"/>
  <c r="AL32" i="29"/>
  <c r="AP32" i="29" s="1"/>
  <c r="AK32" i="29"/>
  <c r="AO32" i="29" s="1"/>
  <c r="L32" i="29"/>
  <c r="C32" i="29"/>
  <c r="AS31" i="29"/>
  <c r="AL31" i="29"/>
  <c r="AP31" i="29" s="1"/>
  <c r="AK31" i="29"/>
  <c r="L31" i="29"/>
  <c r="C31" i="29"/>
  <c r="AS30" i="29"/>
  <c r="AL30" i="29"/>
  <c r="AK30" i="29"/>
  <c r="AO30" i="29" s="1"/>
  <c r="L30" i="29"/>
  <c r="C30" i="29"/>
  <c r="AS29" i="29"/>
  <c r="AL29" i="29"/>
  <c r="AP29" i="29" s="1"/>
  <c r="AK29" i="29"/>
  <c r="L29" i="29"/>
  <c r="C29" i="29"/>
  <c r="H25" i="29"/>
  <c r="AR24" i="29"/>
  <c r="AQ24" i="29"/>
  <c r="AL24" i="29"/>
  <c r="AP24" i="29" s="1"/>
  <c r="AK24" i="29"/>
  <c r="AO24" i="29" s="1"/>
  <c r="L24" i="29"/>
  <c r="C24" i="29"/>
  <c r="AR23" i="29"/>
  <c r="AQ23" i="29"/>
  <c r="AL23" i="29"/>
  <c r="AK23" i="29"/>
  <c r="L23" i="29"/>
  <c r="C23" i="29"/>
  <c r="AS22" i="29"/>
  <c r="AL22" i="29"/>
  <c r="AP22" i="29" s="1"/>
  <c r="AK22" i="29"/>
  <c r="AO22" i="29" s="1"/>
  <c r="L22" i="29"/>
  <c r="J22" i="29"/>
  <c r="J31" i="29" s="1"/>
  <c r="J40" i="29" s="1"/>
  <c r="E49" i="29" s="1"/>
  <c r="C22" i="29"/>
  <c r="AS21" i="29"/>
  <c r="AL21" i="29"/>
  <c r="AN21" i="29" s="1"/>
  <c r="AR21" i="29" s="1"/>
  <c r="AK21" i="29"/>
  <c r="AO21" i="29" s="1"/>
  <c r="L21" i="29"/>
  <c r="C21" i="29"/>
  <c r="AS20" i="29"/>
  <c r="AL20" i="29"/>
  <c r="AN20" i="29" s="1"/>
  <c r="AR20" i="29" s="1"/>
  <c r="AK20" i="29"/>
  <c r="AO20" i="29" s="1"/>
  <c r="L20" i="29"/>
  <c r="C20" i="29"/>
  <c r="H16" i="29"/>
  <c r="AR15" i="29"/>
  <c r="AQ15" i="29"/>
  <c r="AL15" i="29"/>
  <c r="AK15" i="29"/>
  <c r="AO15" i="29" s="1"/>
  <c r="L15" i="29"/>
  <c r="J15" i="29"/>
  <c r="J24" i="29" s="1"/>
  <c r="J33" i="29" s="1"/>
  <c r="J42" i="29" s="1"/>
  <c r="E51" i="29" s="1"/>
  <c r="AR14" i="29"/>
  <c r="AQ14" i="29"/>
  <c r="AL14" i="29"/>
  <c r="AP14" i="29" s="1"/>
  <c r="AK14" i="29"/>
  <c r="L14" i="29"/>
  <c r="J14" i="29"/>
  <c r="J23" i="29" s="1"/>
  <c r="J32" i="29" s="1"/>
  <c r="J41" i="29" s="1"/>
  <c r="E50" i="29" s="1"/>
  <c r="AS13" i="29"/>
  <c r="AL13" i="29"/>
  <c r="AN13" i="29" s="1"/>
  <c r="AR13" i="29" s="1"/>
  <c r="AK13" i="29"/>
  <c r="AM13" i="29" s="1"/>
  <c r="AQ13" i="29" s="1"/>
  <c r="L13" i="29"/>
  <c r="J13" i="29"/>
  <c r="AS12" i="29"/>
  <c r="AL12" i="29"/>
  <c r="AK12" i="29"/>
  <c r="AO12" i="29" s="1"/>
  <c r="L12" i="29"/>
  <c r="J12" i="29"/>
  <c r="J21" i="29" s="1"/>
  <c r="J30" i="29" s="1"/>
  <c r="J39" i="29" s="1"/>
  <c r="E48" i="29" s="1"/>
  <c r="AS11" i="29"/>
  <c r="AL11" i="29"/>
  <c r="AK11" i="29"/>
  <c r="AO11" i="29" s="1"/>
  <c r="L11" i="29"/>
  <c r="J11" i="29"/>
  <c r="L57" i="27"/>
  <c r="P57" i="27" s="1"/>
  <c r="L58" i="27"/>
  <c r="P58" i="27" s="1"/>
  <c r="L59" i="27"/>
  <c r="P59" i="27" s="1"/>
  <c r="L60" i="27"/>
  <c r="P60" i="27" s="1"/>
  <c r="L56" i="27"/>
  <c r="P56" i="27" s="1"/>
  <c r="D15" i="25" a="1"/>
  <c r="D15" i="25" s="1"/>
  <c r="D18" i="24"/>
  <c r="AP20" i="29" l="1"/>
  <c r="N40" i="29"/>
  <c r="I49" i="29" s="1"/>
  <c r="L49" i="29" s="1"/>
  <c r="AL43" i="29"/>
  <c r="L43" i="29"/>
  <c r="AK34" i="29"/>
  <c r="AO50" i="29"/>
  <c r="L34" i="29"/>
  <c r="AO29" i="29"/>
  <c r="AP50" i="29"/>
  <c r="AP21" i="29"/>
  <c r="AP25" i="29" s="1"/>
  <c r="AQ49" i="29"/>
  <c r="N38" i="29"/>
  <c r="I47" i="29" s="1"/>
  <c r="L47" i="29" s="1"/>
  <c r="N41" i="29"/>
  <c r="I50" i="29" s="1"/>
  <c r="L50" i="29" s="1"/>
  <c r="M50" i="29" s="1"/>
  <c r="N42" i="29"/>
  <c r="I51" i="29" s="1"/>
  <c r="L51" i="29" s="1"/>
  <c r="M51" i="29" s="1"/>
  <c r="AL16" i="29"/>
  <c r="N39" i="29"/>
  <c r="I48" i="29" s="1"/>
  <c r="L48" i="29" s="1"/>
  <c r="M48" i="29" s="1"/>
  <c r="AN30" i="29"/>
  <c r="AR30" i="29" s="1"/>
  <c r="L16" i="29"/>
  <c r="AP13" i="29"/>
  <c r="AP51" i="29"/>
  <c r="AO13" i="29"/>
  <c r="AT13" i="29"/>
  <c r="M49" i="29"/>
  <c r="AO25" i="29"/>
  <c r="AO16" i="29"/>
  <c r="AP34" i="29"/>
  <c r="AM12" i="29"/>
  <c r="AN24" i="29"/>
  <c r="AN12" i="29"/>
  <c r="AK16" i="29"/>
  <c r="AM14" i="29"/>
  <c r="AN33" i="29"/>
  <c r="AO51" i="29"/>
  <c r="N59" i="29"/>
  <c r="J16" i="29"/>
  <c r="J20" i="29"/>
  <c r="P61" i="29"/>
  <c r="L25" i="29"/>
  <c r="AP11" i="29"/>
  <c r="AN11" i="29"/>
  <c r="I61" i="29"/>
  <c r="AM11" i="29"/>
  <c r="AN32" i="29"/>
  <c r="J57" i="29"/>
  <c r="N57" i="29" s="1"/>
  <c r="AP41" i="29"/>
  <c r="AN41" i="29"/>
  <c r="AM24" i="29"/>
  <c r="AS24" i="29" s="1"/>
  <c r="AT24" i="29" s="1"/>
  <c r="AQ47" i="29"/>
  <c r="AM33" i="29"/>
  <c r="AP12" i="29"/>
  <c r="AO23" i="29"/>
  <c r="AM23" i="29"/>
  <c r="AP23" i="29"/>
  <c r="AN23" i="29"/>
  <c r="AN42" i="29"/>
  <c r="AM32" i="29"/>
  <c r="L61" i="29"/>
  <c r="AO31" i="29"/>
  <c r="AO34" i="29" s="1"/>
  <c r="AM31" i="29"/>
  <c r="AQ31" i="29" s="1"/>
  <c r="AQ48" i="29"/>
  <c r="AL25" i="29"/>
  <c r="AM42" i="29"/>
  <c r="AK25" i="29"/>
  <c r="J60" i="29"/>
  <c r="N60" i="29" s="1"/>
  <c r="AP15" i="29"/>
  <c r="AN15" i="29"/>
  <c r="AM15" i="29"/>
  <c r="AN39" i="29"/>
  <c r="AR39" i="29" s="1"/>
  <c r="AM41" i="29"/>
  <c r="AO41" i="29"/>
  <c r="AO43" i="29" s="1"/>
  <c r="AK43" i="29"/>
  <c r="AM40" i="29"/>
  <c r="AQ40" i="29" s="1"/>
  <c r="AM22" i="29"/>
  <c r="AN40" i="29"/>
  <c r="AR40" i="29" s="1"/>
  <c r="AN14" i="29"/>
  <c r="AN22" i="29"/>
  <c r="AM30" i="29"/>
  <c r="AQ30" i="29" s="1"/>
  <c r="AT30" i="29" s="1"/>
  <c r="AO14" i="29"/>
  <c r="AM21" i="29"/>
  <c r="AQ21" i="29" s="1"/>
  <c r="AT21" i="29" s="1"/>
  <c r="J56" i="29"/>
  <c r="AM29" i="29"/>
  <c r="AP30" i="29"/>
  <c r="AL34" i="29"/>
  <c r="AP39" i="29"/>
  <c r="AN31" i="29"/>
  <c r="AR31" i="29" s="1"/>
  <c r="J58" i="29"/>
  <c r="N58" i="29" s="1"/>
  <c r="AM39" i="29"/>
  <c r="AQ39" i="29" s="1"/>
  <c r="AM38" i="29"/>
  <c r="AP43" i="29" l="1"/>
  <c r="AS41" i="29"/>
  <c r="AT41" i="29" s="1"/>
  <c r="I52" i="29"/>
  <c r="N43" i="29"/>
  <c r="AS32" i="29"/>
  <c r="AT32" i="29" s="1"/>
  <c r="AT31" i="29"/>
  <c r="J25" i="29"/>
  <c r="J29" i="29"/>
  <c r="AM20" i="29"/>
  <c r="AM34" i="29"/>
  <c r="AQ29" i="29"/>
  <c r="J61" i="29"/>
  <c r="AR12" i="29"/>
  <c r="AP48" i="29" s="1"/>
  <c r="AL48" i="29"/>
  <c r="AQ12" i="29"/>
  <c r="AK48" i="29"/>
  <c r="AM48" i="29" s="1"/>
  <c r="G48" i="29" s="1"/>
  <c r="L52" i="29"/>
  <c r="M47" i="29"/>
  <c r="M52" i="29" s="1"/>
  <c r="AQ11" i="29"/>
  <c r="AM16" i="29"/>
  <c r="AS14" i="29"/>
  <c r="AK50" i="29"/>
  <c r="AR22" i="29"/>
  <c r="AL49" i="29"/>
  <c r="AR11" i="29"/>
  <c r="AN16" i="29"/>
  <c r="AL50" i="29"/>
  <c r="AP16" i="29"/>
  <c r="AT40" i="29"/>
  <c r="AS15" i="29"/>
  <c r="AK51" i="29"/>
  <c r="AL51" i="29"/>
  <c r="AS23" i="29"/>
  <c r="AQ22" i="29"/>
  <c r="AK49" i="29"/>
  <c r="AQ38" i="29"/>
  <c r="AM43" i="29"/>
  <c r="AS42" i="29"/>
  <c r="AT39" i="29"/>
  <c r="N56" i="29"/>
  <c r="N61" i="29" s="1"/>
  <c r="AS33" i="29"/>
  <c r="AT33" i="29" s="1"/>
  <c r="AN25" i="29"/>
  <c r="AS34" i="29" l="1"/>
  <c r="AQ51" i="29"/>
  <c r="AT15" i="29"/>
  <c r="AR16" i="29"/>
  <c r="AQ34" i="29"/>
  <c r="AR25" i="29"/>
  <c r="AP49" i="29"/>
  <c r="AM25" i="29"/>
  <c r="AQ20" i="29"/>
  <c r="J34" i="29"/>
  <c r="J38" i="29"/>
  <c r="AN29" i="29"/>
  <c r="AQ43" i="29"/>
  <c r="AM49" i="29"/>
  <c r="G49" i="29" s="1"/>
  <c r="AT22" i="29"/>
  <c r="AR49" i="29" s="1"/>
  <c r="O49" i="29" s="1"/>
  <c r="Q49" i="29" s="1"/>
  <c r="S49" i="29" s="1"/>
  <c r="AO49" i="29"/>
  <c r="AQ50" i="29"/>
  <c r="AT14" i="29"/>
  <c r="AS16" i="29"/>
  <c r="AK47" i="29"/>
  <c r="AT12" i="29"/>
  <c r="AR48" i="29" s="1"/>
  <c r="O48" i="29" s="1"/>
  <c r="Q48" i="29" s="1"/>
  <c r="S48" i="29" s="1"/>
  <c r="AO48" i="29"/>
  <c r="AT42" i="29"/>
  <c r="AS43" i="29"/>
  <c r="AM50" i="29"/>
  <c r="G50" i="29" s="1"/>
  <c r="AT23" i="29"/>
  <c r="AS25" i="29"/>
  <c r="AM51" i="29"/>
  <c r="G51" i="29" s="1"/>
  <c r="AO47" i="29"/>
  <c r="AQ16" i="29"/>
  <c r="AT16" i="29" s="1"/>
  <c r="AT11" i="29"/>
  <c r="AQ52" i="29" l="1"/>
  <c r="AO52" i="29"/>
  <c r="AT20" i="29"/>
  <c r="AQ25" i="29"/>
  <c r="AT25" i="29" s="1"/>
  <c r="AR29" i="29"/>
  <c r="AN34" i="29"/>
  <c r="AK52" i="29"/>
  <c r="AR51" i="29"/>
  <c r="O51" i="29" s="1"/>
  <c r="Q51" i="29" s="1"/>
  <c r="S51" i="29" s="1"/>
  <c r="J43" i="29"/>
  <c r="E47" i="29"/>
  <c r="E52" i="29" s="1"/>
  <c r="AN38" i="29"/>
  <c r="AR50" i="29"/>
  <c r="O50" i="29" s="1"/>
  <c r="Q50" i="29" s="1"/>
  <c r="S50" i="29" s="1"/>
  <c r="AR38" i="29" l="1"/>
  <c r="AP47" i="29" s="1"/>
  <c r="AP52" i="29" s="1"/>
  <c r="AN43" i="29"/>
  <c r="AL47" i="29"/>
  <c r="AR34" i="29"/>
  <c r="AT34" i="29" s="1"/>
  <c r="AT29" i="29"/>
  <c r="AL52" i="29" l="1"/>
  <c r="AM47" i="29"/>
  <c r="AR43" i="29"/>
  <c r="AT43" i="29" s="1"/>
  <c r="AT38" i="29"/>
  <c r="AR47" i="29" s="1"/>
  <c r="AR52" i="29" l="1"/>
  <c r="O47" i="29"/>
  <c r="G47" i="29"/>
  <c r="G52" i="29" s="1"/>
  <c r="AM52" i="29"/>
  <c r="O52" i="29" l="1"/>
  <c r="Q47" i="29"/>
  <c r="Q52" i="29" l="1"/>
  <c r="S47" i="29"/>
  <c r="S52" i="29" s="1"/>
  <c r="F26" i="28" l="1"/>
  <c r="F14" i="28"/>
  <c r="G14" i="25" l="1"/>
  <c r="O3" i="19" s="1"/>
  <c r="H61" i="27"/>
  <c r="F61" i="27"/>
  <c r="I60" i="27"/>
  <c r="C60" i="27"/>
  <c r="I59" i="27"/>
  <c r="J59" i="27" s="1"/>
  <c r="C59" i="27"/>
  <c r="I58" i="27"/>
  <c r="J58" i="27" s="1"/>
  <c r="C58" i="27"/>
  <c r="I57" i="27"/>
  <c r="C57" i="27"/>
  <c r="I56" i="27"/>
  <c r="C56" i="27"/>
  <c r="K52" i="27"/>
  <c r="D16" i="25" s="1" a="1"/>
  <c r="D16" i="25" s="1"/>
  <c r="C51" i="27"/>
  <c r="C50" i="27"/>
  <c r="C49" i="27"/>
  <c r="C48" i="27"/>
  <c r="C47" i="27"/>
  <c r="H43" i="27"/>
  <c r="AR42" i="27"/>
  <c r="AQ42" i="27"/>
  <c r="AL42" i="27"/>
  <c r="AP42" i="27" s="1"/>
  <c r="AK42" i="27"/>
  <c r="AO42" i="27" s="1"/>
  <c r="L42" i="27"/>
  <c r="C42" i="27"/>
  <c r="AR41" i="27"/>
  <c r="AQ41" i="27"/>
  <c r="AL41" i="27"/>
  <c r="AK41" i="27"/>
  <c r="L41" i="27"/>
  <c r="C41" i="27"/>
  <c r="AS40" i="27"/>
  <c r="AL40" i="27"/>
  <c r="AK40" i="27"/>
  <c r="AM40" i="27" s="1"/>
  <c r="AQ40" i="27" s="1"/>
  <c r="L40" i="27"/>
  <c r="C40" i="27"/>
  <c r="AS39" i="27"/>
  <c r="AL39" i="27"/>
  <c r="AP39" i="27" s="1"/>
  <c r="AK39" i="27"/>
  <c r="AO39" i="27" s="1"/>
  <c r="L39" i="27"/>
  <c r="C39" i="27"/>
  <c r="AS38" i="27"/>
  <c r="AL38" i="27"/>
  <c r="AP38" i="27" s="1"/>
  <c r="AK38" i="27"/>
  <c r="AO38" i="27" s="1"/>
  <c r="L38" i="27"/>
  <c r="L43" i="27" s="1"/>
  <c r="C38" i="27"/>
  <c r="H34" i="27"/>
  <c r="AR33" i="27"/>
  <c r="AQ33" i="27"/>
  <c r="AL33" i="27"/>
  <c r="AK33" i="27"/>
  <c r="AO33" i="27" s="1"/>
  <c r="L33" i="27"/>
  <c r="C33" i="27"/>
  <c r="AR32" i="27"/>
  <c r="AQ32" i="27"/>
  <c r="AL32" i="27"/>
  <c r="AP32" i="27" s="1"/>
  <c r="AK32" i="27"/>
  <c r="AO32" i="27" s="1"/>
  <c r="L32" i="27"/>
  <c r="C32" i="27"/>
  <c r="AS31" i="27"/>
  <c r="AL31" i="27"/>
  <c r="AP31" i="27" s="1"/>
  <c r="AK31" i="27"/>
  <c r="L31" i="27"/>
  <c r="C31" i="27"/>
  <c r="AS30" i="27"/>
  <c r="AL30" i="27"/>
  <c r="AP30" i="27" s="1"/>
  <c r="AK30" i="27"/>
  <c r="AO30" i="27" s="1"/>
  <c r="L30" i="27"/>
  <c r="C30" i="27"/>
  <c r="AS29" i="27"/>
  <c r="AL29" i="27"/>
  <c r="AP29" i="27" s="1"/>
  <c r="AK29" i="27"/>
  <c r="L29" i="27"/>
  <c r="C29" i="27"/>
  <c r="H25" i="27"/>
  <c r="AR24" i="27"/>
  <c r="AQ24" i="27"/>
  <c r="AL24" i="27"/>
  <c r="AP24" i="27" s="1"/>
  <c r="AK24" i="27"/>
  <c r="AO24" i="27" s="1"/>
  <c r="L24" i="27"/>
  <c r="C24" i="27"/>
  <c r="AR23" i="27"/>
  <c r="AQ23" i="27"/>
  <c r="AL23" i="27"/>
  <c r="AK23" i="27"/>
  <c r="L23" i="27"/>
  <c r="C23" i="27"/>
  <c r="AS22" i="27"/>
  <c r="AL22" i="27"/>
  <c r="AP22" i="27" s="1"/>
  <c r="AK22" i="27"/>
  <c r="AO22" i="27" s="1"/>
  <c r="L22" i="27"/>
  <c r="J22" i="27"/>
  <c r="J31" i="27" s="1"/>
  <c r="J40" i="27" s="1"/>
  <c r="E49" i="27" s="1"/>
  <c r="C22" i="27"/>
  <c r="AS21" i="27"/>
  <c r="AL21" i="27"/>
  <c r="AN21" i="27" s="1"/>
  <c r="AR21" i="27" s="1"/>
  <c r="AK21" i="27"/>
  <c r="AO21" i="27" s="1"/>
  <c r="L21" i="27"/>
  <c r="C21" i="27"/>
  <c r="AS20" i="27"/>
  <c r="AL20" i="27"/>
  <c r="AP20" i="27" s="1"/>
  <c r="AK20" i="27"/>
  <c r="AO20" i="27" s="1"/>
  <c r="L20" i="27"/>
  <c r="C20" i="27"/>
  <c r="H16" i="27"/>
  <c r="AR15" i="27"/>
  <c r="AQ15" i="27"/>
  <c r="AL15" i="27"/>
  <c r="AK15" i="27"/>
  <c r="AO15" i="27" s="1"/>
  <c r="L15" i="27"/>
  <c r="J15" i="27"/>
  <c r="J24" i="27" s="1"/>
  <c r="J33" i="27" s="1"/>
  <c r="J42" i="27" s="1"/>
  <c r="E51" i="27" s="1"/>
  <c r="AR14" i="27"/>
  <c r="AP50" i="27" s="1"/>
  <c r="AQ14" i="27"/>
  <c r="AL14" i="27"/>
  <c r="AN14" i="27" s="1"/>
  <c r="AK14" i="27"/>
  <c r="AO14" i="27" s="1"/>
  <c r="L14" i="27"/>
  <c r="J14" i="27"/>
  <c r="J23" i="27" s="1"/>
  <c r="J32" i="27" s="1"/>
  <c r="J41" i="27" s="1"/>
  <c r="E50" i="27" s="1"/>
  <c r="AS13" i="27"/>
  <c r="AL13" i="27"/>
  <c r="AN13" i="27" s="1"/>
  <c r="AR13" i="27" s="1"/>
  <c r="AK13" i="27"/>
  <c r="AO13" i="27" s="1"/>
  <c r="L13" i="27"/>
  <c r="J13" i="27"/>
  <c r="AS12" i="27"/>
  <c r="AL12" i="27"/>
  <c r="AP12" i="27" s="1"/>
  <c r="AK12" i="27"/>
  <c r="AO12" i="27" s="1"/>
  <c r="L12" i="27"/>
  <c r="J12" i="27"/>
  <c r="J21" i="27" s="1"/>
  <c r="J30" i="27" s="1"/>
  <c r="J39" i="27" s="1"/>
  <c r="E48" i="27" s="1"/>
  <c r="AS11" i="27"/>
  <c r="AL11" i="27"/>
  <c r="AP11" i="27" s="1"/>
  <c r="AK11" i="27"/>
  <c r="AO11" i="27" s="1"/>
  <c r="L11" i="27"/>
  <c r="J11" i="27"/>
  <c r="D29" i="26"/>
  <c r="C14" i="25" s="1"/>
  <c r="L3" i="17"/>
  <c r="F23" i="16"/>
  <c r="E23" i="16"/>
  <c r="E22" i="16"/>
  <c r="E21" i="16"/>
  <c r="D13" i="16"/>
  <c r="D21" i="26" l="1" a="1"/>
  <c r="D21" i="26" s="1"/>
  <c r="D31" i="26" s="1"/>
  <c r="C16" i="25" s="1"/>
  <c r="V3" i="19" s="1"/>
  <c r="AO50" i="27"/>
  <c r="E23" i="28"/>
  <c r="N3" i="19"/>
  <c r="AP21" i="27"/>
  <c r="N40" i="27"/>
  <c r="I49" i="27" s="1"/>
  <c r="L49" i="27" s="1"/>
  <c r="M49" i="27" s="1"/>
  <c r="AQ49" i="27"/>
  <c r="AP51" i="27"/>
  <c r="L34" i="27"/>
  <c r="N39" i="27"/>
  <c r="I48" i="27" s="1"/>
  <c r="L48" i="27" s="1"/>
  <c r="M48" i="27" s="1"/>
  <c r="AP13" i="27"/>
  <c r="AO16" i="27"/>
  <c r="N41" i="27"/>
  <c r="I50" i="27" s="1"/>
  <c r="L50" i="27" s="1"/>
  <c r="M50" i="27" s="1"/>
  <c r="AN33" i="27"/>
  <c r="AN20" i="27"/>
  <c r="AR20" i="27" s="1"/>
  <c r="AK34" i="27"/>
  <c r="AO29" i="27"/>
  <c r="AO34" i="27" s="1"/>
  <c r="AM13" i="27"/>
  <c r="AQ13" i="27" s="1"/>
  <c r="AT13" i="27" s="1"/>
  <c r="N42" i="27"/>
  <c r="I51" i="27" s="1"/>
  <c r="L51" i="27" s="1"/>
  <c r="M51" i="27" s="1"/>
  <c r="AM15" i="27"/>
  <c r="N38" i="27"/>
  <c r="I47" i="27" s="1"/>
  <c r="L16" i="27"/>
  <c r="E14" i="25"/>
  <c r="AN41" i="27"/>
  <c r="AP41" i="27"/>
  <c r="AM24" i="27"/>
  <c r="AM12" i="27"/>
  <c r="AN24" i="27"/>
  <c r="AN12" i="27"/>
  <c r="AQ47" i="27"/>
  <c r="AP33" i="27"/>
  <c r="AP34" i="27" s="1"/>
  <c r="J16" i="27"/>
  <c r="J20" i="27"/>
  <c r="AQ48" i="27"/>
  <c r="AL25" i="27"/>
  <c r="AO51" i="27"/>
  <c r="AN40" i="27"/>
  <c r="AR40" i="27" s="1"/>
  <c r="AT40" i="27" s="1"/>
  <c r="N59" i="27"/>
  <c r="AO23" i="27"/>
  <c r="AO25" i="27" s="1"/>
  <c r="AM23" i="27"/>
  <c r="AM42" i="27"/>
  <c r="AP23" i="27"/>
  <c r="AP25" i="27" s="1"/>
  <c r="AN23" i="27"/>
  <c r="AL50" i="27" s="1"/>
  <c r="AN42" i="27"/>
  <c r="P61" i="27"/>
  <c r="I16" i="25" s="1" a="1"/>
  <c r="I16" i="25" s="1"/>
  <c r="L16" i="25" s="1"/>
  <c r="Y3" i="19" s="1"/>
  <c r="L25" i="27"/>
  <c r="AM11" i="27"/>
  <c r="AQ11" i="27" s="1"/>
  <c r="AK25" i="27"/>
  <c r="AM32" i="27"/>
  <c r="I61" i="27"/>
  <c r="J60" i="27"/>
  <c r="N60" i="27" s="1"/>
  <c r="AN11" i="27"/>
  <c r="AN32" i="27"/>
  <c r="J57" i="27"/>
  <c r="N57" i="27" s="1"/>
  <c r="AP15" i="27"/>
  <c r="AN15" i="27"/>
  <c r="L61" i="27"/>
  <c r="G16" i="25" s="1" a="1"/>
  <c r="G16" i="25" s="1"/>
  <c r="AL43" i="27"/>
  <c r="AK16" i="27"/>
  <c r="AO31" i="27"/>
  <c r="AM31" i="27"/>
  <c r="AQ31" i="27" s="1"/>
  <c r="AM33" i="27"/>
  <c r="AS33" i="27" s="1"/>
  <c r="AT33" i="27" s="1"/>
  <c r="AL16" i="27"/>
  <c r="AO41" i="27"/>
  <c r="AM41" i="27"/>
  <c r="AK43" i="27"/>
  <c r="AM14" i="27"/>
  <c r="AM22" i="27"/>
  <c r="AN22" i="27"/>
  <c r="AO40" i="27"/>
  <c r="N58" i="27"/>
  <c r="AN30" i="27"/>
  <c r="AR30" i="27" s="1"/>
  <c r="AN39" i="27"/>
  <c r="AR39" i="27" s="1"/>
  <c r="AP40" i="27"/>
  <c r="AP43" i="27" s="1"/>
  <c r="AP14" i="27"/>
  <c r="AP16" i="27" s="1"/>
  <c r="AM21" i="27"/>
  <c r="AQ21" i="27" s="1"/>
  <c r="AT21" i="27" s="1"/>
  <c r="AM29" i="27"/>
  <c r="AL34" i="27"/>
  <c r="AN31" i="27"/>
  <c r="AR31" i="27" s="1"/>
  <c r="AM30" i="27"/>
  <c r="AQ30" i="27" s="1"/>
  <c r="AM39" i="27"/>
  <c r="AQ39" i="27" s="1"/>
  <c r="AM38" i="27"/>
  <c r="J56" i="27"/>
  <c r="N56" i="27" s="1"/>
  <c r="G14" i="24"/>
  <c r="G16" i="24"/>
  <c r="G15" i="24"/>
  <c r="H13" i="24"/>
  <c r="G13" i="24"/>
  <c r="G12" i="24"/>
  <c r="G11" i="24"/>
  <c r="C6" i="25"/>
  <c r="K17" i="25"/>
  <c r="J17" i="25"/>
  <c r="D8" i="16" s="1"/>
  <c r="D17" i="25"/>
  <c r="AK51" i="27" l="1"/>
  <c r="I52" i="27"/>
  <c r="D19" i="26" s="1" a="1"/>
  <c r="D19" i="26" s="1"/>
  <c r="D30" i="26" s="1"/>
  <c r="C15" i="25" s="1"/>
  <c r="AT39" i="27"/>
  <c r="N43" i="27"/>
  <c r="L47" i="27"/>
  <c r="M47" i="27" s="1"/>
  <c r="M52" i="27" s="1"/>
  <c r="AS41" i="27"/>
  <c r="AT41" i="27" s="1"/>
  <c r="AT30" i="27"/>
  <c r="AS42" i="27"/>
  <c r="AT42" i="27" s="1"/>
  <c r="AL51" i="27"/>
  <c r="AM51" i="27" s="1"/>
  <c r="G51" i="27" s="1"/>
  <c r="E25" i="28"/>
  <c r="E16" i="25"/>
  <c r="F14" i="25"/>
  <c r="AQ38" i="27"/>
  <c r="AM43" i="27"/>
  <c r="AS23" i="27"/>
  <c r="AR12" i="27"/>
  <c r="AP48" i="27" s="1"/>
  <c r="AL48" i="27"/>
  <c r="AT31" i="27"/>
  <c r="N61" i="27"/>
  <c r="H16" i="25" s="1" a="1"/>
  <c r="H16" i="25" s="1"/>
  <c r="X3" i="19" s="1"/>
  <c r="AO43" i="27"/>
  <c r="AQ22" i="27"/>
  <c r="AK49" i="27"/>
  <c r="AS15" i="27"/>
  <c r="AR11" i="27"/>
  <c r="AN16" i="27"/>
  <c r="AM34" i="27"/>
  <c r="AQ29" i="27"/>
  <c r="AS32" i="27"/>
  <c r="AK48" i="27"/>
  <c r="AQ12" i="27"/>
  <c r="AM16" i="27"/>
  <c r="AS24" i="27"/>
  <c r="AT24" i="27" s="1"/>
  <c r="AN25" i="27"/>
  <c r="AR22" i="27"/>
  <c r="AL49" i="27"/>
  <c r="J61" i="27"/>
  <c r="AS14" i="27"/>
  <c r="AK50" i="27"/>
  <c r="AM50" i="27" s="1"/>
  <c r="G50" i="27" s="1"/>
  <c r="J25" i="27"/>
  <c r="J29" i="27"/>
  <c r="AM20" i="27"/>
  <c r="AK47" i="27" s="1"/>
  <c r="H3" i="19"/>
  <c r="G3" i="19"/>
  <c r="F3" i="19"/>
  <c r="E15" i="25" l="1"/>
  <c r="F15" i="25" s="1"/>
  <c r="R3" i="19"/>
  <c r="D27" i="26"/>
  <c r="C17" i="25"/>
  <c r="AM48" i="27"/>
  <c r="G48" i="27" s="1"/>
  <c r="L52" i="27"/>
  <c r="AS43" i="27"/>
  <c r="E15" i="28"/>
  <c r="H14" i="25"/>
  <c r="F16" i="25"/>
  <c r="AK52" i="27"/>
  <c r="AQ16" i="27"/>
  <c r="AT11" i="27"/>
  <c r="AO48" i="27"/>
  <c r="AT12" i="27"/>
  <c r="AS34" i="27"/>
  <c r="AT32" i="27"/>
  <c r="AR16" i="27"/>
  <c r="AM25" i="27"/>
  <c r="AQ20" i="27"/>
  <c r="AQ34" i="27"/>
  <c r="J34" i="27"/>
  <c r="J38" i="27"/>
  <c r="AN29" i="27"/>
  <c r="AQ50" i="27"/>
  <c r="AT14" i="27"/>
  <c r="AS16" i="27"/>
  <c r="AT23" i="27"/>
  <c r="AS25" i="27"/>
  <c r="AQ51" i="27"/>
  <c r="AT15" i="27"/>
  <c r="AQ43" i="27"/>
  <c r="AP49" i="27"/>
  <c r="AR25" i="27"/>
  <c r="AM49" i="27"/>
  <c r="G49" i="27" s="1"/>
  <c r="AT22" i="27"/>
  <c r="AO49" i="27"/>
  <c r="F17" i="25" l="1"/>
  <c r="E17" i="25"/>
  <c r="E27" i="28"/>
  <c r="J3" i="19"/>
  <c r="I14" i="25"/>
  <c r="L14" i="25" s="1"/>
  <c r="Q3" i="19" s="1"/>
  <c r="P3" i="19"/>
  <c r="AR48" i="27"/>
  <c r="O48" i="27" s="1"/>
  <c r="Q48" i="27" s="1"/>
  <c r="S48" i="27" s="1"/>
  <c r="AR50" i="27"/>
  <c r="AR51" i="27"/>
  <c r="O51" i="27" s="1"/>
  <c r="AR49" i="27"/>
  <c r="O49" i="27" s="1"/>
  <c r="Q49" i="27" s="1"/>
  <c r="S49" i="27" s="1"/>
  <c r="AT20" i="27"/>
  <c r="AQ25" i="27"/>
  <c r="AT25" i="27" s="1"/>
  <c r="AO47" i="27"/>
  <c r="AO52" i="27" s="1"/>
  <c r="O50" i="27"/>
  <c r="Q50" i="27" s="1"/>
  <c r="S50" i="27" s="1"/>
  <c r="AQ52" i="27"/>
  <c r="AT16" i="27"/>
  <c r="AR29" i="27"/>
  <c r="AN34" i="27"/>
  <c r="J43" i="27"/>
  <c r="E47" i="27"/>
  <c r="E52" i="27" s="1"/>
  <c r="AN38" i="27"/>
  <c r="Q51" i="27" l="1"/>
  <c r="AR38" i="27"/>
  <c r="AN43" i="27"/>
  <c r="AL47" i="27"/>
  <c r="AR34" i="27"/>
  <c r="AT34" i="27" s="1"/>
  <c r="AT29" i="27"/>
  <c r="AP47" i="27"/>
  <c r="AP52" i="27" s="1"/>
  <c r="S51" i="27" l="1"/>
  <c r="AL52" i="27"/>
  <c r="AM47" i="27"/>
  <c r="AR43" i="27"/>
  <c r="AT43" i="27" s="1"/>
  <c r="AT38" i="27"/>
  <c r="AR47" i="27" s="1"/>
  <c r="AR52" i="27" l="1"/>
  <c r="O47" i="27"/>
  <c r="G47" i="27"/>
  <c r="G52" i="27" s="1"/>
  <c r="AM52" i="27"/>
  <c r="O52" i="27" l="1"/>
  <c r="G15" i="25" s="1" a="1"/>
  <c r="G15" i="25" s="1"/>
  <c r="S3" i="19" s="1"/>
  <c r="Q47" i="27"/>
  <c r="S47" i="27" s="1"/>
  <c r="G17" i="25" l="1"/>
  <c r="K3" i="19" s="1"/>
  <c r="Q52" i="27"/>
  <c r="H15" i="25" s="1" a="1"/>
  <c r="H15" i="25" s="1"/>
  <c r="S52" i="27"/>
  <c r="I15" i="25" s="1" a="1"/>
  <c r="I15" i="25" s="1"/>
  <c r="L15" i="25" s="1"/>
  <c r="U3" i="19" s="1"/>
  <c r="W3" i="19" l="1"/>
  <c r="T3" i="19"/>
  <c r="H17" i="25"/>
  <c r="L3" i="19" s="1"/>
  <c r="L17" i="25" l="1"/>
  <c r="I17" i="25"/>
  <c r="E11" i="28" l="1"/>
  <c r="E13" i="28" s="1"/>
  <c r="M3" i="19"/>
  <c r="D6" i="16"/>
  <c r="D9" i="16"/>
  <c r="D11"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F14" authorId="0" shapeId="0" xr:uid="{A899533F-7035-419C-8E30-4B2E721529A6}">
      <text>
        <r>
          <rPr>
            <b/>
            <sz val="9"/>
            <color indexed="81"/>
            <rFont val="MS P ゴシック"/>
            <family val="3"/>
            <charset val="128"/>
          </rPr>
          <t>数値のみ</t>
        </r>
      </text>
    </comment>
    <comment ref="F15" authorId="0" shapeId="0" xr:uid="{B8E23460-8EC1-4F00-8658-6594B05859B1}">
      <text>
        <r>
          <rPr>
            <b/>
            <sz val="9"/>
            <color indexed="81"/>
            <rFont val="MS P ゴシック"/>
            <family val="3"/>
            <charset val="128"/>
          </rPr>
          <t>数値のみ</t>
        </r>
      </text>
    </comment>
    <comment ref="D18" authorId="0" shapeId="0" xr:uid="{466FA8D3-5ED5-4F5C-B5A4-ECB08F271B51}">
      <text>
        <r>
          <rPr>
            <b/>
            <sz val="9"/>
            <color indexed="81"/>
            <rFont val="MS P ゴシック"/>
            <family val="3"/>
            <charset val="128"/>
          </rPr>
          <t>○補助金の対象となるのは、今年度（R7.4.1～R8.3.31）に支出、購入した物になります。
○また、補助金の請求には、領収書が必要となりますので、ご提出をお願いいたします。
○なお、コピー用紙代やインク代等の消費の場合は、領収書の添付は不要とします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L55" authorId="0" shapeId="0" xr:uid="{E54BC297-253F-42A9-9BA8-2DB17F49214E}">
      <text>
        <r>
          <rPr>
            <sz val="14"/>
            <color indexed="81"/>
            <rFont val="MS P ゴシック"/>
            <family val="3"/>
            <charset val="128"/>
          </rPr>
          <t>補助基準額は自動入力されます。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L55" authorId="0" shapeId="0" xr:uid="{83F15623-1F63-4942-90A6-740F75A1E2AD}">
      <text>
        <r>
          <rPr>
            <sz val="14"/>
            <color indexed="81"/>
            <rFont val="MS P ゴシック"/>
            <family val="3"/>
            <charset val="128"/>
          </rPr>
          <t>補助基準額は自動入力されます。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<sst xmlns="http://schemas.openxmlformats.org/spreadsheetml/2006/main" count="658" uniqueCount="338">
  <si>
    <t>月研修時間合計</t>
    <rPh sb="0" eb="1">
      <t>ツキ</t>
    </rPh>
    <rPh sb="1" eb="3">
      <t>ケンシュウ</t>
    </rPh>
    <rPh sb="3" eb="5">
      <t>ジカン</t>
    </rPh>
    <rPh sb="5" eb="7">
      <t>ゴウケイ</t>
    </rPh>
    <phoneticPr fontId="1"/>
  </si>
  <si>
    <t>合計</t>
    <rPh sb="0" eb="2">
      <t>ゴウケイ</t>
    </rPh>
    <phoneticPr fontId="1"/>
  </si>
  <si>
    <t>-</t>
    <phoneticPr fontId="1"/>
  </si>
  <si>
    <t>ケア・アシスタント
氏　　　名</t>
    <phoneticPr fontId="1"/>
  </si>
  <si>
    <t>研修時間
(小計)</t>
    <phoneticPr fontId="1"/>
  </si>
  <si>
    <t>研修時間
(累計)</t>
    <phoneticPr fontId="1"/>
  </si>
  <si>
    <t>氏名</t>
    <rPh sb="0" eb="2">
      <t>シメイ</t>
    </rPh>
    <phoneticPr fontId="1"/>
  </si>
  <si>
    <t>時給</t>
    <rPh sb="0" eb="2">
      <t>ジキュウ</t>
    </rPh>
    <phoneticPr fontId="1"/>
  </si>
  <si>
    <t>身体介護</t>
    <rPh sb="0" eb="2">
      <t>シンタイ</t>
    </rPh>
    <rPh sb="2" eb="4">
      <t>カイゴ</t>
    </rPh>
    <phoneticPr fontId="1"/>
  </si>
  <si>
    <t>有</t>
    <rPh sb="0" eb="1">
      <t>ア</t>
    </rPh>
    <phoneticPr fontId="1"/>
  </si>
  <si>
    <t>無</t>
    <rPh sb="0" eb="1">
      <t>ナ</t>
    </rPh>
    <phoneticPr fontId="1"/>
  </si>
  <si>
    <t>最低賃金</t>
    <rPh sb="0" eb="2">
      <t>サイテイ</t>
    </rPh>
    <rPh sb="2" eb="4">
      <t>チンギン</t>
    </rPh>
    <phoneticPr fontId="1"/>
  </si>
  <si>
    <t>研修時間</t>
    <rPh sb="0" eb="2">
      <t>ケンシュウ</t>
    </rPh>
    <rPh sb="2" eb="4">
      <t>ジカン</t>
    </rPh>
    <phoneticPr fontId="1"/>
  </si>
  <si>
    <t>賃金</t>
    <rPh sb="0" eb="2">
      <t>チンギン</t>
    </rPh>
    <phoneticPr fontId="1"/>
  </si>
  <si>
    <t>（別紙）研修日程表のとおり</t>
    <phoneticPr fontId="1"/>
  </si>
  <si>
    <t>賃金
(小計)</t>
    <rPh sb="0" eb="2">
      <t>チンギン</t>
    </rPh>
    <phoneticPr fontId="1"/>
  </si>
  <si>
    <t>賃金
(累計)</t>
    <rPh sb="0" eb="2">
      <t>チンギン</t>
    </rPh>
    <phoneticPr fontId="1"/>
  </si>
  <si>
    <t>補助基準</t>
    <rPh sb="0" eb="2">
      <t>ホジョ</t>
    </rPh>
    <rPh sb="2" eb="4">
      <t>キジュン</t>
    </rPh>
    <phoneticPr fontId="1"/>
  </si>
  <si>
    <t>身体</t>
    <rPh sb="0" eb="2">
      <t>シンタイ</t>
    </rPh>
    <phoneticPr fontId="1"/>
  </si>
  <si>
    <t>補助対象時間</t>
    <rPh sb="0" eb="2">
      <t>ホジョ</t>
    </rPh>
    <rPh sb="2" eb="4">
      <t>タイショウ</t>
    </rPh>
    <rPh sb="4" eb="6">
      <t>ジカン</t>
    </rPh>
    <phoneticPr fontId="1"/>
  </si>
  <si>
    <t>補助対象時間
合　計</t>
    <rPh sb="0" eb="2">
      <t>ホジョ</t>
    </rPh>
    <rPh sb="2" eb="4">
      <t>タイショウ</t>
    </rPh>
    <rPh sb="4" eb="6">
      <t>ジカン</t>
    </rPh>
    <rPh sb="7" eb="8">
      <t>ガッ</t>
    </rPh>
    <rPh sb="9" eb="10">
      <t>ケイ</t>
    </rPh>
    <phoneticPr fontId="1"/>
  </si>
  <si>
    <t>補助基準
合　計</t>
    <rPh sb="0" eb="2">
      <t>ホジョ</t>
    </rPh>
    <rPh sb="2" eb="4">
      <t>キジュン</t>
    </rPh>
    <rPh sb="5" eb="6">
      <t>ガッ</t>
    </rPh>
    <rPh sb="7" eb="8">
      <t>ケイ</t>
    </rPh>
    <phoneticPr fontId="1"/>
  </si>
  <si>
    <t>総支給額</t>
    <rPh sb="0" eb="1">
      <t>ソウ</t>
    </rPh>
    <rPh sb="1" eb="4">
      <t>シキュウガク</t>
    </rPh>
    <phoneticPr fontId="1"/>
  </si>
  <si>
    <t>補助基準額</t>
    <rPh sb="0" eb="2">
      <t>ホジョ</t>
    </rPh>
    <rPh sb="2" eb="5">
      <t>キジュンガク</t>
    </rPh>
    <phoneticPr fontId="1"/>
  </si>
  <si>
    <t>補助率</t>
    <rPh sb="0" eb="3">
      <t>ホジョリツ</t>
    </rPh>
    <phoneticPr fontId="1"/>
  </si>
  <si>
    <t>１／２</t>
    <phoneticPr fontId="1"/>
  </si>
  <si>
    <t>補助額</t>
    <rPh sb="0" eb="3">
      <t>ホジョガク</t>
    </rPh>
    <phoneticPr fontId="1"/>
  </si>
  <si>
    <t>総研修時間</t>
    <rPh sb="0" eb="1">
      <t>ソウ</t>
    </rPh>
    <rPh sb="1" eb="3">
      <t>ケンシュウ</t>
    </rPh>
    <rPh sb="3" eb="5">
      <t>ジカン</t>
    </rPh>
    <phoneticPr fontId="1"/>
  </si>
  <si>
    <t>総計</t>
    <rPh sb="0" eb="2">
      <t>ソウケイ</t>
    </rPh>
    <phoneticPr fontId="1"/>
  </si>
  <si>
    <t>補助基本額</t>
    <rPh sb="0" eb="2">
      <t>ホジョ</t>
    </rPh>
    <rPh sb="2" eb="4">
      <t>キホン</t>
    </rPh>
    <rPh sb="4" eb="5">
      <t>ガク</t>
    </rPh>
    <phoneticPr fontId="1"/>
  </si>
  <si>
    <t>金額</t>
    <rPh sb="0" eb="2">
      <t>キンガク</t>
    </rPh>
    <phoneticPr fontId="1"/>
  </si>
  <si>
    <t>１、研修日程</t>
    <rPh sb="2" eb="4">
      <t>ケンシュウ</t>
    </rPh>
    <rPh sb="4" eb="6">
      <t>ニッテイ</t>
    </rPh>
    <phoneticPr fontId="1"/>
  </si>
  <si>
    <t>２、補助額（賃金）</t>
    <rPh sb="2" eb="5">
      <t>ホジョガク</t>
    </rPh>
    <rPh sb="6" eb="8">
      <t>チンギン</t>
    </rPh>
    <phoneticPr fontId="1"/>
  </si>
  <si>
    <t>３、補助額（通勤交通費）</t>
    <rPh sb="2" eb="5">
      <t>ホジョガク</t>
    </rPh>
    <rPh sb="6" eb="8">
      <t>ツウキン</t>
    </rPh>
    <rPh sb="8" eb="11">
      <t>コウツウヒ</t>
    </rPh>
    <phoneticPr fontId="1"/>
  </si>
  <si>
    <t>通勤交通費</t>
    <rPh sb="0" eb="2">
      <t>ツウキン</t>
    </rPh>
    <rPh sb="2" eb="5">
      <t>コウツウヒ</t>
    </rPh>
    <phoneticPr fontId="1"/>
  </si>
  <si>
    <t>R6.10</t>
    <phoneticPr fontId="1"/>
  </si>
  <si>
    <t>（令和８年１月）</t>
    <rPh sb="4" eb="5">
      <t>ネン</t>
    </rPh>
    <rPh sb="6" eb="7">
      <t>ガツ</t>
    </rPh>
    <phoneticPr fontId="1"/>
  </si>
  <si>
    <t>（令和８年２月）</t>
    <rPh sb="4" eb="5">
      <t>ネン</t>
    </rPh>
    <rPh sb="6" eb="7">
      <t>ガツ</t>
    </rPh>
    <phoneticPr fontId="1"/>
  </si>
  <si>
    <t>（令和８年３月）</t>
    <rPh sb="4" eb="5">
      <t>ネン</t>
    </rPh>
    <rPh sb="6" eb="7">
      <t>ガツ</t>
    </rPh>
    <phoneticPr fontId="1"/>
  </si>
  <si>
    <t>（令和７年４月）</t>
    <rPh sb="4" eb="5">
      <t>ネン</t>
    </rPh>
    <rPh sb="6" eb="7">
      <t>ツキ</t>
    </rPh>
    <phoneticPr fontId="1"/>
  </si>
  <si>
    <t>（令和７年５月）</t>
    <rPh sb="4" eb="5">
      <t>ネン</t>
    </rPh>
    <rPh sb="6" eb="7">
      <t>ツキ</t>
    </rPh>
    <phoneticPr fontId="1"/>
  </si>
  <si>
    <t>（令和７年６月）</t>
    <rPh sb="4" eb="5">
      <t>ネン</t>
    </rPh>
    <rPh sb="6" eb="7">
      <t>ツキ</t>
    </rPh>
    <phoneticPr fontId="1"/>
  </si>
  <si>
    <t>（令和７年７月）</t>
    <rPh sb="4" eb="5">
      <t>ネン</t>
    </rPh>
    <rPh sb="6" eb="7">
      <t>ツキ</t>
    </rPh>
    <phoneticPr fontId="1"/>
  </si>
  <si>
    <t>（令和７年８月）</t>
    <rPh sb="4" eb="5">
      <t>ネン</t>
    </rPh>
    <rPh sb="6" eb="7">
      <t>ツキ</t>
    </rPh>
    <phoneticPr fontId="1"/>
  </si>
  <si>
    <t>（令和７年１１月）</t>
    <rPh sb="4" eb="5">
      <t>ネン</t>
    </rPh>
    <rPh sb="7" eb="8">
      <t>ツキ</t>
    </rPh>
    <phoneticPr fontId="1"/>
  </si>
  <si>
    <t>（令和７年１２月）</t>
    <rPh sb="4" eb="5">
      <t>ネン</t>
    </rPh>
    <rPh sb="7" eb="8">
      <t>ツキ</t>
    </rPh>
    <phoneticPr fontId="1"/>
  </si>
  <si>
    <t>R7.10</t>
    <phoneticPr fontId="1"/>
  </si>
  <si>
    <t>サービス種類</t>
    <rPh sb="4" eb="6">
      <t>シュルイ</t>
    </rPh>
    <phoneticPr fontId="1"/>
  </si>
  <si>
    <t>施設・事業所名</t>
    <rPh sb="0" eb="2">
      <t>シセツ</t>
    </rPh>
    <rPh sb="3" eb="6">
      <t>ジギョウショ</t>
    </rPh>
    <rPh sb="6" eb="7">
      <t>メイ</t>
    </rPh>
    <phoneticPr fontId="1"/>
  </si>
  <si>
    <t>例：「30時間→30」、「40時間30分→40.5」、「30時間45分→30.75」　</t>
    <rPh sb="5" eb="7">
      <t>ジカン</t>
    </rPh>
    <rPh sb="15" eb="17">
      <t>ジカン</t>
    </rPh>
    <rPh sb="19" eb="20">
      <t>フン</t>
    </rPh>
    <rPh sb="30" eb="31">
      <t>ジ</t>
    </rPh>
    <rPh sb="31" eb="32">
      <t>カン</t>
    </rPh>
    <rPh sb="34" eb="35">
      <t>フン</t>
    </rPh>
    <phoneticPr fontId="1"/>
  </si>
  <si>
    <t>補助対象時間</t>
    <rPh sb="0" eb="4">
      <t>ホジョタイショウ</t>
    </rPh>
    <rPh sb="4" eb="6">
      <t>ジカン</t>
    </rPh>
    <phoneticPr fontId="1"/>
  </si>
  <si>
    <t>サービス付き高齢者向け住宅</t>
    <rPh sb="4" eb="5">
      <t>ツ</t>
    </rPh>
    <rPh sb="6" eb="10">
      <t>コウレイシャム</t>
    </rPh>
    <rPh sb="11" eb="13">
      <t>ジュウタク</t>
    </rPh>
    <phoneticPr fontId="1"/>
  </si>
  <si>
    <t>デイサービス</t>
    <phoneticPr fontId="1"/>
  </si>
  <si>
    <t>訪問介護</t>
    <rPh sb="0" eb="4">
      <t>ホウモンカイゴ</t>
    </rPh>
    <phoneticPr fontId="1"/>
  </si>
  <si>
    <t>介護老人福祉施設</t>
    <rPh sb="0" eb="2">
      <t>カイゴ</t>
    </rPh>
    <rPh sb="2" eb="4">
      <t>ロウジン</t>
    </rPh>
    <rPh sb="4" eb="6">
      <t>フクシ</t>
    </rPh>
    <rPh sb="6" eb="8">
      <t>シセツ</t>
    </rPh>
    <phoneticPr fontId="1"/>
  </si>
  <si>
    <t>介護老人保健施設</t>
    <rPh sb="0" eb="6">
      <t>カイゴロウジンホケン</t>
    </rPh>
    <rPh sb="6" eb="8">
      <t>シセツ</t>
    </rPh>
    <phoneticPr fontId="1"/>
  </si>
  <si>
    <t>在宅介護サービス事業所</t>
    <rPh sb="0" eb="4">
      <t>ザイタクカイゴ</t>
    </rPh>
    <rPh sb="8" eb="11">
      <t>ジギョウショ</t>
    </rPh>
    <phoneticPr fontId="1"/>
  </si>
  <si>
    <t>住宅型有料老人ホーム</t>
    <rPh sb="0" eb="3">
      <t>ジュウタクガタ</t>
    </rPh>
    <rPh sb="3" eb="5">
      <t>ユウリョウ</t>
    </rPh>
    <rPh sb="5" eb="7">
      <t>ロウジン</t>
    </rPh>
    <phoneticPr fontId="1"/>
  </si>
  <si>
    <t>地域密着型有料老人ホーム</t>
    <rPh sb="0" eb="5">
      <t>チイキミッチャクガタ</t>
    </rPh>
    <rPh sb="5" eb="7">
      <t>ユウリョウ</t>
    </rPh>
    <rPh sb="7" eb="9">
      <t>ロウジン</t>
    </rPh>
    <phoneticPr fontId="1"/>
  </si>
  <si>
    <t>地域密着型老人福祉施設</t>
    <rPh sb="0" eb="5">
      <t>チイキミッチャクガタ</t>
    </rPh>
    <rPh sb="5" eb="7">
      <t>ロウジン</t>
    </rPh>
    <rPh sb="7" eb="9">
      <t>フクシ</t>
    </rPh>
    <rPh sb="9" eb="11">
      <t>シセツ</t>
    </rPh>
    <phoneticPr fontId="1"/>
  </si>
  <si>
    <t>有料老人ホーム</t>
    <rPh sb="0" eb="4">
      <t>ユウリョウロウジン</t>
    </rPh>
    <phoneticPr fontId="1"/>
  </si>
  <si>
    <t>（令和７年１０月４日～）</t>
    <rPh sb="4" eb="5">
      <t>ネン</t>
    </rPh>
    <rPh sb="7" eb="8">
      <t>ツキ</t>
    </rPh>
    <rPh sb="9" eb="10">
      <t>ニチ</t>
    </rPh>
    <phoneticPr fontId="1"/>
  </si>
  <si>
    <t>（令和７年９月～１０月３日まで）</t>
    <rPh sb="4" eb="5">
      <t>ネン</t>
    </rPh>
    <rPh sb="6" eb="7">
      <t>ツキ</t>
    </rPh>
    <rPh sb="10" eb="11">
      <t>ガツ</t>
    </rPh>
    <rPh sb="12" eb="13">
      <t>ニチ</t>
    </rPh>
    <phoneticPr fontId="1"/>
  </si>
  <si>
    <t>別紙３</t>
    <rPh sb="0" eb="2">
      <t>ベッシ</t>
    </rPh>
    <phoneticPr fontId="1"/>
  </si>
  <si>
    <t>ひょうごケア・アシスタント推進事業精算額調書</t>
    <rPh sb="15" eb="17">
      <t>ジギョウ</t>
    </rPh>
    <rPh sb="17" eb="19">
      <t>セイサン</t>
    </rPh>
    <rPh sb="19" eb="20">
      <t>ガク</t>
    </rPh>
    <rPh sb="20" eb="22">
      <t>チョウショ</t>
    </rPh>
    <rPh sb="21" eb="22">
      <t>ショ</t>
    </rPh>
    <phoneticPr fontId="1"/>
  </si>
  <si>
    <t>実績報告</t>
    <rPh sb="0" eb="2">
      <t>ジッセキ</t>
    </rPh>
    <rPh sb="2" eb="4">
      <t>ホウコク</t>
    </rPh>
    <phoneticPr fontId="1"/>
  </si>
  <si>
    <t>区分</t>
    <rPh sb="0" eb="2">
      <t>クブン</t>
    </rPh>
    <phoneticPr fontId="1"/>
  </si>
  <si>
    <t xml:space="preserve">
寄付金
その他
の収入額</t>
    <rPh sb="1" eb="4">
      <t>キフキン</t>
    </rPh>
    <rPh sb="7" eb="8">
      <t>タ</t>
    </rPh>
    <rPh sb="10" eb="12">
      <t>シュウニュウ</t>
    </rPh>
    <rPh sb="12" eb="13">
      <t>ガク</t>
    </rPh>
    <phoneticPr fontId="1"/>
  </si>
  <si>
    <t xml:space="preserve">
対象経費の
実支出額</t>
    <rPh sb="1" eb="3">
      <t>タイショウ</t>
    </rPh>
    <rPh sb="3" eb="5">
      <t>ケイヒ</t>
    </rPh>
    <rPh sb="7" eb="10">
      <t>ジツシシュツ</t>
    </rPh>
    <rPh sb="10" eb="11">
      <t>ガク</t>
    </rPh>
    <phoneticPr fontId="1"/>
  </si>
  <si>
    <t>総事業費</t>
    <rPh sb="0" eb="1">
      <t>ソウ</t>
    </rPh>
    <rPh sb="1" eb="4">
      <t>ジギョウヒ</t>
    </rPh>
    <phoneticPr fontId="1"/>
  </si>
  <si>
    <t>差引額</t>
    <rPh sb="0" eb="2">
      <t>サシヒキ</t>
    </rPh>
    <rPh sb="2" eb="3">
      <t>ガク</t>
    </rPh>
    <phoneticPr fontId="1"/>
  </si>
  <si>
    <t>補助
基準額</t>
    <rPh sb="0" eb="2">
      <t>ホジョ</t>
    </rPh>
    <rPh sb="3" eb="6">
      <t>キジュンガク</t>
    </rPh>
    <phoneticPr fontId="1"/>
  </si>
  <si>
    <t>補助
基本額</t>
    <rPh sb="0" eb="2">
      <t>ホジョ</t>
    </rPh>
    <rPh sb="3" eb="5">
      <t>キホン</t>
    </rPh>
    <rPh sb="5" eb="6">
      <t>ガク</t>
    </rPh>
    <phoneticPr fontId="1"/>
  </si>
  <si>
    <t>補助
所要額</t>
    <phoneticPr fontId="1"/>
  </si>
  <si>
    <t>補助金
交付決定額</t>
    <rPh sb="0" eb="3">
      <t>ホジョキン</t>
    </rPh>
    <rPh sb="4" eb="6">
      <t>コウフ</t>
    </rPh>
    <rPh sb="6" eb="9">
      <t>ケッテイガク</t>
    </rPh>
    <phoneticPr fontId="1"/>
  </si>
  <si>
    <t>差引過
不足額</t>
    <rPh sb="0" eb="1">
      <t>サ</t>
    </rPh>
    <rPh sb="1" eb="2">
      <t>ヒ</t>
    </rPh>
    <rPh sb="2" eb="3">
      <t>カ</t>
    </rPh>
    <rPh sb="4" eb="6">
      <t>フソク</t>
    </rPh>
    <rPh sb="6" eb="7">
      <t>ガク</t>
    </rPh>
    <phoneticPr fontId="1"/>
  </si>
  <si>
    <t>事業区分</t>
    <rPh sb="0" eb="2">
      <t>ジギョウ</t>
    </rPh>
    <rPh sb="2" eb="4">
      <t>クブン</t>
    </rPh>
    <phoneticPr fontId="1"/>
  </si>
  <si>
    <t>Ａ　　　　　円</t>
    <rPh sb="6" eb="7">
      <t>エン</t>
    </rPh>
    <phoneticPr fontId="1"/>
  </si>
  <si>
    <t>Ｂ　　　　円</t>
    <rPh sb="5" eb="6">
      <t>エン</t>
    </rPh>
    <phoneticPr fontId="1"/>
  </si>
  <si>
    <t>Ｃ（=A-Ｂ）円</t>
    <rPh sb="7" eb="8">
      <t>エン</t>
    </rPh>
    <phoneticPr fontId="1"/>
  </si>
  <si>
    <t>Ｄ（≦Ａ）円</t>
    <rPh sb="5" eb="6">
      <t>エン</t>
    </rPh>
    <phoneticPr fontId="1"/>
  </si>
  <si>
    <t>Ｅ　　　　　円</t>
    <rPh sb="6" eb="7">
      <t>エン</t>
    </rPh>
    <phoneticPr fontId="1"/>
  </si>
  <si>
    <t>Ｆ　　　　　円</t>
    <rPh sb="6" eb="7">
      <t>エン</t>
    </rPh>
    <phoneticPr fontId="1"/>
  </si>
  <si>
    <t>Ｇ　　　　　円</t>
    <rPh sb="6" eb="7">
      <t>エン</t>
    </rPh>
    <phoneticPr fontId="1"/>
  </si>
  <si>
    <t>Ｈ　　　　　円</t>
    <rPh sb="6" eb="7">
      <t>エン</t>
    </rPh>
    <phoneticPr fontId="1"/>
  </si>
  <si>
    <t>Ｉ　　　　　円</t>
    <rPh sb="6" eb="7">
      <t>エン</t>
    </rPh>
    <phoneticPr fontId="1"/>
  </si>
  <si>
    <t>Ｊ　　　　　円</t>
    <rPh sb="6" eb="7">
      <t>エン</t>
    </rPh>
    <phoneticPr fontId="1"/>
  </si>
  <si>
    <t>（1）ひょうごケア・アシスタント推進事業の広報・ＰＲに要する経費</t>
    <rPh sb="30" eb="32">
      <t>ケイヒ</t>
    </rPh>
    <phoneticPr fontId="1"/>
  </si>
  <si>
    <t>（３）研修期間中のケア・アシスタントの活動経費</t>
    <rPh sb="19" eb="21">
      <t>カツドウ</t>
    </rPh>
    <rPh sb="21" eb="23">
      <t>ケイヒ</t>
    </rPh>
    <phoneticPr fontId="3"/>
  </si>
  <si>
    <t>合　計</t>
    <rPh sb="0" eb="1">
      <t>ア</t>
    </rPh>
    <rPh sb="2" eb="3">
      <t>ケイ</t>
    </rPh>
    <phoneticPr fontId="1"/>
  </si>
  <si>
    <t>（注１）　Ｅ欄については、合計欄に補助要綱別表で定められた補助基準額を記入すること。</t>
    <rPh sb="6" eb="7">
      <t>ラン</t>
    </rPh>
    <rPh sb="13" eb="15">
      <t>ゴウケイ</t>
    </rPh>
    <rPh sb="15" eb="16">
      <t>ラン</t>
    </rPh>
    <rPh sb="17" eb="19">
      <t>ホジョ</t>
    </rPh>
    <rPh sb="19" eb="21">
      <t>ヨウコウ</t>
    </rPh>
    <rPh sb="21" eb="22">
      <t>ベツ</t>
    </rPh>
    <rPh sb="22" eb="23">
      <t>ヒョウ</t>
    </rPh>
    <rPh sb="24" eb="25">
      <t>サダ</t>
    </rPh>
    <rPh sb="29" eb="31">
      <t>ホジョ</t>
    </rPh>
    <rPh sb="31" eb="34">
      <t>キジュンガク</t>
    </rPh>
    <rPh sb="35" eb="37">
      <t>キニュウ</t>
    </rPh>
    <phoneticPr fontId="1"/>
  </si>
  <si>
    <t>（注２）　Ｆ欄は、Ｃ、Ｄ、Ｅ欄の合計の額うち最も少ない額を記入すること。</t>
    <phoneticPr fontId="1"/>
  </si>
  <si>
    <t>（注３）　Ｇ欄は、Ｆ欄の額を記入すること（1,000円未満切り捨て）。</t>
    <phoneticPr fontId="1"/>
  </si>
  <si>
    <t>（注４）　Ｉ欄については、概算支払い受入済みの額を記入すること。</t>
    <rPh sb="6" eb="7">
      <t>ラン</t>
    </rPh>
    <rPh sb="13" eb="15">
      <t>ガイサン</t>
    </rPh>
    <rPh sb="15" eb="17">
      <t>シハラ</t>
    </rPh>
    <rPh sb="18" eb="20">
      <t>ウケイレ</t>
    </rPh>
    <rPh sb="20" eb="21">
      <t>ス</t>
    </rPh>
    <rPh sb="23" eb="24">
      <t>ガク</t>
    </rPh>
    <rPh sb="25" eb="27">
      <t>キニュウ</t>
    </rPh>
    <phoneticPr fontId="1"/>
  </si>
  <si>
    <t>（注５）　Ｊ欄については、G欄からI欄を引いた額又はH欄からI欄を引いた額の少ない方を記入すること。</t>
    <rPh sb="6" eb="7">
      <t>ラン</t>
    </rPh>
    <rPh sb="14" eb="15">
      <t>ラン</t>
    </rPh>
    <rPh sb="18" eb="19">
      <t>ラン</t>
    </rPh>
    <rPh sb="20" eb="21">
      <t>ヒ</t>
    </rPh>
    <rPh sb="23" eb="24">
      <t>ガク</t>
    </rPh>
    <rPh sb="24" eb="25">
      <t>マタ</t>
    </rPh>
    <rPh sb="38" eb="39">
      <t>スク</t>
    </rPh>
    <rPh sb="41" eb="42">
      <t>ホウ</t>
    </rPh>
    <rPh sb="43" eb="45">
      <t>キニュウ</t>
    </rPh>
    <phoneticPr fontId="1"/>
  </si>
  <si>
    <t>別紙４</t>
    <rPh sb="0" eb="2">
      <t>ベッシ</t>
    </rPh>
    <phoneticPr fontId="1"/>
  </si>
  <si>
    <t>ひょうごケア・アシスタント推進事業実績報告書</t>
    <rPh sb="15" eb="17">
      <t>ジギョウ</t>
    </rPh>
    <rPh sb="17" eb="19">
      <t>ジッセキ</t>
    </rPh>
    <rPh sb="19" eb="21">
      <t>ホウコク</t>
    </rPh>
    <rPh sb="21" eb="22">
      <t>ショ</t>
    </rPh>
    <phoneticPr fontId="17"/>
  </si>
  <si>
    <t>１　事業実施状況</t>
    <rPh sb="2" eb="4">
      <t>ジギョウ</t>
    </rPh>
    <rPh sb="4" eb="6">
      <t>ジッシ</t>
    </rPh>
    <rPh sb="6" eb="8">
      <t>ジョウキョウ</t>
    </rPh>
    <phoneticPr fontId="1"/>
  </si>
  <si>
    <t>（１）ひょうごケア・アシスタント推進事業の広報・ＰＲ</t>
    <phoneticPr fontId="1"/>
  </si>
  <si>
    <t>実施期間</t>
    <rPh sb="0" eb="2">
      <t>ジッシ</t>
    </rPh>
    <rPh sb="2" eb="4">
      <t>キカン</t>
    </rPh>
    <phoneticPr fontId="1"/>
  </si>
  <si>
    <t>実施方法・回数等</t>
    <rPh sb="0" eb="2">
      <t>ジッシ</t>
    </rPh>
    <rPh sb="2" eb="4">
      <t>ホウホウ</t>
    </rPh>
    <rPh sb="5" eb="7">
      <t>カイスウ</t>
    </rPh>
    <rPh sb="7" eb="8">
      <t>トウ</t>
    </rPh>
    <phoneticPr fontId="1"/>
  </si>
  <si>
    <t>（２）　ひょうごケア・アシスタント推進事業の実施</t>
    <rPh sb="17" eb="19">
      <t>スイシン</t>
    </rPh>
    <rPh sb="19" eb="21">
      <t>ジギョウ</t>
    </rPh>
    <rPh sb="22" eb="24">
      <t>ジッシ</t>
    </rPh>
    <phoneticPr fontId="1"/>
  </si>
  <si>
    <t>事業実施施設数</t>
    <rPh sb="0" eb="2">
      <t>ジギョウ</t>
    </rPh>
    <rPh sb="2" eb="4">
      <t>ジッシ</t>
    </rPh>
    <rPh sb="4" eb="6">
      <t>シセツ</t>
    </rPh>
    <rPh sb="6" eb="7">
      <t>スウ</t>
    </rPh>
    <phoneticPr fontId="1"/>
  </si>
  <si>
    <t>ケア・アシスタント参加者数</t>
    <rPh sb="9" eb="11">
      <t>サンカ</t>
    </rPh>
    <rPh sb="11" eb="12">
      <t>シャ</t>
    </rPh>
    <rPh sb="12" eb="13">
      <t>スウ</t>
    </rPh>
    <phoneticPr fontId="1"/>
  </si>
  <si>
    <t>研修終了後の継続就労者数</t>
    <rPh sb="0" eb="2">
      <t>ケンシュウ</t>
    </rPh>
    <rPh sb="2" eb="5">
      <t>シュウリョウゴ</t>
    </rPh>
    <rPh sb="6" eb="8">
      <t>ケイゾク</t>
    </rPh>
    <rPh sb="8" eb="10">
      <t>シュウロウ</t>
    </rPh>
    <rPh sb="10" eb="11">
      <t>シャ</t>
    </rPh>
    <rPh sb="11" eb="12">
      <t>スウ</t>
    </rPh>
    <phoneticPr fontId="1"/>
  </si>
  <si>
    <t>２　対象経費の支出済額内訳</t>
    <rPh sb="2" eb="4">
      <t>タイショウ</t>
    </rPh>
    <rPh sb="4" eb="6">
      <t>ケイヒ</t>
    </rPh>
    <rPh sb="7" eb="9">
      <t>シシュツ</t>
    </rPh>
    <rPh sb="9" eb="10">
      <t>ス</t>
    </rPh>
    <rPh sb="10" eb="11">
      <t>ガク</t>
    </rPh>
    <rPh sb="11" eb="13">
      <t>ウチワケ</t>
    </rPh>
    <phoneticPr fontId="1"/>
  </si>
  <si>
    <t>支出済額</t>
    <rPh sb="0" eb="2">
      <t>シシュツ</t>
    </rPh>
    <rPh sb="2" eb="3">
      <t>ス</t>
    </rPh>
    <rPh sb="3" eb="4">
      <t>ガク</t>
    </rPh>
    <phoneticPr fontId="1"/>
  </si>
  <si>
    <t>摘　　　要</t>
    <rPh sb="0" eb="1">
      <t>ツム</t>
    </rPh>
    <rPh sb="4" eb="5">
      <t>ヨウ</t>
    </rPh>
    <phoneticPr fontId="1"/>
  </si>
  <si>
    <t>人件費</t>
    <rPh sb="0" eb="3">
      <t>ジンケンヒ</t>
    </rPh>
    <phoneticPr fontId="1"/>
  </si>
  <si>
    <t>円</t>
    <rPh sb="0" eb="1">
      <t>エン</t>
    </rPh>
    <phoneticPr fontId="1"/>
  </si>
  <si>
    <t>報償費</t>
    <rPh sb="0" eb="3">
      <t>ホウショウヒ</t>
    </rPh>
    <phoneticPr fontId="1"/>
  </si>
  <si>
    <t>旅費</t>
    <rPh sb="0" eb="2">
      <t>リョヒ</t>
    </rPh>
    <phoneticPr fontId="1"/>
  </si>
  <si>
    <t>需用費</t>
    <rPh sb="0" eb="3">
      <t>ジュヨウヒ</t>
    </rPh>
    <phoneticPr fontId="1"/>
  </si>
  <si>
    <t>役務費</t>
    <rPh sb="0" eb="2">
      <t>エキム</t>
    </rPh>
    <rPh sb="2" eb="3">
      <t>ヒ</t>
    </rPh>
    <phoneticPr fontId="1"/>
  </si>
  <si>
    <t>委託料</t>
    <rPh sb="0" eb="3">
      <t>イタクリョウ</t>
    </rPh>
    <phoneticPr fontId="1"/>
  </si>
  <si>
    <t>使用料及び賃借料</t>
    <rPh sb="0" eb="3">
      <t>シヨウリョウ</t>
    </rPh>
    <rPh sb="3" eb="4">
      <t>オヨ</t>
    </rPh>
    <rPh sb="5" eb="8">
      <t>チンシャクリョウ</t>
    </rPh>
    <phoneticPr fontId="1"/>
  </si>
  <si>
    <t>補助金</t>
    <rPh sb="0" eb="3">
      <t>ホジョキン</t>
    </rPh>
    <phoneticPr fontId="1"/>
  </si>
  <si>
    <t>合　　計</t>
    <rPh sb="0" eb="1">
      <t>ア</t>
    </rPh>
    <rPh sb="3" eb="4">
      <t>ケイ</t>
    </rPh>
    <phoneticPr fontId="1"/>
  </si>
  <si>
    <t>様式第８号（第１１条関係）</t>
    <phoneticPr fontId="1"/>
  </si>
  <si>
    <t>補助事業実績報告書</t>
    <phoneticPr fontId="8"/>
  </si>
  <si>
    <t>　</t>
  </si>
  <si>
    <t/>
  </si>
  <si>
    <t>兵庫県知事　　様</t>
    <phoneticPr fontId="8"/>
  </si>
  <si>
    <t>住所</t>
  </si>
  <si>
    <t xml:space="preserve"> </t>
  </si>
  <si>
    <t>代表者名</t>
  </si>
  <si>
    <t>電話番号</t>
    <rPh sb="0" eb="2">
      <t>デンワ</t>
    </rPh>
    <rPh sb="2" eb="4">
      <t>バンゴウ</t>
    </rPh>
    <phoneticPr fontId="1"/>
  </si>
  <si>
    <t>電子メール</t>
    <rPh sb="0" eb="2">
      <t>デンシ</t>
    </rPh>
    <phoneticPr fontId="1"/>
  </si>
  <si>
    <t>記</t>
    <phoneticPr fontId="29"/>
  </si>
  <si>
    <t>１．事業の内容及び経費区分（別記）</t>
    <rPh sb="2" eb="4">
      <t>ジギョウ</t>
    </rPh>
    <rPh sb="5" eb="7">
      <t>ナイヨウ</t>
    </rPh>
    <rPh sb="7" eb="8">
      <t>オヨ</t>
    </rPh>
    <rPh sb="9" eb="11">
      <t>ケイヒ</t>
    </rPh>
    <rPh sb="11" eb="13">
      <t>クブン</t>
    </rPh>
    <rPh sb="14" eb="16">
      <t>ベッキ</t>
    </rPh>
    <phoneticPr fontId="8"/>
  </si>
  <si>
    <t>２．事業の着手年月日</t>
    <rPh sb="7" eb="10">
      <t>ネンガッピ</t>
    </rPh>
    <phoneticPr fontId="8"/>
  </si>
  <si>
    <t>　　事業の完了年月日</t>
    <rPh sb="5" eb="7">
      <t>カンリョウ</t>
    </rPh>
    <rPh sb="7" eb="10">
      <t>ネンガッピ</t>
    </rPh>
    <phoneticPr fontId="8"/>
  </si>
  <si>
    <t>３．添付書類</t>
  </si>
  <si>
    <t xml:space="preserve">
</t>
    <phoneticPr fontId="8"/>
  </si>
  <si>
    <t>別記</t>
    <rPh sb="0" eb="2">
      <t>ベッキ</t>
    </rPh>
    <phoneticPr fontId="1"/>
  </si>
  <si>
    <t>収支決算書</t>
    <rPh sb="0" eb="2">
      <t>シュウシ</t>
    </rPh>
    <rPh sb="2" eb="4">
      <t>ケッサン</t>
    </rPh>
    <rPh sb="4" eb="5">
      <t>ショ</t>
    </rPh>
    <phoneticPr fontId="8"/>
  </si>
  <si>
    <t>収入の部</t>
    <rPh sb="0" eb="2">
      <t>シュウニュウ</t>
    </rPh>
    <rPh sb="3" eb="4">
      <t>ブ</t>
    </rPh>
    <phoneticPr fontId="1"/>
  </si>
  <si>
    <t>科目</t>
    <rPh sb="0" eb="2">
      <t>カモク</t>
    </rPh>
    <phoneticPr fontId="1"/>
  </si>
  <si>
    <t>摘要</t>
    <rPh sb="0" eb="2">
      <t>テキヨウ</t>
    </rPh>
    <phoneticPr fontId="1"/>
  </si>
  <si>
    <t>補助金収入</t>
    <rPh sb="0" eb="3">
      <t>ホジョキン</t>
    </rPh>
    <rPh sb="3" eb="5">
      <t>シュウニュウ</t>
    </rPh>
    <phoneticPr fontId="1"/>
  </si>
  <si>
    <t>計</t>
    <rPh sb="0" eb="1">
      <t>ケイ</t>
    </rPh>
    <phoneticPr fontId="1"/>
  </si>
  <si>
    <t>支出の部</t>
    <rPh sb="0" eb="2">
      <t>シシュツ</t>
    </rPh>
    <rPh sb="3" eb="4">
      <t>ブ</t>
    </rPh>
    <phoneticPr fontId="1"/>
  </si>
  <si>
    <t>発行責任者・担当者を入力ください。</t>
    <rPh sb="0" eb="5">
      <t>ハッコウセキニンシャ</t>
    </rPh>
    <rPh sb="6" eb="9">
      <t>タントウシャ</t>
    </rPh>
    <rPh sb="10" eb="12">
      <t>ニュウリョク</t>
    </rPh>
    <phoneticPr fontId="1"/>
  </si>
  <si>
    <t>様式第10号(第１４条関係）</t>
    <rPh sb="0" eb="2">
      <t>ヨウシキ</t>
    </rPh>
    <rPh sb="2" eb="3">
      <t>ダイ</t>
    </rPh>
    <rPh sb="5" eb="6">
      <t>ゴウ</t>
    </rPh>
    <rPh sb="7" eb="8">
      <t>ダイ</t>
    </rPh>
    <rPh sb="10" eb="11">
      <t>ジョウ</t>
    </rPh>
    <rPh sb="11" eb="13">
      <t>カンケイ</t>
    </rPh>
    <phoneticPr fontId="1"/>
  </si>
  <si>
    <t>補　助　金　請　求　書</t>
    <rPh sb="0" eb="1">
      <t>タスク</t>
    </rPh>
    <rPh sb="2" eb="3">
      <t>スケ</t>
    </rPh>
    <rPh sb="4" eb="5">
      <t>カネ</t>
    </rPh>
    <rPh sb="6" eb="7">
      <t>ショウ</t>
    </rPh>
    <rPh sb="8" eb="9">
      <t>モトム</t>
    </rPh>
    <rPh sb="10" eb="11">
      <t>ショ</t>
    </rPh>
    <phoneticPr fontId="1"/>
  </si>
  <si>
    <t>円也</t>
    <rPh sb="0" eb="1">
      <t>エン</t>
    </rPh>
    <rPh sb="1" eb="2">
      <t>ナリ</t>
    </rPh>
    <phoneticPr fontId="1"/>
  </si>
  <si>
    <t>←　自動入力されます。</t>
    <rPh sb="2" eb="4">
      <t>ジドウ</t>
    </rPh>
    <rPh sb="4" eb="6">
      <t>ニュウリョク</t>
    </rPh>
    <phoneticPr fontId="1"/>
  </si>
  <si>
    <t>ただし、令和７年度ひょうごケア・アシスタント推進事業補助金</t>
    <rPh sb="4" eb="6">
      <t>レイワ</t>
    </rPh>
    <rPh sb="7" eb="9">
      <t>ネンド</t>
    </rPh>
    <rPh sb="22" eb="26">
      <t>スイシンジギョウ</t>
    </rPh>
    <rPh sb="26" eb="29">
      <t>ホジョキン</t>
    </rPh>
    <phoneticPr fontId="1"/>
  </si>
  <si>
    <t>補助金交付決定額</t>
    <rPh sb="0" eb="3">
      <t>ホジョキン</t>
    </rPh>
    <rPh sb="3" eb="5">
      <t>コウフ</t>
    </rPh>
    <rPh sb="5" eb="7">
      <t>ケッテイ</t>
    </rPh>
    <rPh sb="7" eb="8">
      <t>ガク</t>
    </rPh>
    <phoneticPr fontId="1"/>
  </si>
  <si>
    <t xml:space="preserve"> 円</t>
    <rPh sb="1" eb="2">
      <t>エン</t>
    </rPh>
    <phoneticPr fontId="1"/>
  </si>
  <si>
    <t>補助金確定額</t>
    <rPh sb="0" eb="3">
      <t>ホジョキン</t>
    </rPh>
    <rPh sb="3" eb="6">
      <t>カクテイガク</t>
    </rPh>
    <phoneticPr fontId="1"/>
  </si>
  <si>
    <t>既受領額</t>
    <rPh sb="0" eb="1">
      <t>キ</t>
    </rPh>
    <rPh sb="1" eb="2">
      <t>ウケ</t>
    </rPh>
    <rPh sb="2" eb="3">
      <t>リョウ</t>
    </rPh>
    <rPh sb="3" eb="4">
      <t>ガク</t>
    </rPh>
    <phoneticPr fontId="1"/>
  </si>
  <si>
    <t>今回請求額</t>
    <rPh sb="0" eb="1">
      <t>イマ</t>
    </rPh>
    <rPh sb="1" eb="2">
      <t>カイ</t>
    </rPh>
    <rPh sb="2" eb="3">
      <t>ショウ</t>
    </rPh>
    <rPh sb="3" eb="4">
      <t>モトム</t>
    </rPh>
    <rPh sb="4" eb="5">
      <t>ガク</t>
    </rPh>
    <phoneticPr fontId="1"/>
  </si>
  <si>
    <t>＜根拠＞</t>
    <rPh sb="1" eb="3">
      <t>コンキョ</t>
    </rPh>
    <phoneticPr fontId="1"/>
  </si>
  <si>
    <t>補助金交付決定通知</t>
    <rPh sb="0" eb="3">
      <t>ホジョキン</t>
    </rPh>
    <rPh sb="3" eb="5">
      <t>コウフ</t>
    </rPh>
    <rPh sb="5" eb="7">
      <t>ケッテイ</t>
    </rPh>
    <rPh sb="7" eb="9">
      <t>ツウチ</t>
    </rPh>
    <phoneticPr fontId="1"/>
  </si>
  <si>
    <t>補助金交付決定変更通知</t>
    <rPh sb="0" eb="3">
      <t>ホジョキン</t>
    </rPh>
    <rPh sb="3" eb="5">
      <t>コウフ</t>
    </rPh>
    <rPh sb="5" eb="7">
      <t>ケッテイ</t>
    </rPh>
    <rPh sb="7" eb="9">
      <t>ヘンコウ</t>
    </rPh>
    <rPh sb="9" eb="11">
      <t>ツウチ</t>
    </rPh>
    <phoneticPr fontId="1"/>
  </si>
  <si>
    <t>高 第      　         号
令和　　年　　月　　日</t>
    <rPh sb="0" eb="1">
      <t>コウ</t>
    </rPh>
    <rPh sb="2" eb="3">
      <t>ダイ</t>
    </rPh>
    <rPh sb="19" eb="20">
      <t>ゴウ</t>
    </rPh>
    <rPh sb="21" eb="23">
      <t>レイワ</t>
    </rPh>
    <rPh sb="25" eb="26">
      <t>ネン</t>
    </rPh>
    <rPh sb="28" eb="29">
      <t>ガツ</t>
    </rPh>
    <rPh sb="31" eb="32">
      <t>ニチ</t>
    </rPh>
    <phoneticPr fontId="1"/>
  </si>
  <si>
    <t>補助金確定通知</t>
    <rPh sb="0" eb="3">
      <t>ホジョキン</t>
    </rPh>
    <rPh sb="3" eb="5">
      <t>カクテイ</t>
    </rPh>
    <rPh sb="5" eb="7">
      <t>ツウチ</t>
    </rPh>
    <phoneticPr fontId="1"/>
  </si>
  <si>
    <t>令和　　　年　　　月　　　日</t>
    <rPh sb="0" eb="2">
      <t>レイワ</t>
    </rPh>
    <phoneticPr fontId="1"/>
  </si>
  <si>
    <t>←　日付は空欄で提出ください。</t>
    <rPh sb="2" eb="4">
      <t>ヒヅケ</t>
    </rPh>
    <rPh sb="5" eb="7">
      <t>クウラン</t>
    </rPh>
    <rPh sb="8" eb="10">
      <t>テイシュツ</t>
    </rPh>
    <phoneticPr fontId="1"/>
  </si>
  <si>
    <t>兵庫県知事　齋藤　元彦　様</t>
    <rPh sb="0" eb="2">
      <t>ヒョウゴ</t>
    </rPh>
    <rPh sb="2" eb="5">
      <t>ケンチジ</t>
    </rPh>
    <rPh sb="6" eb="8">
      <t>サイトウ</t>
    </rPh>
    <rPh sb="9" eb="11">
      <t>モトヒコ</t>
    </rPh>
    <rPh sb="12" eb="13">
      <t>サマ</t>
    </rPh>
    <phoneticPr fontId="1"/>
  </si>
  <si>
    <t>請求者</t>
    <rPh sb="0" eb="3">
      <t>セイキュウシャ</t>
    </rPh>
    <phoneticPr fontId="1"/>
  </si>
  <si>
    <t>住所</t>
    <rPh sb="0" eb="2">
      <t>ジュウショ</t>
    </rPh>
    <phoneticPr fontId="1"/>
  </si>
  <si>
    <t>代表者氏名</t>
    <rPh sb="0" eb="3">
      <t>ダイヒョウシャ</t>
    </rPh>
    <rPh sb="3" eb="5">
      <t>シメイ</t>
    </rPh>
    <phoneticPr fontId="1"/>
  </si>
  <si>
    <t>発行責任者</t>
    <rPh sb="0" eb="2">
      <t>ハッコウ</t>
    </rPh>
    <rPh sb="2" eb="5">
      <t>セキニンシャ</t>
    </rPh>
    <phoneticPr fontId="1"/>
  </si>
  <si>
    <t>担　当　者</t>
    <rPh sb="0" eb="1">
      <t>タン</t>
    </rPh>
    <rPh sb="2" eb="3">
      <t>トウ</t>
    </rPh>
    <rPh sb="4" eb="5">
      <t>モノ</t>
    </rPh>
    <phoneticPr fontId="1"/>
  </si>
  <si>
    <t>ひょうごケア・アシスタント参加者名簿</t>
    <rPh sb="13" eb="16">
      <t>サンカシャ</t>
    </rPh>
    <rPh sb="16" eb="18">
      <t>メイボ</t>
    </rPh>
    <phoneticPr fontId="38"/>
  </si>
  <si>
    <t>電話番号</t>
    <rPh sb="0" eb="2">
      <t>デンワ</t>
    </rPh>
    <rPh sb="2" eb="4">
      <t>バンゴウ</t>
    </rPh>
    <phoneticPr fontId="38"/>
  </si>
  <si>
    <t>メールアドレス</t>
    <phoneticPr fontId="38"/>
  </si>
  <si>
    <t>番号</t>
    <rPh sb="0" eb="2">
      <t>バンゴウ</t>
    </rPh>
    <phoneticPr fontId="38"/>
  </si>
  <si>
    <t>氏名</t>
    <rPh sb="0" eb="2">
      <t>シメイ</t>
    </rPh>
    <phoneticPr fontId="36"/>
  </si>
  <si>
    <t>ふりがな</t>
    <phoneticPr fontId="36"/>
  </si>
  <si>
    <t>性別</t>
    <rPh sb="0" eb="2">
      <t>セイベツ</t>
    </rPh>
    <phoneticPr fontId="36"/>
  </si>
  <si>
    <t>年齢</t>
    <rPh sb="0" eb="2">
      <t>ネンレイ</t>
    </rPh>
    <phoneticPr fontId="36"/>
  </si>
  <si>
    <t>郵便番号</t>
    <rPh sb="0" eb="2">
      <t>ユウビン</t>
    </rPh>
    <rPh sb="2" eb="4">
      <t>バンゴウ</t>
    </rPh>
    <phoneticPr fontId="1"/>
  </si>
  <si>
    <t>郵便番号</t>
    <rPh sb="0" eb="2">
      <t>ユウビン</t>
    </rPh>
    <rPh sb="2" eb="4">
      <t>バンゴウ</t>
    </rPh>
    <phoneticPr fontId="38"/>
  </si>
  <si>
    <t>住所</t>
    <rPh sb="0" eb="2">
      <t>ジュウショ</t>
    </rPh>
    <phoneticPr fontId="36"/>
  </si>
  <si>
    <t>就業前の職業</t>
    <rPh sb="0" eb="3">
      <t>シュウギョウマエ</t>
    </rPh>
    <rPh sb="4" eb="6">
      <t>ショクギョウ</t>
    </rPh>
    <phoneticPr fontId="36"/>
  </si>
  <si>
    <t>参加動機</t>
    <rPh sb="0" eb="2">
      <t>サンカ</t>
    </rPh>
    <rPh sb="2" eb="4">
      <t>ドウキ</t>
    </rPh>
    <phoneticPr fontId="38"/>
  </si>
  <si>
    <t>研修終了後の就労状況</t>
    <rPh sb="0" eb="2">
      <t>ケンシュウ</t>
    </rPh>
    <rPh sb="2" eb="5">
      <t>シュウリョウゴ</t>
    </rPh>
    <rPh sb="6" eb="8">
      <t>シュウロウ</t>
    </rPh>
    <rPh sb="8" eb="10">
      <t>ジョウキョウ</t>
    </rPh>
    <phoneticPr fontId="38"/>
  </si>
  <si>
    <t>備考</t>
    <rPh sb="0" eb="2">
      <t>ビコウ</t>
    </rPh>
    <phoneticPr fontId="38"/>
  </si>
  <si>
    <t>記載例</t>
    <rPh sb="0" eb="3">
      <t>キサイレイ</t>
    </rPh>
    <phoneticPr fontId="38"/>
  </si>
  <si>
    <t>兵庫　太郎</t>
    <rPh sb="0" eb="2">
      <t>ヒョウゴ</t>
    </rPh>
    <rPh sb="3" eb="5">
      <t>タロウ</t>
    </rPh>
    <phoneticPr fontId="38"/>
  </si>
  <si>
    <t>ヒョウゴ　タロウ</t>
    <phoneticPr fontId="38"/>
  </si>
  <si>
    <t>男</t>
    <rPh sb="0" eb="1">
      <t>オトコ</t>
    </rPh>
    <phoneticPr fontId="38"/>
  </si>
  <si>
    <t>650-8567</t>
    <phoneticPr fontId="38"/>
  </si>
  <si>
    <t>神戸市中央区下山手通5-10-1</t>
    <rPh sb="0" eb="3">
      <t>コウベシ</t>
    </rPh>
    <rPh sb="3" eb="6">
      <t>チュウオウク</t>
    </rPh>
    <rPh sb="6" eb="8">
      <t>シモヤマ</t>
    </rPh>
    <rPh sb="8" eb="9">
      <t>テ</t>
    </rPh>
    <rPh sb="9" eb="10">
      <t>ドオ</t>
    </rPh>
    <phoneticPr fontId="38"/>
  </si>
  <si>
    <t>無職</t>
    <rPh sb="0" eb="2">
      <t>ムショク</t>
    </rPh>
    <phoneticPr fontId="38"/>
  </si>
  <si>
    <t>000-000-0000</t>
    <phoneticPr fontId="38"/>
  </si>
  <si>
    <t>○○○@○○○.jp</t>
    <phoneticPr fontId="38"/>
  </si>
  <si>
    <t>介護職として就労を希望するが、事前に現場で研修を受けたい。</t>
    <rPh sb="0" eb="2">
      <t>カイゴ</t>
    </rPh>
    <rPh sb="2" eb="3">
      <t>ショク</t>
    </rPh>
    <rPh sb="6" eb="8">
      <t>シュウロウ</t>
    </rPh>
    <rPh sb="9" eb="11">
      <t>キボウ</t>
    </rPh>
    <rPh sb="15" eb="17">
      <t>ジゼン</t>
    </rPh>
    <rPh sb="18" eb="20">
      <t>ゲンバ</t>
    </rPh>
    <rPh sb="21" eb="23">
      <t>ケンシュウ</t>
    </rPh>
    <rPh sb="24" eb="25">
      <t>ウ</t>
    </rPh>
    <phoneticPr fontId="38"/>
  </si>
  <si>
    <t>ケア・アシスタントとして引続き就労　・　介護職として就労　等</t>
    <rPh sb="12" eb="14">
      <t>ヒキツヅ</t>
    </rPh>
    <rPh sb="15" eb="17">
      <t>シュウロウ</t>
    </rPh>
    <rPh sb="20" eb="23">
      <t>カイゴショク</t>
    </rPh>
    <rPh sb="26" eb="28">
      <t>シュウロウ</t>
    </rPh>
    <rPh sb="29" eb="30">
      <t>ナド</t>
    </rPh>
    <phoneticPr fontId="38"/>
  </si>
  <si>
    <t>※ひょうごケア・アシスタント参加後のアンケート等送付のため、提供いただいたメールアドレスをご連絡させていただく場合があります。</t>
    <rPh sb="23" eb="24">
      <t>トウ</t>
    </rPh>
    <rPh sb="24" eb="26">
      <t>ソウフ</t>
    </rPh>
    <rPh sb="46" eb="48">
      <t>レンラク</t>
    </rPh>
    <phoneticPr fontId="38"/>
  </si>
  <si>
    <t>法人名</t>
    <rPh sb="0" eb="2">
      <t>ホウジン</t>
    </rPh>
    <phoneticPr fontId="1"/>
  </si>
  <si>
    <r>
      <t xml:space="preserve">※作成前に必ず確認していただき、提出時は基本情報一覧表のみをご提出ください。
</t>
    </r>
    <r>
      <rPr>
        <b/>
        <sz val="16"/>
        <color rgb="FFFF0000"/>
        <rFont val="ＭＳ Ｐゴシック"/>
        <family val="3"/>
        <charset val="128"/>
      </rPr>
      <t>※入力の詳細につきましては、別添エクセル記載例を必ずご確認ください。</t>
    </r>
    <rPh sb="1" eb="4">
      <t>サクセイマエ</t>
    </rPh>
    <rPh sb="5" eb="6">
      <t>カナラ</t>
    </rPh>
    <rPh sb="7" eb="9">
      <t>カクニン</t>
    </rPh>
    <rPh sb="16" eb="18">
      <t>テイシュツ</t>
    </rPh>
    <rPh sb="18" eb="19">
      <t>ジ</t>
    </rPh>
    <rPh sb="20" eb="22">
      <t>キホン</t>
    </rPh>
    <rPh sb="22" eb="24">
      <t>ジョウホウ</t>
    </rPh>
    <rPh sb="24" eb="26">
      <t>イチラン</t>
    </rPh>
    <rPh sb="26" eb="27">
      <t>ヒョウ</t>
    </rPh>
    <rPh sb="31" eb="33">
      <t>テイシュツ</t>
    </rPh>
    <rPh sb="40" eb="42">
      <t>ニュウリョク</t>
    </rPh>
    <rPh sb="43" eb="45">
      <t>ショウサイ</t>
    </rPh>
    <rPh sb="53" eb="55">
      <t>ベッテン</t>
    </rPh>
    <rPh sb="59" eb="62">
      <t>キサイレイ</t>
    </rPh>
    <rPh sb="63" eb="64">
      <t>カナラ</t>
    </rPh>
    <rPh sb="66" eb="68">
      <t>カクニン</t>
    </rPh>
    <phoneticPr fontId="1"/>
  </si>
  <si>
    <t>①</t>
    <phoneticPr fontId="1"/>
  </si>
  <si>
    <t>提出書類について</t>
    <rPh sb="0" eb="2">
      <t>テイシュツ</t>
    </rPh>
    <rPh sb="2" eb="4">
      <t>ショルイ</t>
    </rPh>
    <phoneticPr fontId="1"/>
  </si>
  <si>
    <t>基本情報</t>
    <rPh sb="0" eb="2">
      <t>キホン</t>
    </rPh>
    <rPh sb="2" eb="4">
      <t>ジョウホウ</t>
    </rPh>
    <phoneticPr fontId="1"/>
  </si>
  <si>
    <t>●</t>
    <phoneticPr fontId="1"/>
  </si>
  <si>
    <t>入力は不要です。内容に誤りがないか確認して下さい。</t>
    <rPh sb="0" eb="2">
      <t>ニュウリョク</t>
    </rPh>
    <rPh sb="3" eb="5">
      <t>フヨウ</t>
    </rPh>
    <rPh sb="8" eb="10">
      <t>ナイヨウ</t>
    </rPh>
    <rPh sb="11" eb="12">
      <t>アヤマ</t>
    </rPh>
    <rPh sb="17" eb="19">
      <t>カクニン</t>
    </rPh>
    <rPh sb="21" eb="22">
      <t>クダ</t>
    </rPh>
    <phoneticPr fontId="1"/>
  </si>
  <si>
    <t>②</t>
    <phoneticPr fontId="29"/>
  </si>
  <si>
    <t>③</t>
    <phoneticPr fontId="1"/>
  </si>
  <si>
    <t>⑤</t>
    <phoneticPr fontId="1"/>
  </si>
  <si>
    <t>☆</t>
    <phoneticPr fontId="1"/>
  </si>
  <si>
    <t>書類の記入・確認について</t>
    <rPh sb="0" eb="2">
      <t>ショルイ</t>
    </rPh>
    <rPh sb="3" eb="5">
      <t>キニュウ</t>
    </rPh>
    <rPh sb="6" eb="8">
      <t>カクニン</t>
    </rPh>
    <phoneticPr fontId="1"/>
  </si>
  <si>
    <t>[1]</t>
    <phoneticPr fontId="1"/>
  </si>
  <si>
    <t>提出する書類</t>
    <rPh sb="0" eb="2">
      <t>テイシュツ</t>
    </rPh>
    <rPh sb="4" eb="6">
      <t>ショルイ</t>
    </rPh>
    <phoneticPr fontId="1"/>
  </si>
  <si>
    <t>提出する書類は、①「提出書類について」に記載の書類です。</t>
    <rPh sb="0" eb="2">
      <t>テイシュツ</t>
    </rPh>
    <rPh sb="4" eb="6">
      <t>ショルイ</t>
    </rPh>
    <rPh sb="10" eb="12">
      <t>テイシュツ</t>
    </rPh>
    <rPh sb="12" eb="14">
      <t>ショルイ</t>
    </rPh>
    <rPh sb="20" eb="22">
      <t>キサイ</t>
    </rPh>
    <rPh sb="23" eb="25">
      <t>ショルイ</t>
    </rPh>
    <phoneticPr fontId="1"/>
  </si>
  <si>
    <t>[2]</t>
    <phoneticPr fontId="1"/>
  </si>
  <si>
    <t>「基本情報」の項目を入力し、誤りがないかよく確認します。</t>
    <rPh sb="1" eb="3">
      <t>キホン</t>
    </rPh>
    <rPh sb="3" eb="5">
      <t>ジョウホウ</t>
    </rPh>
    <rPh sb="7" eb="9">
      <t>コウモク</t>
    </rPh>
    <rPh sb="10" eb="12">
      <t>ニュウリョク</t>
    </rPh>
    <rPh sb="14" eb="15">
      <t>アヤマ</t>
    </rPh>
    <rPh sb="22" eb="24">
      <t>カクニン</t>
    </rPh>
    <phoneticPr fontId="1"/>
  </si>
  <si>
    <t>②</t>
    <phoneticPr fontId="1"/>
  </si>
  <si>
    <t>③</t>
    <phoneticPr fontId="29"/>
  </si>
  <si>
    <t>④</t>
    <phoneticPr fontId="29"/>
  </si>
  <si>
    <t>「別紙 研修日程表」ケア・アシスタントの研修日程を記載するシートです。</t>
    <rPh sb="1" eb="2">
      <t>ベツ</t>
    </rPh>
    <rPh sb="4" eb="9">
      <t>ケンシュウニッテイヒョウ</t>
    </rPh>
    <phoneticPr fontId="1"/>
  </si>
  <si>
    <t>⑤</t>
    <phoneticPr fontId="29"/>
  </si>
  <si>
    <t>※</t>
    <phoneticPr fontId="1"/>
  </si>
  <si>
    <t>保存ボタンを押さないと、入力内容が計算式に反映されないケースがありますので、よく確認してください。</t>
    <rPh sb="0" eb="2">
      <t>ホゾン</t>
    </rPh>
    <rPh sb="6" eb="7">
      <t>オ</t>
    </rPh>
    <rPh sb="12" eb="14">
      <t>ニュウリョク</t>
    </rPh>
    <rPh sb="14" eb="16">
      <t>ナイヨウ</t>
    </rPh>
    <rPh sb="17" eb="20">
      <t>ケイサンシキ</t>
    </rPh>
    <rPh sb="21" eb="23">
      <t>ハンエイ</t>
    </rPh>
    <rPh sb="40" eb="42">
      <t>カクニン</t>
    </rPh>
    <phoneticPr fontId="1"/>
  </si>
  <si>
    <t>[3]</t>
    <phoneticPr fontId="1"/>
  </si>
  <si>
    <t>確認・提出</t>
    <rPh sb="0" eb="2">
      <t>カクニン</t>
    </rPh>
    <rPh sb="3" eb="5">
      <t>テイシュツ</t>
    </rPh>
    <phoneticPr fontId="1"/>
  </si>
  <si>
    <t>①で印刷、確認した書類と☆の書類を提出します。</t>
    <rPh sb="2" eb="4">
      <t>インサツ</t>
    </rPh>
    <rPh sb="5" eb="7">
      <t>カクニン</t>
    </rPh>
    <rPh sb="9" eb="11">
      <t>ショルイ</t>
    </rPh>
    <rPh sb="14" eb="16">
      <t>ショルイ</t>
    </rPh>
    <rPh sb="17" eb="19">
      <t>テイシュツ</t>
    </rPh>
    <phoneticPr fontId="1"/>
  </si>
  <si>
    <t>書類に不備があったとき</t>
    <phoneticPr fontId="1"/>
  </si>
  <si>
    <t>書類の内容に不備があったとき、再提出をお願いすることがあります。</t>
    <phoneticPr fontId="1"/>
  </si>
  <si>
    <t>※数式の不具合、不明な箇所等がある場合は、速やかに連絡願います。</t>
    <rPh sb="1" eb="3">
      <t>スウシキ</t>
    </rPh>
    <rPh sb="4" eb="7">
      <t>フグアイ</t>
    </rPh>
    <rPh sb="8" eb="10">
      <t>フメイ</t>
    </rPh>
    <rPh sb="11" eb="13">
      <t>カショ</t>
    </rPh>
    <rPh sb="13" eb="14">
      <t>トウ</t>
    </rPh>
    <rPh sb="17" eb="19">
      <t>バアイ</t>
    </rPh>
    <rPh sb="21" eb="22">
      <t>スミ</t>
    </rPh>
    <rPh sb="25" eb="27">
      <t>レンラク</t>
    </rPh>
    <rPh sb="27" eb="28">
      <t>ネガ</t>
    </rPh>
    <phoneticPr fontId="1"/>
  </si>
  <si>
    <t>【お問い合わせ先】</t>
    <rPh sb="2" eb="3">
      <t>ト</t>
    </rPh>
    <rPh sb="4" eb="5">
      <t>ア</t>
    </rPh>
    <rPh sb="7" eb="8">
      <t>サキ</t>
    </rPh>
    <phoneticPr fontId="1"/>
  </si>
  <si>
    <t>兵庫県　福祉部　高齢政策課（1号館3階 海側）</t>
    <rPh sb="0" eb="3">
      <t>ヒョウゴケン</t>
    </rPh>
    <rPh sb="4" eb="6">
      <t>フクシ</t>
    </rPh>
    <rPh sb="8" eb="10">
      <t>コウレイ</t>
    </rPh>
    <rPh sb="10" eb="12">
      <t>セイサク</t>
    </rPh>
    <rPh sb="12" eb="13">
      <t>カ</t>
    </rPh>
    <rPh sb="20" eb="21">
      <t>ウミ</t>
    </rPh>
    <phoneticPr fontId="1"/>
  </si>
  <si>
    <t>介護人材対策班　田中</t>
    <rPh sb="0" eb="2">
      <t>カイゴ</t>
    </rPh>
    <rPh sb="2" eb="4">
      <t>ジンザイ</t>
    </rPh>
    <rPh sb="4" eb="7">
      <t>タイサクハン</t>
    </rPh>
    <rPh sb="8" eb="10">
      <t>タナカ</t>
    </rPh>
    <phoneticPr fontId="1"/>
  </si>
  <si>
    <t>〒650-8567　神戸市中央区下山手通5-10-1</t>
  </si>
  <si>
    <t>℡078-341-7711（内線2944）　ＦAX078-362-9470</t>
    <rPh sb="14" eb="16">
      <t>ナイセン</t>
    </rPh>
    <phoneticPr fontId="1"/>
  </si>
  <si>
    <t>基本情報一覧表</t>
    <rPh sb="0" eb="2">
      <t>キホン</t>
    </rPh>
    <rPh sb="2" eb="4">
      <t>ジョウホウ</t>
    </rPh>
    <rPh sb="4" eb="7">
      <t>イチランヒョウ</t>
    </rPh>
    <phoneticPr fontId="29"/>
  </si>
  <si>
    <t>※一番表に添付して下さい</t>
    <rPh sb="1" eb="3">
      <t>イチバン</t>
    </rPh>
    <rPh sb="3" eb="4">
      <t>オモテ</t>
    </rPh>
    <rPh sb="5" eb="7">
      <t>テンプ</t>
    </rPh>
    <rPh sb="9" eb="10">
      <t>クダ</t>
    </rPh>
    <phoneticPr fontId="29"/>
  </si>
  <si>
    <t>※県使用欄（触らないでください）</t>
    <rPh sb="1" eb="2">
      <t>ケン</t>
    </rPh>
    <rPh sb="2" eb="4">
      <t>シヨウ</t>
    </rPh>
    <rPh sb="4" eb="5">
      <t>ラン</t>
    </rPh>
    <rPh sb="6" eb="7">
      <t>サワ</t>
    </rPh>
    <phoneticPr fontId="1"/>
  </si>
  <si>
    <t>この色のセル部分に入力してください。</t>
    <rPh sb="2" eb="3">
      <t>イロ</t>
    </rPh>
    <rPh sb="6" eb="8">
      <t>ブブン</t>
    </rPh>
    <rPh sb="9" eb="11">
      <t>ニュウリョク</t>
    </rPh>
    <phoneticPr fontId="1"/>
  </si>
  <si>
    <t>入力項目</t>
    <rPh sb="0" eb="2">
      <t>ニュウリョク</t>
    </rPh>
    <rPh sb="2" eb="4">
      <t>コウモク</t>
    </rPh>
    <phoneticPr fontId="29"/>
  </si>
  <si>
    <t>入力欄</t>
    <rPh sb="0" eb="2">
      <t>ニュウリョク</t>
    </rPh>
    <rPh sb="2" eb="3">
      <t>ラン</t>
    </rPh>
    <phoneticPr fontId="29"/>
  </si>
  <si>
    <t>備考・注意事項</t>
    <rPh sb="0" eb="2">
      <t>ビコウ</t>
    </rPh>
    <rPh sb="3" eb="5">
      <t>チュウイ</t>
    </rPh>
    <rPh sb="5" eb="7">
      <t>ジコウ</t>
    </rPh>
    <phoneticPr fontId="29"/>
  </si>
  <si>
    <t>①法人情報</t>
    <rPh sb="1" eb="3">
      <t>ホウジン</t>
    </rPh>
    <rPh sb="3" eb="5">
      <t>ジョウホウ</t>
    </rPh>
    <phoneticPr fontId="1"/>
  </si>
  <si>
    <t>法人名</t>
    <rPh sb="0" eb="2">
      <t>ホウジン</t>
    </rPh>
    <rPh sb="2" eb="3">
      <t>メイ</t>
    </rPh>
    <phoneticPr fontId="29"/>
  </si>
  <si>
    <t>省略せずに記載してください</t>
    <rPh sb="0" eb="2">
      <t>ショウリャク</t>
    </rPh>
    <rPh sb="5" eb="7">
      <t>キサイ</t>
    </rPh>
    <phoneticPr fontId="1"/>
  </si>
  <si>
    <t>法人本部の郵便番号</t>
    <rPh sb="0" eb="2">
      <t>ホウジン</t>
    </rPh>
    <rPh sb="2" eb="4">
      <t>ホンブ</t>
    </rPh>
    <rPh sb="5" eb="7">
      <t>ユウビン</t>
    </rPh>
    <rPh sb="7" eb="9">
      <t>バンゴウ</t>
    </rPh>
    <phoneticPr fontId="1"/>
  </si>
  <si>
    <t>数字の間は半角の｢-｣を記載してください</t>
    <rPh sb="0" eb="2">
      <t>スウジ</t>
    </rPh>
    <rPh sb="3" eb="4">
      <t>アイダ</t>
    </rPh>
    <rPh sb="5" eb="7">
      <t>ハンカク</t>
    </rPh>
    <rPh sb="12" eb="14">
      <t>キサイ</t>
    </rPh>
    <phoneticPr fontId="1"/>
  </si>
  <si>
    <t>法人本部の住所</t>
    <rPh sb="0" eb="2">
      <t>ホウジン</t>
    </rPh>
    <rPh sb="2" eb="4">
      <t>ホンブ</t>
    </rPh>
    <rPh sb="5" eb="7">
      <t>ジュウショ</t>
    </rPh>
    <phoneticPr fontId="1"/>
  </si>
  <si>
    <t>法人代表者の役職名</t>
    <rPh sb="0" eb="2">
      <t>ホウジン</t>
    </rPh>
    <rPh sb="2" eb="5">
      <t>ダイヒョウシャ</t>
    </rPh>
    <rPh sb="6" eb="9">
      <t>ヤクショクメイ</t>
    </rPh>
    <phoneticPr fontId="1"/>
  </si>
  <si>
    <t>職名を記載</t>
    <rPh sb="0" eb="2">
      <t>ショクメイ</t>
    </rPh>
    <rPh sb="3" eb="5">
      <t>キサイ</t>
    </rPh>
    <phoneticPr fontId="1"/>
  </si>
  <si>
    <t>法人代表者氏名</t>
    <rPh sb="0" eb="2">
      <t>ホウジン</t>
    </rPh>
    <rPh sb="2" eb="5">
      <t>ダイヒョウシャ</t>
    </rPh>
    <rPh sb="5" eb="7">
      <t>シメイ</t>
    </rPh>
    <phoneticPr fontId="1"/>
  </si>
  <si>
    <t>姓と名の間にスペースを入れてください</t>
    <rPh sb="0" eb="1">
      <t>セイ</t>
    </rPh>
    <rPh sb="2" eb="3">
      <t>ナ</t>
    </rPh>
    <rPh sb="11" eb="12">
      <t>イ</t>
    </rPh>
    <phoneticPr fontId="1"/>
  </si>
  <si>
    <t>法人本部の代表電話番号</t>
    <rPh sb="0" eb="2">
      <t>ホウジン</t>
    </rPh>
    <rPh sb="2" eb="4">
      <t>ホンブ</t>
    </rPh>
    <rPh sb="5" eb="7">
      <t>ダイヒョウ</t>
    </rPh>
    <rPh sb="7" eb="9">
      <t>デンワ</t>
    </rPh>
    <rPh sb="9" eb="11">
      <t>バンゴウ</t>
    </rPh>
    <phoneticPr fontId="1"/>
  </si>
  <si>
    <t>法人本部の組織共有メール</t>
    <rPh sb="0" eb="2">
      <t>ホウジン</t>
    </rPh>
    <rPh sb="2" eb="4">
      <t>ホンブ</t>
    </rPh>
    <rPh sb="5" eb="7">
      <t>ソシキ</t>
    </rPh>
    <rPh sb="7" eb="9">
      <t>キョウユウ</t>
    </rPh>
    <phoneticPr fontId="29"/>
  </si>
  <si>
    <t>電話番号</t>
    <rPh sb="0" eb="2">
      <t>デンワ</t>
    </rPh>
    <rPh sb="2" eb="4">
      <t>バンゴウ</t>
    </rPh>
    <phoneticPr fontId="29"/>
  </si>
  <si>
    <t xml:space="preserve">事業に関する連絡先
申請書の内容の確認連絡に使用しますので、申請書記載内容について回答できる方の情報を記載してください。
</t>
    <rPh sb="0" eb="2">
      <t>ジギョウ</t>
    </rPh>
    <rPh sb="3" eb="4">
      <t>カン</t>
    </rPh>
    <rPh sb="6" eb="8">
      <t>レンラク</t>
    </rPh>
    <rPh sb="8" eb="9">
      <t>サキ</t>
    </rPh>
    <rPh sb="11" eb="14">
      <t>シンセイショ</t>
    </rPh>
    <rPh sb="15" eb="17">
      <t>ナイヨウ</t>
    </rPh>
    <rPh sb="18" eb="20">
      <t>カクニン</t>
    </rPh>
    <rPh sb="20" eb="22">
      <t>レンラク</t>
    </rPh>
    <rPh sb="23" eb="25">
      <t>シヨウ</t>
    </rPh>
    <rPh sb="31" eb="33">
      <t>シンセイ</t>
    </rPh>
    <rPh sb="33" eb="34">
      <t>ショ</t>
    </rPh>
    <rPh sb="34" eb="36">
      <t>キサイ</t>
    </rPh>
    <rPh sb="36" eb="38">
      <t>ナイヨウ</t>
    </rPh>
    <rPh sb="42" eb="44">
      <t>カイトウ</t>
    </rPh>
    <rPh sb="47" eb="48">
      <t>カタ</t>
    </rPh>
    <rPh sb="49" eb="51">
      <t>ジョウホウ</t>
    </rPh>
    <rPh sb="52" eb="54">
      <t>キサイ</t>
    </rPh>
    <phoneticPr fontId="29"/>
  </si>
  <si>
    <t>メールアドレス</t>
    <phoneticPr fontId="29"/>
  </si>
  <si>
    <t>宛先（法人名、施設・事業所名等）</t>
    <rPh sb="0" eb="2">
      <t>アテサキ</t>
    </rPh>
    <rPh sb="3" eb="5">
      <t>ホウジン</t>
    </rPh>
    <rPh sb="5" eb="6">
      <t>メイ</t>
    </rPh>
    <rPh sb="7" eb="9">
      <t>シセツ</t>
    </rPh>
    <rPh sb="10" eb="13">
      <t>ジギョウショ</t>
    </rPh>
    <rPh sb="13" eb="14">
      <t>メイ</t>
    </rPh>
    <rPh sb="14" eb="15">
      <t>ナド</t>
    </rPh>
    <phoneticPr fontId="1"/>
  </si>
  <si>
    <t>担当者名</t>
    <rPh sb="0" eb="4">
      <t>タントウシャメイ</t>
    </rPh>
    <phoneticPr fontId="29"/>
  </si>
  <si>
    <t>④事業所情報</t>
    <rPh sb="1" eb="4">
      <t>ジギョウショ</t>
    </rPh>
    <rPh sb="4" eb="6">
      <t>ジョウホウ</t>
    </rPh>
    <phoneticPr fontId="1"/>
  </si>
  <si>
    <t>このシートには何も記入しないでください。</t>
    <rPh sb="7" eb="8">
      <t>ナニ</t>
    </rPh>
    <rPh sb="9" eb="11">
      <t>キニュウ</t>
    </rPh>
    <phoneticPr fontId="1"/>
  </si>
  <si>
    <t>（1）ひょうごケア・アシスタント推進事業の広報・ＰＲに要する経費</t>
    <phoneticPr fontId="1"/>
  </si>
  <si>
    <t>（２）ケア・アシスタント受入施設における受入準備経費及び研修経費</t>
    <phoneticPr fontId="1"/>
  </si>
  <si>
    <t>（３）研修期間中のケア・アシスタントの活動経費</t>
    <phoneticPr fontId="1"/>
  </si>
  <si>
    <t>(2)受入施設経費及び研修経費</t>
    <rPh sb="3" eb="5">
      <t>ウケイレ</t>
    </rPh>
    <rPh sb="5" eb="7">
      <t>シセツ</t>
    </rPh>
    <rPh sb="7" eb="9">
      <t>ケイヒ</t>
    </rPh>
    <rPh sb="9" eb="10">
      <t>オヨ</t>
    </rPh>
    <rPh sb="11" eb="13">
      <t>ケンシュウ</t>
    </rPh>
    <rPh sb="13" eb="15">
      <t>ケイヒ</t>
    </rPh>
    <phoneticPr fontId="1"/>
  </si>
  <si>
    <t>×施設数</t>
    <rPh sb="1" eb="3">
      <t>シセツ</t>
    </rPh>
    <rPh sb="3" eb="4">
      <t>スウ</t>
    </rPh>
    <phoneticPr fontId="1"/>
  </si>
  <si>
    <t>（施設・事業所名）</t>
    <rPh sb="1" eb="3">
      <t>シセツ</t>
    </rPh>
    <rPh sb="4" eb="7">
      <t>ジギョウショ</t>
    </rPh>
    <rPh sb="7" eb="8">
      <t>メイ</t>
    </rPh>
    <phoneticPr fontId="1"/>
  </si>
  <si>
    <t>×研修人数</t>
    <rPh sb="1" eb="3">
      <t>ケンシュウ</t>
    </rPh>
    <rPh sb="3" eb="4">
      <t>ニン</t>
    </rPh>
    <rPh sb="4" eb="5">
      <t>スウ</t>
    </rPh>
    <phoneticPr fontId="1"/>
  </si>
  <si>
    <t>（４）活動経費</t>
    <rPh sb="3" eb="5">
      <t>カツドウ</t>
    </rPh>
    <rPh sb="5" eb="7">
      <t>ケイヒ</t>
    </rPh>
    <phoneticPr fontId="1"/>
  </si>
  <si>
    <t>①②を合わせ108時間まで</t>
    <rPh sb="3" eb="4">
      <t>ア</t>
    </rPh>
    <rPh sb="9" eb="11">
      <t>ジカン</t>
    </rPh>
    <phoneticPr fontId="1"/>
  </si>
  <si>
    <t>①周辺業務</t>
    <rPh sb="1" eb="3">
      <t>シュウヘン</t>
    </rPh>
    <rPh sb="3" eb="5">
      <t>ギョウム</t>
    </rPh>
    <phoneticPr fontId="1"/>
  </si>
  <si>
    <t>×108時間（～R7.10.3）×1/2</t>
    <rPh sb="4" eb="6">
      <t>ジカン</t>
    </rPh>
    <phoneticPr fontId="1"/>
  </si>
  <si>
    <t>×108時間（R7.10.4～）×1/2</t>
    <rPh sb="4" eb="6">
      <t>ジカン</t>
    </rPh>
    <phoneticPr fontId="1"/>
  </si>
  <si>
    <t>②身体</t>
    <rPh sb="1" eb="3">
      <t>シンタイ</t>
    </rPh>
    <phoneticPr fontId="1"/>
  </si>
  <si>
    <t>×108時間×1/2</t>
    <rPh sb="4" eb="6">
      <t>ジカン</t>
    </rPh>
    <phoneticPr fontId="1"/>
  </si>
  <si>
    <t>③通勤交通費</t>
    <rPh sb="1" eb="3">
      <t>ツウキン</t>
    </rPh>
    <rPh sb="3" eb="6">
      <t>コウツウヒ</t>
    </rPh>
    <phoneticPr fontId="1"/>
  </si>
  <si>
    <t>×1/2</t>
    <phoneticPr fontId="1"/>
  </si>
  <si>
    <t>令和７年度ひょうごケア・アシスタント推進事業　実績報告</t>
    <rPh sb="0" eb="2">
      <t>レイワ</t>
    </rPh>
    <rPh sb="3" eb="5">
      <t>ネンド</t>
    </rPh>
    <rPh sb="18" eb="20">
      <t>スイシン</t>
    </rPh>
    <rPh sb="20" eb="22">
      <t>ジギョウ</t>
    </rPh>
    <rPh sb="23" eb="27">
      <t>ジッセキホウコク</t>
    </rPh>
    <phoneticPr fontId="1"/>
  </si>
  <si>
    <t>②担当者情報</t>
    <rPh sb="1" eb="4">
      <t>タントウシャ</t>
    </rPh>
    <rPh sb="4" eb="6">
      <t>ジョウホウ</t>
    </rPh>
    <phoneticPr fontId="1"/>
  </si>
  <si>
    <t>③交付決定額等</t>
    <rPh sb="1" eb="3">
      <t>コウフ</t>
    </rPh>
    <rPh sb="3" eb="6">
      <t>ケッテイガク</t>
    </rPh>
    <rPh sb="6" eb="7">
      <t>ナド</t>
    </rPh>
    <phoneticPr fontId="1"/>
  </si>
  <si>
    <t>交付決定番号</t>
    <rPh sb="0" eb="6">
      <t>コウフケッテイバンゴウ</t>
    </rPh>
    <phoneticPr fontId="1"/>
  </si>
  <si>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1"/>
  </si>
  <si>
    <t>高第3558号</t>
    <rPh sb="0" eb="1">
      <t>コウ</t>
    </rPh>
    <rPh sb="1" eb="2">
      <t>ダイ</t>
    </rPh>
    <rPh sb="6" eb="7">
      <t>ゴウ</t>
    </rPh>
    <phoneticPr fontId="1"/>
  </si>
  <si>
    <t>※基本情報シートから転記されますので、内容のご確認をお願いします。</t>
    <rPh sb="1" eb="3">
      <t>キホン</t>
    </rPh>
    <rPh sb="3" eb="5">
      <t>ジョウホウ</t>
    </rPh>
    <rPh sb="10" eb="12">
      <t>テンキ</t>
    </rPh>
    <rPh sb="19" eb="21">
      <t>ナイヨウ</t>
    </rPh>
    <rPh sb="23" eb="25">
      <t>カクニン</t>
    </rPh>
    <rPh sb="27" eb="28">
      <t>ネガ</t>
    </rPh>
    <phoneticPr fontId="1"/>
  </si>
  <si>
    <t>　令和７年４月１日付</t>
    <rPh sb="1" eb="3">
      <t>レイワ</t>
    </rPh>
    <rPh sb="4" eb="5">
      <t>ネン</t>
    </rPh>
    <rPh sb="6" eb="7">
      <t>ガツ</t>
    </rPh>
    <rPh sb="8" eb="9">
      <t>ニチ</t>
    </rPh>
    <rPh sb="9" eb="10">
      <t>ヅケ</t>
    </rPh>
    <phoneticPr fontId="1"/>
  </si>
  <si>
    <t>その実績を報告します。</t>
    <rPh sb="2" eb="4">
      <t>ジッセキ</t>
    </rPh>
    <rPh sb="5" eb="7">
      <t>ホウコク</t>
    </rPh>
    <phoneticPr fontId="1"/>
  </si>
  <si>
    <t>（令和７年 ４月 １日）</t>
    <rPh sb="1" eb="3">
      <t>レイワ</t>
    </rPh>
    <rPh sb="4" eb="5">
      <t>ネン</t>
    </rPh>
    <rPh sb="7" eb="8">
      <t>ガツ</t>
    </rPh>
    <rPh sb="10" eb="11">
      <t>ニチ</t>
    </rPh>
    <phoneticPr fontId="1"/>
  </si>
  <si>
    <t>令和７年 ４月 １日</t>
    <rPh sb="0" eb="2">
      <t>レイワ</t>
    </rPh>
    <rPh sb="3" eb="4">
      <t>ネン</t>
    </rPh>
    <rPh sb="6" eb="7">
      <t>ガツ</t>
    </rPh>
    <rPh sb="9" eb="10">
      <t>ニチ</t>
    </rPh>
    <phoneticPr fontId="1"/>
  </si>
  <si>
    <t>（令和８年 ３月 31日）</t>
    <rPh sb="1" eb="3">
      <t>レイワ</t>
    </rPh>
    <rPh sb="4" eb="5">
      <t>ネン</t>
    </rPh>
    <rPh sb="7" eb="8">
      <t>ガツ</t>
    </rPh>
    <rPh sb="11" eb="12">
      <t>ニチ</t>
    </rPh>
    <phoneticPr fontId="1"/>
  </si>
  <si>
    <t>　　　（注）実績を下段に記入する。</t>
    <rPh sb="4" eb="5">
      <t>チュウ</t>
    </rPh>
    <rPh sb="6" eb="8">
      <t>ジッセキ</t>
    </rPh>
    <rPh sb="9" eb="11">
      <t>カダン</t>
    </rPh>
    <rPh sb="12" eb="14">
      <t>キニュウ</t>
    </rPh>
    <phoneticPr fontId="1"/>
  </si>
  <si>
    <t>で交付決定のあった令和７年度ひょうごケア・アシスタント</t>
    <phoneticPr fontId="1"/>
  </si>
  <si>
    <t>推進事業を下記のとおり実施したので、補助金交付要綱第１１条の規定に基づき、</t>
    <rPh sb="0" eb="2">
      <t>スイシン</t>
    </rPh>
    <rPh sb="5" eb="7">
      <t>カキ</t>
    </rPh>
    <rPh sb="11" eb="13">
      <t>ジッシ</t>
    </rPh>
    <rPh sb="18" eb="21">
      <t>ホジョキン</t>
    </rPh>
    <rPh sb="21" eb="23">
      <t>コウフ</t>
    </rPh>
    <rPh sb="23" eb="25">
      <t>ヨウコウ</t>
    </rPh>
    <rPh sb="25" eb="26">
      <t>ダイ</t>
    </rPh>
    <rPh sb="28" eb="29">
      <t>ジョウ</t>
    </rPh>
    <rPh sb="30" eb="32">
      <t>キテイ</t>
    </rPh>
    <rPh sb="33" eb="34">
      <t>モト</t>
    </rPh>
    <phoneticPr fontId="1"/>
  </si>
  <si>
    <t>令和８年 ３月 31日</t>
    <rPh sb="0" eb="2">
      <t>レイワ</t>
    </rPh>
    <rPh sb="3" eb="4">
      <t>ネン</t>
    </rPh>
    <rPh sb="6" eb="7">
      <t>ガツ</t>
    </rPh>
    <rPh sb="10" eb="11">
      <t>ニチ</t>
    </rPh>
    <phoneticPr fontId="1"/>
  </si>
  <si>
    <t>補助金
受入済額</t>
    <rPh sb="0" eb="2">
      <t>ホジョ</t>
    </rPh>
    <rPh sb="2" eb="3">
      <t>キン</t>
    </rPh>
    <rPh sb="4" eb="5">
      <t>ウ</t>
    </rPh>
    <rPh sb="5" eb="6">
      <t>イ</t>
    </rPh>
    <rPh sb="6" eb="7">
      <t>スミ</t>
    </rPh>
    <rPh sb="7" eb="8">
      <t>ガク</t>
    </rPh>
    <phoneticPr fontId="1"/>
  </si>
  <si>
    <t>施設・事業所住所</t>
    <rPh sb="0" eb="2">
      <t>シセツ</t>
    </rPh>
    <rPh sb="3" eb="6">
      <t>ジギョウショ</t>
    </rPh>
    <rPh sb="6" eb="8">
      <t>ジュウショ</t>
    </rPh>
    <phoneticPr fontId="29"/>
  </si>
  <si>
    <t>（施設・事業所名）</t>
    <rPh sb="0" eb="1">
      <t>メイ</t>
    </rPh>
    <rPh sb="1" eb="3">
      <t>シセツ</t>
    </rPh>
    <rPh sb="4" eb="7">
      <t>ジギョウショ</t>
    </rPh>
    <phoneticPr fontId="1"/>
  </si>
  <si>
    <t>　上記のとおり、補助金を精算払いによって交付されたく、令和７年度補助金交付要綱第１４条第１項の規定により請求します。</t>
    <rPh sb="1" eb="3">
      <t>ジョウキ</t>
    </rPh>
    <rPh sb="8" eb="11">
      <t>ホジョキン</t>
    </rPh>
    <rPh sb="12" eb="14">
      <t>セイサン</t>
    </rPh>
    <rPh sb="14" eb="15">
      <t>バラ</t>
    </rPh>
    <rPh sb="20" eb="22">
      <t>コウフ</t>
    </rPh>
    <rPh sb="27" eb="29">
      <t>レイワ</t>
    </rPh>
    <rPh sb="30" eb="32">
      <t>ネンド</t>
    </rPh>
    <rPh sb="32" eb="35">
      <t>ホジョキン</t>
    </rPh>
    <rPh sb="35" eb="37">
      <t>コウフ</t>
    </rPh>
    <rPh sb="37" eb="39">
      <t>ヨウコウ</t>
    </rPh>
    <phoneticPr fontId="1"/>
  </si>
  <si>
    <t>法人名</t>
    <rPh sb="0" eb="2">
      <t>ホウジン</t>
    </rPh>
    <rPh sb="2" eb="3">
      <t>メイ</t>
    </rPh>
    <phoneticPr fontId="1"/>
  </si>
  <si>
    <t>施設・事業所名：</t>
    <rPh sb="0" eb="2">
      <t>シセツ</t>
    </rPh>
    <rPh sb="3" eb="6">
      <t>ジギョウショ</t>
    </rPh>
    <rPh sb="6" eb="7">
      <t>メイ</t>
    </rPh>
    <phoneticPr fontId="1"/>
  </si>
  <si>
    <t>（２）ケア・アシスタント受入施設における受入準備経費及び研修経費</t>
    <rPh sb="28" eb="32">
      <t>ケンシュウケイヒ</t>
    </rPh>
    <phoneticPr fontId="1"/>
  </si>
  <si>
    <t>※色付きセルのみご入力ください。（それ以外は自動転記されます）</t>
    <rPh sb="19" eb="21">
      <t>イガイ</t>
    </rPh>
    <phoneticPr fontId="1"/>
  </si>
  <si>
    <t>（整理シート①）ケア・アシスタント研修日程表</t>
    <rPh sb="1" eb="3">
      <t>セイリ</t>
    </rPh>
    <rPh sb="17" eb="19">
      <t>ケンシュウ</t>
    </rPh>
    <rPh sb="19" eb="22">
      <t>ニッテイヒョウ</t>
    </rPh>
    <phoneticPr fontId="1"/>
  </si>
  <si>
    <t>~9月</t>
    <rPh sb="2" eb="3">
      <t>ガツ</t>
    </rPh>
    <phoneticPr fontId="1"/>
  </si>
  <si>
    <t>10月~</t>
    <rPh sb="2" eb="3">
      <t>ガツ</t>
    </rPh>
    <phoneticPr fontId="1"/>
  </si>
  <si>
    <t>寄付金その他の収入額</t>
    <rPh sb="0" eb="3">
      <t>キフキン</t>
    </rPh>
    <rPh sb="5" eb="6">
      <t>タ</t>
    </rPh>
    <rPh sb="7" eb="10">
      <t>シュウニュウガク</t>
    </rPh>
    <phoneticPr fontId="1"/>
  </si>
  <si>
    <t>差引額</t>
    <rPh sb="0" eb="3">
      <t>サシヒキガク</t>
    </rPh>
    <phoneticPr fontId="1"/>
  </si>
  <si>
    <t>対象経費の
実支出
予定額</t>
    <phoneticPr fontId="1"/>
  </si>
  <si>
    <t>補助基本額</t>
    <rPh sb="0" eb="5">
      <t>ホジョキホンガク</t>
    </rPh>
    <phoneticPr fontId="1"/>
  </si>
  <si>
    <t>（</t>
    <phoneticPr fontId="1"/>
  </si>
  <si>
    <t>）</t>
    <phoneticPr fontId="1"/>
  </si>
  <si>
    <t>（単位：円）</t>
    <phoneticPr fontId="1"/>
  </si>
  <si>
    <t>決算額</t>
    <rPh sb="0" eb="2">
      <t>ケッサン</t>
    </rPh>
    <rPh sb="2" eb="3">
      <t>ガク</t>
    </rPh>
    <phoneticPr fontId="1"/>
  </si>
  <si>
    <t>自己財源</t>
    <rPh sb="0" eb="2">
      <t>ジコ</t>
    </rPh>
    <rPh sb="2" eb="4">
      <t>ザイゲン</t>
    </rPh>
    <phoneticPr fontId="1"/>
  </si>
  <si>
    <t>決算額</t>
    <rPh sb="0" eb="3">
      <t>ケッサンガク</t>
    </rPh>
    <phoneticPr fontId="1"/>
  </si>
  <si>
    <t>補助金実績報告書作成手順について（作成前に必ず確認してください。）</t>
    <rPh sb="3" eb="8">
      <t>ジッセキホウコクショ</t>
    </rPh>
    <phoneticPr fontId="1"/>
  </si>
  <si>
    <t>※①～⑦の順番にシートに入力してください。●は内容の確認のみ。☆は別途準備が必要</t>
    <rPh sb="5" eb="7">
      <t>ジュンバン</t>
    </rPh>
    <rPh sb="12" eb="14">
      <t>ニュウリョク</t>
    </rPh>
    <rPh sb="23" eb="25">
      <t>ナイヨウ</t>
    </rPh>
    <rPh sb="26" eb="28">
      <t>カクニン</t>
    </rPh>
    <rPh sb="33" eb="35">
      <t>ベット</t>
    </rPh>
    <rPh sb="35" eb="37">
      <t>ジュンビ</t>
    </rPh>
    <rPh sb="38" eb="40">
      <t>ヒツヨウ</t>
    </rPh>
    <phoneticPr fontId="1"/>
  </si>
  <si>
    <t>下記の「書類の記入手順」「別添エクセル記載例」をよく読みご記入ください。</t>
    <rPh sb="0" eb="2">
      <t>カキ</t>
    </rPh>
    <rPh sb="4" eb="6">
      <t>ショルイ</t>
    </rPh>
    <rPh sb="7" eb="11">
      <t>キニュウテジュン</t>
    </rPh>
    <rPh sb="13" eb="15">
      <t>ベッテン</t>
    </rPh>
    <rPh sb="19" eb="22">
      <t>キサイレイ</t>
    </rPh>
    <rPh sb="26" eb="27">
      <t>ヨ</t>
    </rPh>
    <rPh sb="29" eb="31">
      <t>キニュウ</t>
    </rPh>
    <phoneticPr fontId="1"/>
  </si>
  <si>
    <t>別紙3</t>
    <rPh sb="0" eb="2">
      <t>ベッシ</t>
    </rPh>
    <phoneticPr fontId="1"/>
  </si>
  <si>
    <t>別紙4</t>
    <rPh sb="0" eb="2">
      <t>ベッシ</t>
    </rPh>
    <phoneticPr fontId="1"/>
  </si>
  <si>
    <t>⑥</t>
    <phoneticPr fontId="29"/>
  </si>
  <si>
    <t>参加者名簿</t>
    <rPh sb="0" eb="3">
      <t>サンカシャ</t>
    </rPh>
    <rPh sb="3" eb="5">
      <t>メイボ</t>
    </rPh>
    <phoneticPr fontId="1"/>
  </si>
  <si>
    <t>⑦</t>
    <phoneticPr fontId="1"/>
  </si>
  <si>
    <t>請求書</t>
    <rPh sb="0" eb="3">
      <t>セイキュウショ</t>
    </rPh>
    <phoneticPr fontId="1"/>
  </si>
  <si>
    <t>実績報告書</t>
    <rPh sb="0" eb="4">
      <t>ジッセキホウコク</t>
    </rPh>
    <rPh sb="4" eb="5">
      <t>ショ</t>
    </rPh>
    <phoneticPr fontId="1"/>
  </si>
  <si>
    <t>証拠書類</t>
    <rPh sb="0" eb="4">
      <t>ショウコショルイ</t>
    </rPh>
    <phoneticPr fontId="1"/>
  </si>
  <si>
    <t>ケア・アシスタント受入に係る広報費・準備経費の支払いがわかる領収書　等
ケア・アシスタントの研修期間中の賃金台帳　等</t>
    <rPh sb="9" eb="11">
      <t>ウケイレ</t>
    </rPh>
    <rPh sb="12" eb="13">
      <t>カカ</t>
    </rPh>
    <rPh sb="14" eb="17">
      <t>コウホウヒ</t>
    </rPh>
    <rPh sb="18" eb="20">
      <t>ジュンビ</t>
    </rPh>
    <rPh sb="20" eb="22">
      <t>ケイヒ</t>
    </rPh>
    <rPh sb="23" eb="25">
      <t>シハラ</t>
    </rPh>
    <rPh sb="30" eb="33">
      <t>リョウシュウショ</t>
    </rPh>
    <rPh sb="34" eb="35">
      <t>トウ</t>
    </rPh>
    <rPh sb="46" eb="48">
      <t>ケンシュウ</t>
    </rPh>
    <rPh sb="48" eb="51">
      <t>キカンチュウ</t>
    </rPh>
    <rPh sb="52" eb="54">
      <t>チンギン</t>
    </rPh>
    <rPh sb="54" eb="56">
      <t>ダイチョウ</t>
    </rPh>
    <rPh sb="57" eb="58">
      <t>トウ</t>
    </rPh>
    <phoneticPr fontId="1"/>
  </si>
  <si>
    <r>
      <t>書類の記入手順　</t>
    </r>
    <r>
      <rPr>
        <b/>
        <sz val="14"/>
        <rFont val="ＭＳ Ｐゴシック"/>
        <family val="3"/>
        <charset val="128"/>
      </rPr>
      <t>※交付申請時に提出した書類をお手元に準備のうえ、作成してください。</t>
    </r>
    <rPh sb="0" eb="2">
      <t>ショルイ</t>
    </rPh>
    <rPh sb="3" eb="5">
      <t>キニュウ</t>
    </rPh>
    <rPh sb="5" eb="7">
      <t>テジュン</t>
    </rPh>
    <rPh sb="9" eb="14">
      <t>コウフシンセイジ</t>
    </rPh>
    <rPh sb="15" eb="17">
      <t>テイシュツ</t>
    </rPh>
    <rPh sb="19" eb="21">
      <t>ショルイ</t>
    </rPh>
    <rPh sb="23" eb="25">
      <t>テモト</t>
    </rPh>
    <rPh sb="26" eb="28">
      <t>ジュンビ</t>
    </rPh>
    <rPh sb="32" eb="34">
      <t>サクセイ</t>
    </rPh>
    <phoneticPr fontId="1"/>
  </si>
  <si>
    <t>「別記」交付申請時の金額を記載してください。</t>
    <rPh sb="1" eb="3">
      <t>ベッキ</t>
    </rPh>
    <rPh sb="4" eb="9">
      <t>コウフシンセイジ</t>
    </rPh>
    <rPh sb="10" eb="12">
      <t>キンガク</t>
    </rPh>
    <rPh sb="13" eb="15">
      <t>キサイ</t>
    </rPh>
    <phoneticPr fontId="1"/>
  </si>
  <si>
    <t>「別紙３」所要額を確認・必要事項を記載し、補助金額を計算するシートです。</t>
    <rPh sb="1" eb="3">
      <t>ベッシ</t>
    </rPh>
    <rPh sb="5" eb="8">
      <t>ショヨウガク</t>
    </rPh>
    <rPh sb="9" eb="11">
      <t>カクニン</t>
    </rPh>
    <rPh sb="12" eb="14">
      <t>ヒツヨウ</t>
    </rPh>
    <rPh sb="14" eb="16">
      <t>ジコウ</t>
    </rPh>
    <rPh sb="17" eb="19">
      <t>キサイ</t>
    </rPh>
    <rPh sb="21" eb="24">
      <t>ホジョキン</t>
    </rPh>
    <rPh sb="24" eb="25">
      <t>ガク</t>
    </rPh>
    <rPh sb="26" eb="28">
      <t>ケイサン</t>
    </rPh>
    <phoneticPr fontId="1"/>
  </si>
  <si>
    <t>「別紙４」実施内容と事業に係る経費を記載するシートです。</t>
    <rPh sb="1" eb="3">
      <t>ベッシ</t>
    </rPh>
    <phoneticPr fontId="1"/>
  </si>
  <si>
    <t>「参加者名簿」ケア・アシスタントとして雇用した方の情報を記載するシートです。</t>
    <rPh sb="1" eb="6">
      <t>サンカシャメイボ</t>
    </rPh>
    <rPh sb="19" eb="21">
      <t>コヨウ</t>
    </rPh>
    <rPh sb="23" eb="24">
      <t>カタ</t>
    </rPh>
    <rPh sb="25" eb="27">
      <t>ジョウホウ</t>
    </rPh>
    <rPh sb="28" eb="30">
      <t>キサイ</t>
    </rPh>
    <phoneticPr fontId="1"/>
  </si>
  <si>
    <t>⑦</t>
    <phoneticPr fontId="29"/>
  </si>
  <si>
    <t>「請求書」発行責任者が担当者と異なる場合は上書きしてください。</t>
    <rPh sb="1" eb="4">
      <t>セイキュウショ</t>
    </rPh>
    <rPh sb="5" eb="10">
      <t>ハッコウセキニンシャ</t>
    </rPh>
    <rPh sb="11" eb="14">
      <t>タントウシャ</t>
    </rPh>
    <rPh sb="15" eb="16">
      <t>コト</t>
    </rPh>
    <rPh sb="18" eb="20">
      <t>バアイ</t>
    </rPh>
    <rPh sb="21" eb="23">
      <t>ウワガ</t>
    </rPh>
    <phoneticPr fontId="1"/>
  </si>
  <si>
    <t>証拠書類を添付し、システムで提出に加え、郵送してください。</t>
    <rPh sb="0" eb="4">
      <t>ショウコショルイ</t>
    </rPh>
    <rPh sb="5" eb="7">
      <t>テンプ</t>
    </rPh>
    <rPh sb="14" eb="16">
      <t>テイシュツ</t>
    </rPh>
    <rPh sb="17" eb="18">
      <t>クワ</t>
    </rPh>
    <rPh sb="20" eb="22">
      <t>ユウソウ</t>
    </rPh>
    <phoneticPr fontId="1"/>
  </si>
  <si>
    <t>「基本情報」～⑦「請求書」までの７枚の書類をA4で印刷し、内容が合っているかよく確認します。</t>
    <rPh sb="1" eb="3">
      <t>キホン</t>
    </rPh>
    <rPh sb="3" eb="5">
      <t>ジョウホウ</t>
    </rPh>
    <rPh sb="9" eb="12">
      <t>セイキュウショ</t>
    </rPh>
    <rPh sb="17" eb="18">
      <t>マイ</t>
    </rPh>
    <rPh sb="19" eb="21">
      <t>ショルイ</t>
    </rPh>
    <rPh sb="25" eb="27">
      <t>インサツ</t>
    </rPh>
    <rPh sb="29" eb="31">
      <t>ナイヨウ</t>
    </rPh>
    <rPh sb="32" eb="33">
      <t>ア</t>
    </rPh>
    <rPh sb="40" eb="42">
      <t>カクニン</t>
    </rPh>
    <phoneticPr fontId="1"/>
  </si>
  <si>
    <r>
      <rPr>
        <b/>
        <sz val="18"/>
        <color rgb="FFFFFFCC"/>
        <rFont val="MS UI Gothic"/>
        <family val="3"/>
        <charset val="1"/>
      </rPr>
      <t>※</t>
    </r>
    <r>
      <rPr>
        <b/>
        <sz val="18"/>
        <color rgb="FFFFFFCC"/>
        <rFont val="MS UI Gothic"/>
        <family val="3"/>
        <charset val="128"/>
      </rPr>
      <t>このシートの作成には、交付申請時に提出した別記の内容を記載する箇所がございますので、書類をご用意ください。</t>
    </r>
    <phoneticPr fontId="1"/>
  </si>
  <si>
    <t>←別紙３（２）の合計金額</t>
    <rPh sb="1" eb="3">
      <t>ベッシ</t>
    </rPh>
    <rPh sb="8" eb="10">
      <t>ゴウケイ</t>
    </rPh>
    <rPh sb="10" eb="12">
      <t>キンガク</t>
    </rPh>
    <phoneticPr fontId="1"/>
  </si>
  <si>
    <t>←別紙３（３）の合計金額</t>
    <rPh sb="1" eb="3">
      <t>ベッシ</t>
    </rPh>
    <rPh sb="8" eb="10">
      <t>ゴウケイ</t>
    </rPh>
    <rPh sb="10" eb="12">
      <t>キンガク</t>
    </rPh>
    <phoneticPr fontId="1"/>
  </si>
  <si>
    <t>（注）　収支の計は、それぞれ一致する。</t>
    <rPh sb="1" eb="2">
      <t>チュウ</t>
    </rPh>
    <rPh sb="4" eb="6">
      <t>シュウシ</t>
    </rPh>
    <rPh sb="7" eb="8">
      <t>ケイ</t>
    </rPh>
    <rPh sb="14" eb="16">
      <t>イッチ</t>
    </rPh>
    <phoneticPr fontId="1"/>
  </si>
  <si>
    <t xml:space="preserve">※色つきのセルのみ入力してください。 </t>
    <phoneticPr fontId="1"/>
  </si>
  <si>
    <t>（３）研修期間中のケア・アシスタントの活動経費（交通費）</t>
    <rPh sb="24" eb="27">
      <t>コウツウヒ</t>
    </rPh>
    <phoneticPr fontId="1"/>
  </si>
  <si>
    <t>（３）研修期間中のケア・アシスタントの活動経費（賃金）</t>
    <rPh sb="24" eb="26">
      <t>チンギン</t>
    </rPh>
    <phoneticPr fontId="1"/>
  </si>
  <si>
    <t>※ケア・アシスタントの研修について、実施した時間を記入ください。</t>
    <rPh sb="18" eb="20">
      <t>ジッシ</t>
    </rPh>
    <phoneticPr fontId="1"/>
  </si>
  <si>
    <t>研修を行った月を選んでください</t>
    <rPh sb="0" eb="2">
      <t>ケンシュウ</t>
    </rPh>
    <rPh sb="3" eb="4">
      <t>オコナ</t>
    </rPh>
    <rPh sb="6" eb="7">
      <t>ツキ</t>
    </rPh>
    <rPh sb="8" eb="9">
      <t>エラ</t>
    </rPh>
    <phoneticPr fontId="1"/>
  </si>
  <si>
    <t>整理シート①　研修日程表</t>
    <rPh sb="0" eb="2">
      <t>セイリ</t>
    </rPh>
    <rPh sb="7" eb="12">
      <t>ケンシュウニッテイヒョウ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</si>
</sst>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quot;人&quot;"/>
    <numFmt numFmtId="177" formatCode="#,##0&quot;円&quot;"/>
    <numFmt numFmtId="178" formatCode="0.0"/>
    <numFmt numFmtId="179" formatCode="#,##0_ "/>
    <numFmt numFmtId="180" formatCode="0_ "/>
    <numFmt numFmtId="181" formatCode="#&quot;施設&quot;"/>
    <numFmt numFmtId="182" formatCode="[$-411]ggge&quot;年&quot;m&quot;月&quot;d&quot;日&quot;;@"/>
    <numFmt numFmtId="183" formatCode="#,##0_ ;[Red]\-#,##0\ "/>
    <numFmt numFmtId="184" formatCode="#,##0_);[Red]\(#,##0\)"/>
    <numFmt numFmtId="185" formatCode="#,##0.0;[Red]\-#,##0.0"/>
    <numFmt numFmtId="186" formatCode="&quot;金&quot;#,##0"/>
    <numFmt numFmtId="187" formatCode="0_);[Red]\(0\)"/>
    <numFmt numFmtId="188" formatCode="#,##0;&quot;△ &quot;#,##0"/>
  </numFmts>
  <fonts count="73">
    <font>
      <sz val="11"/>
      <name val="ＭＳ Ｐゴシック"/>
      <family val="3"/>
      <charset val="128"/>
    </font>
    <font>
      <sz val="6"/>
      <name val="ＭＳ Ｐゴシック"/>
      <family val="3"/>
      <charset val="128"/>
    </font>
    <font>
      <sz val="9"/>
      <name val="ＭＳ Ｐゴシック"/>
      <family val="3"/>
      <charset val="128"/>
    </font>
    <font>
      <sz val="12"/>
      <name val="ＭＳ Ｐゴシック"/>
      <family val="3"/>
      <charset val="128"/>
    </font>
    <font>
      <sz val="14"/>
      <name val="ＭＳ Ｐゴシック"/>
      <family val="3"/>
      <charset val="128"/>
    </font>
    <font>
      <b/>
      <sz val="11"/>
      <name val="ＭＳ Ｐゴシック"/>
      <family val="3"/>
      <charset val="128"/>
    </font>
    <font>
      <sz val="10"/>
      <name val="ＭＳ Ｐゴシック"/>
      <family val="3"/>
      <charset val="128"/>
    </font>
    <font>
      <sz val="11"/>
      <color rgb="FFFF0000"/>
      <name val="ＭＳ Ｐゴシック"/>
      <family val="3"/>
      <charset val="128"/>
    </font>
    <font>
      <sz val="11"/>
      <name val="ＭＳ Ｐゴシック"/>
      <family val="3"/>
      <charset val="128"/>
    </font>
    <font>
      <sz val="12"/>
      <name val="ＭＳ 明朝"/>
      <family val="1"/>
      <charset val="128"/>
    </font>
    <font>
      <sz val="11"/>
      <name val="ＭＳ 明朝"/>
      <family val="1"/>
      <charset val="128"/>
    </font>
    <font>
      <b/>
      <sz val="16"/>
      <name val="ＭＳ Ｐゴシック"/>
      <family val="3"/>
      <charset val="128"/>
    </font>
    <font>
      <sz val="14"/>
      <color indexed="81"/>
      <name val="MS P ゴシック"/>
      <family val="3"/>
      <charset val="128"/>
    </font>
    <font>
      <sz val="8"/>
      <name val="ＭＳ Ｐゴシック"/>
      <family val="3"/>
      <charset val="128"/>
    </font>
    <font>
      <b/>
      <sz val="12"/>
      <name val="ＭＳ Ｐゴシック"/>
      <family val="3"/>
      <charset val="128"/>
    </font>
    <font>
      <sz val="16"/>
      <name val="ＭＳ Ｐゴシック"/>
      <family val="3"/>
      <charset val="128"/>
    </font>
    <font>
      <sz val="14"/>
      <color indexed="8"/>
      <name val="ＭＳ Ｐゴシック"/>
      <family val="3"/>
      <charset val="128"/>
    </font>
    <font>
      <sz val="8"/>
      <color indexed="8"/>
      <name val="Times New Roman"/>
      <family val="1"/>
    </font>
    <font>
      <sz val="16"/>
      <color indexed="8"/>
      <name val="ＭＳ Ｐゴシック"/>
      <family val="3"/>
      <charset val="128"/>
    </font>
    <font>
      <sz val="12"/>
      <color indexed="8"/>
      <name val="ＭＳ Ｐゴシック"/>
      <family val="3"/>
      <charset val="128"/>
    </font>
    <font>
      <sz val="11"/>
      <name val="平成角ゴシック"/>
      <family val="3"/>
      <charset val="128"/>
    </font>
    <font>
      <b/>
      <sz val="18"/>
      <color theme="1"/>
      <name val="平成角ゴシック"/>
      <family val="3"/>
      <charset val="128"/>
    </font>
    <font>
      <sz val="14"/>
      <color rgb="FFFF0000"/>
      <name val="平成角ゴシック"/>
      <family val="3"/>
      <charset val="128"/>
    </font>
    <font>
      <sz val="11"/>
      <color rgb="FFFF0000"/>
      <name val="平成角ゴシック"/>
      <family val="3"/>
      <charset val="128"/>
    </font>
    <font>
      <sz val="16"/>
      <name val="ＭＳ 明朝"/>
      <family val="1"/>
      <charset val="128"/>
    </font>
    <font>
      <sz val="11"/>
      <color theme="1"/>
      <name val="ＭＳ 明朝"/>
      <family val="1"/>
      <charset val="128"/>
    </font>
    <font>
      <sz val="11"/>
      <color indexed="10"/>
      <name val="ＭＳ 明朝"/>
      <family val="1"/>
      <charset val="128"/>
    </font>
    <font>
      <u/>
      <sz val="11"/>
      <color theme="10"/>
      <name val="ＭＳ Ｐゴシック"/>
      <family val="3"/>
      <charset val="128"/>
    </font>
    <font>
      <sz val="12"/>
      <color theme="1"/>
      <name val="ＭＳ 明朝"/>
      <family val="1"/>
      <charset val="128"/>
    </font>
    <font>
      <sz val="6"/>
      <name val="ＭＳ Ｐ明朝"/>
      <family val="1"/>
      <charset val="128"/>
    </font>
    <font>
      <b/>
      <sz val="16"/>
      <color rgb="FFFF0000"/>
      <name val="ＭＳ Ｐゴシック"/>
      <family val="3"/>
      <charset val="128"/>
    </font>
    <font>
      <sz val="12"/>
      <name val="ＭＳ Ｐゴシック"/>
      <family val="3"/>
      <charset val="128"/>
      <scheme val="minor"/>
    </font>
    <font>
      <sz val="11"/>
      <color theme="1"/>
      <name val="ＭＳ Ｐゴシック"/>
      <family val="2"/>
      <charset val="128"/>
      <scheme val="minor"/>
    </font>
    <font>
      <u/>
      <sz val="11"/>
      <color indexed="12"/>
      <name val="ＭＳ Ｐゴシック"/>
      <family val="3"/>
      <charset val="128"/>
    </font>
    <font>
      <b/>
      <sz val="12"/>
      <color rgb="FFFF0000"/>
      <name val="ＭＳ Ｐゴシック"/>
      <family val="3"/>
      <charset val="128"/>
    </font>
    <font>
      <u/>
      <sz val="12"/>
      <name val="ＭＳ Ｐゴシック"/>
      <family val="3"/>
      <charset val="128"/>
    </font>
    <font>
      <sz val="6"/>
      <name val="ＭＳ Ｐゴシック"/>
      <family val="3"/>
      <charset val="128"/>
      <scheme val="minor"/>
    </font>
    <font>
      <b/>
      <sz val="16"/>
      <color theme="1"/>
      <name val="ＭＳ Ｐゴシック"/>
      <family val="3"/>
      <charset val="128"/>
      <scheme val="minor"/>
    </font>
    <font>
      <sz val="6"/>
      <name val="ＭＳ Ｐゴシック"/>
      <family val="2"/>
      <charset val="128"/>
      <scheme val="minor"/>
    </font>
    <font>
      <sz val="11"/>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1"/>
      <color rgb="FFFF0000"/>
      <name val="ＭＳ Ｐゴシック"/>
      <family val="3"/>
      <charset val="128"/>
      <scheme val="minor"/>
    </font>
    <font>
      <sz val="11"/>
      <name val="ＭＳ Ｐ明朝"/>
      <family val="1"/>
      <charset val="128"/>
    </font>
    <font>
      <sz val="20"/>
      <color theme="1"/>
      <name val="ＭＳ Ｐゴシック"/>
      <family val="3"/>
      <charset val="128"/>
    </font>
    <font>
      <b/>
      <sz val="20"/>
      <name val="BIZ UDゴシック"/>
      <family val="3"/>
      <charset val="128"/>
    </font>
    <font>
      <sz val="11"/>
      <color indexed="8"/>
      <name val="ＭＳ Ｐゴシック"/>
      <family val="3"/>
      <charset val="128"/>
    </font>
    <font>
      <b/>
      <sz val="16"/>
      <color theme="1"/>
      <name val="ＭＳ Ｐゴシック"/>
      <family val="3"/>
      <charset val="128"/>
    </font>
    <font>
      <sz val="8"/>
      <color theme="1"/>
      <name val="ＭＳ Ｐゴシック"/>
      <family val="3"/>
      <charset val="128"/>
      <scheme val="minor"/>
    </font>
    <font>
      <sz val="8"/>
      <name val="ＭＳ Ｐゴシック"/>
      <family val="3"/>
      <charset val="128"/>
      <scheme val="minor"/>
    </font>
    <font>
      <b/>
      <sz val="14"/>
      <color theme="1"/>
      <name val="ＭＳ Ｐゴシック"/>
      <family val="3"/>
      <charset val="128"/>
    </font>
    <font>
      <b/>
      <sz val="14"/>
      <name val="ＭＳ Ｐゴシック"/>
      <family val="3"/>
      <charset val="128"/>
    </font>
    <font>
      <b/>
      <sz val="11"/>
      <color rgb="FFFF0000"/>
      <name val="ＭＳ Ｐゴシック"/>
      <family val="3"/>
      <charset val="128"/>
    </font>
    <font>
      <b/>
      <sz val="11"/>
      <name val="BIZ UDゴシック"/>
      <family val="3"/>
      <charset val="128"/>
    </font>
    <font>
      <sz val="11"/>
      <name val="BIZ UDゴシック"/>
      <family val="3"/>
      <charset val="128"/>
    </font>
    <font>
      <u/>
      <sz val="11"/>
      <name val="ＭＳ Ｐゴシック"/>
      <family val="3"/>
      <charset val="128"/>
    </font>
    <font>
      <sz val="10"/>
      <color rgb="FFFF0000"/>
      <name val="ＭＳ Ｐゴシック"/>
      <family val="3"/>
      <charset val="128"/>
    </font>
    <font>
      <sz val="9"/>
      <color indexed="8"/>
      <name val="ＭＳ Ｐゴシック"/>
      <family val="3"/>
      <charset val="128"/>
    </font>
    <font>
      <sz val="20"/>
      <color rgb="FFFFFFCC"/>
      <name val="ＭＳ Ｐゴシック"/>
      <family val="3"/>
      <charset val="128"/>
    </font>
    <font>
      <sz val="11"/>
      <color rgb="FFFFFFCC"/>
      <name val="ＭＳ Ｐゴシック"/>
      <family val="3"/>
      <charset val="128"/>
    </font>
    <font>
      <b/>
      <sz val="14"/>
      <color rgb="FFFF0000"/>
      <name val="ＭＳ Ｐゴシック"/>
      <family val="3"/>
      <charset val="128"/>
    </font>
    <font>
      <sz val="11"/>
      <color rgb="FFFF0000"/>
      <name val="BIZ UDゴシック"/>
      <family val="3"/>
      <charset val="128"/>
    </font>
    <font>
      <b/>
      <sz val="18"/>
      <color rgb="FFFFFFCC"/>
      <name val="BIZ UDゴシック"/>
      <family val="3"/>
      <charset val="128"/>
    </font>
    <font>
      <b/>
      <sz val="14"/>
      <color rgb="FFFFFFCC"/>
      <name val="BIZ UDゴシック"/>
      <family val="3"/>
      <charset val="128"/>
    </font>
    <font>
      <b/>
      <sz val="18"/>
      <color rgb="FFFFFFCC"/>
      <name val="MS UI Gothic"/>
      <family val="3"/>
      <charset val="1"/>
    </font>
    <font>
      <b/>
      <sz val="18"/>
      <color rgb="FFFFFFCC"/>
      <name val="MS UI Gothic"/>
      <family val="3"/>
      <charset val="128"/>
    </font>
    <font>
      <sz val="24"/>
      <color rgb="FFFFFFCC"/>
      <name val="ＭＳ Ｐゴシック"/>
      <family val="3"/>
      <charset val="128"/>
    </font>
    <font>
      <b/>
      <sz val="9"/>
      <color indexed="81"/>
      <name val="MS P ゴシック"/>
      <family val="3"/>
      <charset val="128"/>
    </font>
    <font>
      <b/>
      <sz val="18"/>
      <color rgb="FFFFFFCC"/>
      <name val="平成角ゴシック"/>
      <family val="3"/>
      <charset val="128"/>
    </font>
    <font>
      <b/>
      <sz val="12"/>
      <color rgb="FFFFFFCC"/>
      <name val="ＭＳ Ｐゴシック"/>
      <family val="3"/>
      <charset val="128"/>
    </font>
    <font>
      <b/>
      <sz val="10"/>
      <name val="ＭＳ Ｐゴシック"/>
      <family val="3"/>
      <charset val="128"/>
    </font>
    <font>
      <b/>
      <sz val="12"/>
      <name val="ＭＳ 明朝"/>
      <family val="1"/>
      <charset val="128"/>
    </font>
    <font>
      <b/>
      <u/>
      <sz val="11"/>
      <name val="ＭＳ Ｐゴシック"/>
      <family val="3"/>
      <charset val="128"/>
    </font>
  </fonts>
  <fills count="14">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style="thin">
        <color indexed="64"/>
      </top>
      <bottom style="double">
        <color theme="1"/>
      </bottom>
      <diagonal/>
    </border>
    <border>
      <left/>
      <right style="thin">
        <color indexed="64"/>
      </right>
      <top style="thin">
        <color indexed="64"/>
      </top>
      <bottom style="double">
        <color theme="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8">
    <xf numFmtId="0" fontId="0" fillId="0" borderId="0">
      <alignment vertical="center"/>
    </xf>
    <xf numFmtId="38" fontId="8" fillId="0" borderId="0" applyFont="0" applyFill="0" applyBorder="0" applyAlignment="0" applyProtection="0">
      <alignment vertical="center"/>
    </xf>
    <xf numFmtId="0" fontId="8" fillId="0" borderId="0"/>
    <xf numFmtId="38" fontId="8" fillId="0" borderId="0" applyFont="0" applyFill="0" applyBorder="0" applyAlignment="0" applyProtection="0"/>
    <xf numFmtId="0" fontId="8" fillId="0" borderId="0">
      <alignment vertical="center"/>
    </xf>
    <xf numFmtId="0" fontId="8" fillId="0" borderId="0"/>
    <xf numFmtId="38" fontId="8" fillId="0" borderId="0" applyFont="0" applyFill="0" applyBorder="0" applyAlignment="0" applyProtection="0"/>
    <xf numFmtId="0" fontId="32" fillId="0" borderId="0">
      <alignment vertical="center"/>
    </xf>
    <xf numFmtId="0" fontId="33" fillId="0" borderId="0" applyNumberFormat="0" applyFill="0" applyBorder="0" applyAlignment="0" applyProtection="0">
      <alignment vertical="top"/>
      <protection locked="0"/>
    </xf>
    <xf numFmtId="6" fontId="8" fillId="0" borderId="0" applyFont="0" applyFill="0" applyBorder="0" applyAlignment="0" applyProtection="0"/>
    <xf numFmtId="0" fontId="43" fillId="0" borderId="0"/>
    <xf numFmtId="0" fontId="27" fillId="0" borderId="0" applyNumberFormat="0" applyFill="0" applyBorder="0" applyAlignment="0" applyProtection="0">
      <alignment vertical="center"/>
    </xf>
    <xf numFmtId="0" fontId="43" fillId="0" borderId="0"/>
    <xf numFmtId="0" fontId="8" fillId="0" borderId="0"/>
    <xf numFmtId="0" fontId="8" fillId="0" borderId="0"/>
    <xf numFmtId="0" fontId="8" fillId="0" borderId="0"/>
    <xf numFmtId="0" fontId="8" fillId="0" borderId="0"/>
    <xf numFmtId="0" fontId="8" fillId="0" borderId="0"/>
  </cellStyleXfs>
  <cellXfs count="678">
    <xf numFmtId="0" fontId="0" fillId="0" borderId="0" xfId="0">
      <alignment vertical="center"/>
    </xf>
    <xf numFmtId="0" fontId="4" fillId="0" borderId="0" xfId="0" applyFont="1">
      <alignment vertical="center"/>
    </xf>
    <xf numFmtId="0" fontId="0" fillId="0" borderId="0" xfId="0" applyAlignment="1"/>
    <xf numFmtId="0" fontId="0" fillId="0" borderId="1" xfId="0" applyBorder="1">
      <alignment vertical="center"/>
    </xf>
    <xf numFmtId="0" fontId="0" fillId="0" borderId="5" xfId="0" applyBorder="1">
      <alignment vertical="center"/>
    </xf>
    <xf numFmtId="0" fontId="0" fillId="0" borderId="6" xfId="0" applyBorder="1">
      <alignment vertical="center"/>
    </xf>
    <xf numFmtId="0" fontId="0" fillId="0" borderId="0" xfId="0" applyAlignment="1">
      <alignment horizontal="center" vertical="center"/>
    </xf>
    <xf numFmtId="0" fontId="0" fillId="0" borderId="0" xfId="0" applyAlignment="1">
      <alignment vertical="center" wrapText="1"/>
    </xf>
    <xf numFmtId="38" fontId="0" fillId="0" borderId="0" xfId="1" applyFont="1">
      <alignment vertical="center"/>
    </xf>
    <xf numFmtId="38" fontId="0" fillId="0" borderId="1" xfId="1" applyFont="1" applyBorder="1">
      <alignment vertical="center"/>
    </xf>
    <xf numFmtId="38" fontId="0" fillId="0" borderId="0" xfId="1" applyFont="1" applyAlignment="1">
      <alignment vertical="center"/>
    </xf>
    <xf numFmtId="0" fontId="2" fillId="0" borderId="9" xfId="0" applyFont="1" applyBorder="1" applyAlignment="1">
      <alignment vertical="center" wrapText="1"/>
    </xf>
    <xf numFmtId="0" fontId="0" fillId="0" borderId="1" xfId="0" applyBorder="1" applyAlignment="1">
      <alignment vertical="center" wrapText="1"/>
    </xf>
    <xf numFmtId="38" fontId="0" fillId="0" borderId="15" xfId="1" applyFont="1" applyBorder="1">
      <alignment vertical="center"/>
    </xf>
    <xf numFmtId="38" fontId="0" fillId="0" borderId="14" xfId="1" applyFont="1" applyBorder="1">
      <alignment vertical="center"/>
    </xf>
    <xf numFmtId="38" fontId="0" fillId="0" borderId="0" xfId="1" applyFont="1" applyBorder="1">
      <alignment vertical="center"/>
    </xf>
    <xf numFmtId="38" fontId="0" fillId="0" borderId="1" xfId="1" applyFont="1" applyFill="1" applyBorder="1">
      <alignment vertical="center"/>
    </xf>
    <xf numFmtId="178" fontId="0" fillId="0" borderId="1" xfId="0" applyNumberFormat="1" applyBorder="1">
      <alignment vertical="center"/>
    </xf>
    <xf numFmtId="178" fontId="0" fillId="0" borderId="0" xfId="0" applyNumberFormat="1">
      <alignment vertical="center"/>
    </xf>
    <xf numFmtId="178" fontId="0" fillId="0" borderId="15" xfId="0" applyNumberFormat="1" applyBorder="1">
      <alignment vertical="center"/>
    </xf>
    <xf numFmtId="178" fontId="0" fillId="0" borderId="14" xfId="0" applyNumberFormat="1" applyBorder="1">
      <alignment vertical="center"/>
    </xf>
    <xf numFmtId="38" fontId="0" fillId="0" borderId="1" xfId="0" applyNumberFormat="1" applyBorder="1">
      <alignment vertical="center"/>
    </xf>
    <xf numFmtId="38" fontId="0" fillId="0" borderId="14" xfId="0" applyNumberFormat="1" applyBorder="1">
      <alignment vertical="center"/>
    </xf>
    <xf numFmtId="38" fontId="0" fillId="0" borderId="15" xfId="0" applyNumberFormat="1" applyBorder="1">
      <alignment vertical="center"/>
    </xf>
    <xf numFmtId="38" fontId="0" fillId="0" borderId="0" xfId="0" applyNumberFormat="1">
      <alignment vertical="center"/>
    </xf>
    <xf numFmtId="0" fontId="0" fillId="0" borderId="1" xfId="0" applyBorder="1" applyAlignment="1">
      <alignment horizontal="center" vertical="center"/>
    </xf>
    <xf numFmtId="178" fontId="0" fillId="0" borderId="3" xfId="0" applyNumberFormat="1" applyBorder="1">
      <alignment vertical="center"/>
    </xf>
    <xf numFmtId="0" fontId="11" fillId="0" borderId="0" xfId="0" applyFont="1">
      <alignment vertical="center"/>
    </xf>
    <xf numFmtId="38" fontId="11" fillId="0" borderId="0" xfId="1" applyFont="1">
      <alignment vertical="center"/>
    </xf>
    <xf numFmtId="0" fontId="7" fillId="0" borderId="0" xfId="0" applyFont="1" applyAlignment="1">
      <alignment vertical="center" wrapText="1"/>
    </xf>
    <xf numFmtId="0" fontId="2" fillId="0" borderId="0" xfId="0" applyFont="1" applyAlignment="1">
      <alignment horizontal="center" vertical="center" wrapText="1"/>
    </xf>
    <xf numFmtId="0" fontId="0" fillId="0" borderId="10" xfId="0" applyBorder="1">
      <alignment vertical="center"/>
    </xf>
    <xf numFmtId="0" fontId="14" fillId="0" borderId="0" xfId="0" applyFont="1">
      <alignment vertical="center"/>
    </xf>
    <xf numFmtId="0" fontId="2" fillId="0" borderId="0" xfId="0" applyFont="1" applyAlignment="1">
      <alignment vertical="center" wrapText="1"/>
    </xf>
    <xf numFmtId="38" fontId="0" fillId="0" borderId="9" xfId="1" applyFont="1" applyFill="1" applyBorder="1" applyAlignment="1">
      <alignment vertical="center"/>
    </xf>
    <xf numFmtId="38" fontId="0" fillId="0" borderId="0" xfId="1" applyFont="1" applyFill="1" applyBorder="1" applyAlignment="1">
      <alignment vertical="center"/>
    </xf>
    <xf numFmtId="0" fontId="8" fillId="7" borderId="0" xfId="2" applyFill="1"/>
    <xf numFmtId="0" fontId="3" fillId="7" borderId="0" xfId="2" applyFont="1" applyFill="1" applyAlignment="1">
      <alignment vertical="center"/>
    </xf>
    <xf numFmtId="0" fontId="8" fillId="0" borderId="0" xfId="2"/>
    <xf numFmtId="0" fontId="15" fillId="7" borderId="0" xfId="2" applyFont="1" applyFill="1" applyAlignment="1">
      <alignment horizontal="center"/>
    </xf>
    <xf numFmtId="0" fontId="8" fillId="7" borderId="0" xfId="2" applyFill="1" applyAlignment="1">
      <alignment vertical="center"/>
    </xf>
    <xf numFmtId="0" fontId="8" fillId="0" borderId="0" xfId="2" applyAlignment="1">
      <alignment vertical="center"/>
    </xf>
    <xf numFmtId="38" fontId="6" fillId="7" borderId="0" xfId="3" applyFont="1" applyFill="1" applyAlignment="1">
      <alignment vertical="center"/>
    </xf>
    <xf numFmtId="38" fontId="6" fillId="7" borderId="33" xfId="3" applyFont="1" applyFill="1" applyBorder="1" applyAlignment="1">
      <alignment horizontal="right" vertical="center" shrinkToFit="1"/>
    </xf>
    <xf numFmtId="38" fontId="6" fillId="0" borderId="0" xfId="3" applyFont="1" applyAlignment="1">
      <alignment vertical="center"/>
    </xf>
    <xf numFmtId="38" fontId="6" fillId="7" borderId="1" xfId="3" applyFont="1" applyFill="1" applyBorder="1" applyAlignment="1">
      <alignment horizontal="right" vertical="center" shrinkToFit="1"/>
    </xf>
    <xf numFmtId="38" fontId="0" fillId="7" borderId="1" xfId="3" applyFont="1" applyFill="1" applyBorder="1" applyAlignment="1">
      <alignment vertical="center"/>
    </xf>
    <xf numFmtId="38" fontId="0" fillId="7" borderId="34" xfId="3" applyFont="1" applyFill="1" applyBorder="1" applyAlignment="1">
      <alignment vertical="center"/>
    </xf>
    <xf numFmtId="38" fontId="0" fillId="7" borderId="14" xfId="3" applyFont="1" applyFill="1" applyBorder="1" applyAlignment="1">
      <alignment vertical="center"/>
    </xf>
    <xf numFmtId="38" fontId="6" fillId="7" borderId="33" xfId="3" applyFont="1" applyFill="1" applyBorder="1" applyAlignment="1">
      <alignment vertical="center"/>
    </xf>
    <xf numFmtId="0" fontId="4" fillId="7" borderId="0" xfId="2" applyFont="1" applyFill="1"/>
    <xf numFmtId="0" fontId="15" fillId="0" borderId="0" xfId="2" applyFont="1" applyAlignment="1">
      <alignment horizontal="center"/>
    </xf>
    <xf numFmtId="0" fontId="15" fillId="0" borderId="0" xfId="2" applyFont="1" applyAlignment="1">
      <alignment horizontal="left"/>
    </xf>
    <xf numFmtId="0" fontId="16" fillId="7" borderId="0" xfId="2" applyFont="1" applyFill="1" applyAlignment="1">
      <alignment horizontal="center" vertical="center"/>
    </xf>
    <xf numFmtId="0" fontId="4" fillId="7" borderId="5" xfId="2" applyFont="1" applyFill="1" applyBorder="1"/>
    <xf numFmtId="0" fontId="18" fillId="7" borderId="5" xfId="2" applyFont="1" applyFill="1" applyBorder="1" applyAlignment="1">
      <alignment horizontal="center" vertical="center"/>
    </xf>
    <xf numFmtId="0" fontId="18" fillId="7" borderId="0" xfId="2" applyFont="1" applyFill="1" applyAlignment="1">
      <alignment horizontal="center" vertical="center"/>
    </xf>
    <xf numFmtId="0" fontId="3" fillId="7" borderId="0" xfId="2" applyFont="1" applyFill="1"/>
    <xf numFmtId="0" fontId="19" fillId="7" borderId="0" xfId="2" applyFont="1" applyFill="1" applyAlignment="1">
      <alignment horizontal="left" vertical="center"/>
    </xf>
    <xf numFmtId="0" fontId="19" fillId="7" borderId="0" xfId="2" applyFont="1" applyFill="1" applyAlignment="1">
      <alignment horizontal="center" vertical="center"/>
    </xf>
    <xf numFmtId="0" fontId="8" fillId="7" borderId="0" xfId="2" applyFill="1" applyAlignment="1">
      <alignment horizontal="left" vertical="center"/>
    </xf>
    <xf numFmtId="0" fontId="19" fillId="7" borderId="0" xfId="2" applyFont="1" applyFill="1" applyAlignment="1">
      <alignment horizontal="right" vertical="center" shrinkToFit="1"/>
    </xf>
    <xf numFmtId="0" fontId="8" fillId="7" borderId="0" xfId="2" applyFill="1" applyAlignment="1">
      <alignment horizontal="center" vertical="center"/>
    </xf>
    <xf numFmtId="0" fontId="19" fillId="7" borderId="0" xfId="2" applyFont="1" applyFill="1" applyAlignment="1">
      <alignment horizontal="right" vertical="center"/>
    </xf>
    <xf numFmtId="0" fontId="19" fillId="0" borderId="3" xfId="2" applyFont="1" applyBorder="1" applyAlignment="1">
      <alignment horizontal="left" vertical="center"/>
    </xf>
    <xf numFmtId="0" fontId="19" fillId="0" borderId="4" xfId="2" applyFont="1" applyBorder="1" applyAlignment="1">
      <alignment horizontal="left" vertical="center"/>
    </xf>
    <xf numFmtId="0" fontId="8" fillId="0" borderId="12" xfId="2" applyBorder="1" applyAlignment="1">
      <alignment horizontal="left" vertical="center"/>
    </xf>
    <xf numFmtId="0" fontId="22" fillId="0" borderId="0" xfId="4" applyFont="1">
      <alignment vertical="center"/>
    </xf>
    <xf numFmtId="0" fontId="23" fillId="0" borderId="0" xfId="4" applyFont="1">
      <alignment vertical="center"/>
    </xf>
    <xf numFmtId="0" fontId="10" fillId="0" borderId="0" xfId="5" applyFont="1"/>
    <xf numFmtId="0" fontId="10" fillId="0" borderId="0" xfId="4" applyFont="1">
      <alignment vertical="center"/>
    </xf>
    <xf numFmtId="0" fontId="25" fillId="0" borderId="0" xfId="4" applyFont="1">
      <alignment vertical="center"/>
    </xf>
    <xf numFmtId="0" fontId="10" fillId="0" borderId="0" xfId="5" applyFont="1" applyAlignment="1">
      <alignment horizontal="right"/>
    </xf>
    <xf numFmtId="0" fontId="26" fillId="0" borderId="0" xfId="5" applyFont="1"/>
    <xf numFmtId="58" fontId="10" fillId="0" borderId="0" xfId="5" applyNumberFormat="1" applyFont="1" applyAlignment="1">
      <alignment horizontal="right"/>
    </xf>
    <xf numFmtId="182" fontId="26" fillId="0" borderId="0" xfId="5" applyNumberFormat="1" applyFont="1" applyAlignment="1">
      <alignment horizontal="distributed"/>
    </xf>
    <xf numFmtId="0" fontId="10" fillId="0" borderId="0" xfId="5" applyFont="1" applyAlignment="1">
      <alignment vertical="center"/>
    </xf>
    <xf numFmtId="0" fontId="10" fillId="0" borderId="0" xfId="5" applyFont="1" applyAlignment="1">
      <alignment horizontal="distributed"/>
    </xf>
    <xf numFmtId="0" fontId="10" fillId="0" borderId="0" xfId="5" applyFont="1" applyAlignment="1">
      <alignment horizontal="left"/>
    </xf>
    <xf numFmtId="0" fontId="9" fillId="0" borderId="0" xfId="5" applyFont="1"/>
    <xf numFmtId="0" fontId="28" fillId="0" borderId="0" xfId="4" applyFont="1">
      <alignment vertical="center"/>
    </xf>
    <xf numFmtId="183" fontId="9" fillId="0" borderId="0" xfId="6" applyNumberFormat="1" applyFont="1" applyAlignment="1">
      <alignment horizontal="right" vertical="center"/>
    </xf>
    <xf numFmtId="0" fontId="9" fillId="0" borderId="0" xfId="5" applyFont="1" applyAlignment="1">
      <alignment horizontal="left"/>
    </xf>
    <xf numFmtId="0" fontId="10" fillId="0" borderId="0" xfId="5" applyFont="1" applyAlignment="1">
      <alignment horizontal="center"/>
    </xf>
    <xf numFmtId="182" fontId="10" fillId="0" borderId="0" xfId="5" applyNumberFormat="1" applyFont="1"/>
    <xf numFmtId="0" fontId="30" fillId="0" borderId="0" xfId="4" applyFont="1">
      <alignment vertical="center"/>
    </xf>
    <xf numFmtId="0" fontId="8" fillId="0" borderId="0" xfId="4">
      <alignment vertical="center"/>
    </xf>
    <xf numFmtId="0" fontId="31" fillId="0" borderId="0" xfId="4" applyFont="1">
      <alignment vertical="center"/>
    </xf>
    <xf numFmtId="0" fontId="20" fillId="0" borderId="0" xfId="7" applyFont="1">
      <alignment vertical="center"/>
    </xf>
    <xf numFmtId="0" fontId="21" fillId="0" borderId="0" xfId="7" applyFont="1">
      <alignment vertical="center"/>
    </xf>
    <xf numFmtId="38" fontId="3" fillId="0" borderId="0" xfId="6" applyFont="1" applyFill="1" applyAlignment="1"/>
    <xf numFmtId="38" fontId="3" fillId="0" borderId="0" xfId="8" applyNumberFormat="1" applyFont="1" applyFill="1" applyAlignment="1" applyProtection="1"/>
    <xf numFmtId="38" fontId="3" fillId="0" borderId="0" xfId="6" applyFont="1" applyFill="1" applyAlignment="1">
      <alignment horizontal="right"/>
    </xf>
    <xf numFmtId="185" fontId="34" fillId="0" borderId="0" xfId="6" applyNumberFormat="1" applyFont="1" applyFill="1" applyAlignment="1"/>
    <xf numFmtId="38" fontId="34" fillId="0" borderId="0" xfId="6" applyFont="1" applyFill="1" applyAlignment="1"/>
    <xf numFmtId="38" fontId="3" fillId="0" borderId="0" xfId="6" applyFont="1" applyFill="1" applyAlignment="1">
      <alignment horizontal="left"/>
    </xf>
    <xf numFmtId="38" fontId="3" fillId="0" borderId="0" xfId="6" applyFont="1" applyFill="1" applyAlignment="1">
      <alignment horizontal="center"/>
    </xf>
    <xf numFmtId="185" fontId="34" fillId="0" borderId="0" xfId="6" applyNumberFormat="1" applyFont="1" applyFill="1" applyAlignment="1">
      <alignment vertical="center"/>
    </xf>
    <xf numFmtId="38" fontId="34" fillId="0" borderId="0" xfId="6" applyFont="1" applyFill="1" applyAlignment="1">
      <alignment vertical="center"/>
    </xf>
    <xf numFmtId="38" fontId="3" fillId="0" borderId="0" xfId="6" applyFont="1" applyFill="1" applyAlignment="1">
      <alignment vertical="center"/>
    </xf>
    <xf numFmtId="186" fontId="35" fillId="0" borderId="0" xfId="9" applyNumberFormat="1" applyFont="1" applyFill="1" applyAlignment="1">
      <alignment horizontal="right"/>
    </xf>
    <xf numFmtId="186" fontId="3" fillId="0" borderId="0" xfId="6" applyNumberFormat="1" applyFont="1" applyFill="1" applyAlignment="1">
      <alignment horizontal="right"/>
    </xf>
    <xf numFmtId="38" fontId="3" fillId="0" borderId="0" xfId="6" applyFont="1" applyFill="1" applyAlignment="1">
      <alignment horizontal="center" vertical="center"/>
    </xf>
    <xf numFmtId="38" fontId="3" fillId="0" borderId="0" xfId="6" applyFont="1" applyFill="1" applyAlignment="1">
      <alignment horizontal="distributed" indent="1"/>
    </xf>
    <xf numFmtId="38" fontId="3" fillId="0" borderId="0" xfId="6" applyFont="1" applyFill="1" applyAlignment="1">
      <alignment horizontal="left" vertical="center"/>
    </xf>
    <xf numFmtId="38" fontId="3" fillId="0" borderId="0" xfId="6" applyFont="1" applyFill="1" applyAlignment="1">
      <alignment vertical="center" wrapText="1"/>
    </xf>
    <xf numFmtId="0" fontId="3" fillId="0" borderId="0" xfId="5" applyFont="1" applyAlignment="1">
      <alignment horizontal="center" wrapText="1"/>
    </xf>
    <xf numFmtId="182" fontId="3" fillId="0" borderId="0" xfId="6" applyNumberFormat="1" applyFont="1" applyFill="1" applyAlignment="1">
      <alignment horizontal="left"/>
    </xf>
    <xf numFmtId="38" fontId="3" fillId="0" borderId="0" xfId="6" applyFont="1" applyFill="1" applyBorder="1" applyAlignment="1"/>
    <xf numFmtId="38" fontId="3" fillId="0" borderId="0" xfId="6" applyFont="1" applyFill="1" applyBorder="1" applyAlignment="1">
      <alignment vertical="center"/>
    </xf>
    <xf numFmtId="0" fontId="32" fillId="0" borderId="0" xfId="7" applyAlignment="1">
      <alignment horizontal="center" vertical="center"/>
    </xf>
    <xf numFmtId="0" fontId="32" fillId="0" borderId="0" xfId="7" applyAlignment="1">
      <alignment horizontal="center"/>
    </xf>
    <xf numFmtId="0" fontId="32" fillId="0" borderId="0" xfId="7" applyAlignment="1"/>
    <xf numFmtId="0" fontId="32" fillId="0" borderId="0" xfId="7">
      <alignment vertical="center"/>
    </xf>
    <xf numFmtId="0" fontId="41" fillId="0" borderId="5" xfId="7" applyFont="1" applyBorder="1" applyAlignment="1">
      <alignment horizontal="left" shrinkToFit="1"/>
    </xf>
    <xf numFmtId="0" fontId="32" fillId="0" borderId="5" xfId="7" applyBorder="1" applyAlignment="1">
      <alignment horizontal="left" shrinkToFit="1"/>
    </xf>
    <xf numFmtId="0" fontId="32" fillId="0" borderId="0" xfId="7" applyAlignment="1">
      <alignment horizontal="left" shrinkToFit="1"/>
    </xf>
    <xf numFmtId="0" fontId="39" fillId="0" borderId="1" xfId="7" applyFont="1" applyBorder="1" applyAlignment="1">
      <alignment horizontal="center" vertical="center"/>
    </xf>
    <xf numFmtId="0" fontId="40" fillId="0" borderId="1" xfId="7" applyFont="1" applyBorder="1" applyAlignment="1">
      <alignment horizontal="center" vertical="center"/>
    </xf>
    <xf numFmtId="0" fontId="39" fillId="0" borderId="1" xfId="7" applyFont="1" applyBorder="1" applyAlignment="1">
      <alignment horizontal="center" vertical="center" wrapText="1"/>
    </xf>
    <xf numFmtId="0" fontId="42" fillId="4" borderId="1" xfId="7" applyFont="1" applyFill="1" applyBorder="1" applyAlignment="1">
      <alignment horizontal="center" vertical="center"/>
    </xf>
    <xf numFmtId="0" fontId="42" fillId="4" borderId="1" xfId="7" applyFont="1" applyFill="1" applyBorder="1" applyAlignment="1">
      <alignment horizontal="center" vertical="center" wrapText="1"/>
    </xf>
    <xf numFmtId="0" fontId="42" fillId="4" borderId="1" xfId="7" applyFont="1" applyFill="1" applyBorder="1" applyAlignment="1">
      <alignment horizontal="left" vertical="center" wrapText="1"/>
    </xf>
    <xf numFmtId="0" fontId="44" fillId="0" borderId="0" xfId="10" applyFont="1" applyAlignment="1">
      <alignment horizontal="left"/>
    </xf>
    <xf numFmtId="0" fontId="45" fillId="0" borderId="0" xfId="0" applyFont="1" applyAlignment="1">
      <alignment horizontal="left" vertical="center"/>
    </xf>
    <xf numFmtId="0" fontId="43" fillId="0" borderId="0" xfId="10"/>
    <xf numFmtId="0" fontId="46" fillId="0" borderId="0" xfId="0" applyFont="1" applyAlignment="1">
      <alignment vertical="center" wrapText="1"/>
    </xf>
    <xf numFmtId="0" fontId="0" fillId="0" borderId="0" xfId="0" applyAlignment="1">
      <alignment horizontal="center" vertical="center" wrapText="1"/>
    </xf>
    <xf numFmtId="0" fontId="8" fillId="0" borderId="0" xfId="10" applyFont="1"/>
    <xf numFmtId="0" fontId="8" fillId="0" borderId="0" xfId="10" applyFont="1" applyAlignment="1">
      <alignment horizontal="left" vertical="center" wrapText="1"/>
    </xf>
    <xf numFmtId="0" fontId="0" fillId="0" borderId="0" xfId="0" applyAlignment="1">
      <alignment horizontal="center" vertical="center" shrinkToFit="1"/>
    </xf>
    <xf numFmtId="184" fontId="0" fillId="0" borderId="0" xfId="0" applyNumberFormat="1" applyAlignment="1">
      <alignment horizontal="center" vertical="center" shrinkToFit="1"/>
    </xf>
    <xf numFmtId="0" fontId="47" fillId="0" borderId="0" xfId="10" applyFont="1" applyAlignment="1">
      <alignment vertical="center"/>
    </xf>
    <xf numFmtId="0" fontId="48" fillId="0" borderId="0" xfId="10" applyFont="1" applyAlignment="1">
      <alignment vertical="center"/>
    </xf>
    <xf numFmtId="38" fontId="48" fillId="0" borderId="0" xfId="10" applyNumberFormat="1" applyFont="1" applyAlignment="1">
      <alignment vertical="center"/>
    </xf>
    <xf numFmtId="0" fontId="49" fillId="0" borderId="0" xfId="10" applyFont="1" applyAlignment="1">
      <alignment vertical="center"/>
    </xf>
    <xf numFmtId="0" fontId="8" fillId="0" borderId="0" xfId="10" applyFont="1" applyAlignment="1">
      <alignment horizontal="center" vertical="center"/>
    </xf>
    <xf numFmtId="0" fontId="50" fillId="0" borderId="0" xfId="10" applyFont="1" applyAlignment="1">
      <alignment horizontal="right"/>
    </xf>
    <xf numFmtId="0" fontId="51" fillId="0" borderId="0" xfId="10" applyFont="1"/>
    <xf numFmtId="0" fontId="51" fillId="0" borderId="0" xfId="10" applyFont="1" applyAlignment="1">
      <alignment horizontal="center" vertical="center"/>
    </xf>
    <xf numFmtId="0" fontId="51" fillId="0" borderId="0" xfId="10" applyFont="1" applyProtection="1">
      <protection locked="0"/>
    </xf>
    <xf numFmtId="0" fontId="8" fillId="0" borderId="0" xfId="10" applyFont="1" applyAlignment="1">
      <alignment vertical="center"/>
    </xf>
    <xf numFmtId="0" fontId="0" fillId="0" borderId="0" xfId="10" applyFont="1" applyAlignment="1">
      <alignment horizontal="left"/>
    </xf>
    <xf numFmtId="0" fontId="8" fillId="0" borderId="1" xfId="10" applyFont="1" applyBorder="1" applyAlignment="1">
      <alignment horizontal="center" vertical="center"/>
    </xf>
    <xf numFmtId="0" fontId="0" fillId="0" borderId="1" xfId="10" applyFont="1" applyBorder="1" applyAlignment="1">
      <alignment horizontal="center" vertical="center"/>
    </xf>
    <xf numFmtId="0" fontId="0" fillId="0" borderId="14" xfId="10" applyFont="1" applyBorder="1" applyAlignment="1">
      <alignment horizontal="center" vertical="center"/>
    </xf>
    <xf numFmtId="0" fontId="5" fillId="0" borderId="0" xfId="10" applyFont="1"/>
    <xf numFmtId="0" fontId="53" fillId="0" borderId="0" xfId="10" applyFont="1" applyAlignment="1">
      <alignment vertical="top"/>
    </xf>
    <xf numFmtId="0" fontId="8" fillId="0" borderId="0" xfId="10" applyFont="1" applyAlignment="1">
      <alignment vertical="top"/>
    </xf>
    <xf numFmtId="0" fontId="8" fillId="0" borderId="0" xfId="10" applyFont="1" applyAlignment="1">
      <alignment horizontal="left" vertical="top" wrapText="1"/>
    </xf>
    <xf numFmtId="0" fontId="54" fillId="0" borderId="0" xfId="10" applyFont="1" applyAlignment="1">
      <alignment horizontal="right" vertical="center"/>
    </xf>
    <xf numFmtId="0" fontId="54" fillId="0" borderId="0" xfId="10" applyFont="1" applyAlignment="1">
      <alignment vertical="center"/>
    </xf>
    <xf numFmtId="0" fontId="55" fillId="0" borderId="0" xfId="10" applyFont="1"/>
    <xf numFmtId="0" fontId="8" fillId="0" borderId="0" xfId="10" applyFont="1" applyAlignment="1">
      <alignment horizontal="center" vertical="center" wrapText="1"/>
    </xf>
    <xf numFmtId="0" fontId="54" fillId="0" borderId="0" xfId="10" applyFont="1"/>
    <xf numFmtId="0" fontId="8" fillId="0" borderId="0" xfId="10" applyFont="1" applyAlignment="1">
      <alignment vertical="center" wrapText="1"/>
    </xf>
    <xf numFmtId="0" fontId="52" fillId="0" borderId="0" xfId="10" applyFont="1" applyAlignment="1">
      <alignment horizontal="center"/>
    </xf>
    <xf numFmtId="0" fontId="50" fillId="0" borderId="0" xfId="10" applyFont="1" applyAlignment="1">
      <alignment horizontal="left"/>
    </xf>
    <xf numFmtId="0" fontId="54" fillId="0" borderId="0" xfId="10" applyFont="1" applyAlignment="1">
      <alignment horizontal="left" vertical="center"/>
    </xf>
    <xf numFmtId="0" fontId="3" fillId="0" borderId="0" xfId="10" applyFont="1"/>
    <xf numFmtId="0" fontId="43" fillId="0" borderId="0" xfId="10" applyAlignment="1">
      <alignment vertical="center"/>
    </xf>
    <xf numFmtId="0" fontId="3" fillId="0" borderId="39" xfId="10" applyFont="1" applyBorder="1" applyAlignment="1">
      <alignment horizontal="left" vertical="center"/>
    </xf>
    <xf numFmtId="0" fontId="3" fillId="0" borderId="40" xfId="10" applyFont="1" applyBorder="1" applyAlignment="1">
      <alignment horizontal="left" vertical="center"/>
    </xf>
    <xf numFmtId="0" fontId="8" fillId="0" borderId="41" xfId="10" applyFont="1" applyBorder="1" applyAlignment="1">
      <alignment horizontal="left" vertical="center"/>
    </xf>
    <xf numFmtId="0" fontId="52" fillId="0" borderId="41" xfId="10" applyFont="1" applyBorder="1" applyAlignment="1">
      <alignment horizontal="center"/>
    </xf>
    <xf numFmtId="0" fontId="8" fillId="0" borderId="41" xfId="10" applyFont="1" applyBorder="1" applyAlignment="1">
      <alignment horizontal="center" vertical="center" wrapText="1"/>
    </xf>
    <xf numFmtId="0" fontId="8" fillId="0" borderId="41" xfId="10" applyFont="1" applyBorder="1" applyAlignment="1">
      <alignment vertical="center"/>
    </xf>
    <xf numFmtId="0" fontId="8" fillId="0" borderId="41" xfId="10" applyFont="1" applyBorder="1"/>
    <xf numFmtId="0" fontId="8" fillId="0" borderId="42" xfId="10" applyFont="1" applyBorder="1"/>
    <xf numFmtId="0" fontId="3" fillId="0" borderId="43" xfId="10" applyFont="1" applyBorder="1" applyAlignment="1">
      <alignment horizontal="left" vertical="center"/>
    </xf>
    <xf numFmtId="0" fontId="3" fillId="0" borderId="10" xfId="10" applyFont="1" applyBorder="1" applyAlignment="1">
      <alignment horizontal="left" vertical="center"/>
    </xf>
    <xf numFmtId="0" fontId="8" fillId="0" borderId="0" xfId="10" applyFont="1" applyAlignment="1">
      <alignment horizontal="left" wrapText="1"/>
    </xf>
    <xf numFmtId="0" fontId="8" fillId="0" borderId="44" xfId="10" applyFont="1" applyBorder="1"/>
    <xf numFmtId="0" fontId="3" fillId="0" borderId="45" xfId="10" applyFont="1" applyBorder="1" applyAlignment="1">
      <alignment horizontal="left" vertical="center"/>
    </xf>
    <xf numFmtId="0" fontId="3" fillId="0" borderId="46" xfId="10" applyFont="1" applyBorder="1" applyAlignment="1">
      <alignment horizontal="left" vertical="center"/>
    </xf>
    <xf numFmtId="0" fontId="8" fillId="0" borderId="47" xfId="10" applyFont="1" applyBorder="1"/>
    <xf numFmtId="0" fontId="8" fillId="0" borderId="47" xfId="10" applyFont="1" applyBorder="1" applyAlignment="1">
      <alignment horizontal="center" vertical="center" wrapText="1"/>
    </xf>
    <xf numFmtId="0" fontId="8" fillId="0" borderId="47" xfId="10" applyFont="1" applyBorder="1" applyAlignment="1">
      <alignment vertical="center"/>
    </xf>
    <xf numFmtId="0" fontId="8" fillId="0" borderId="48" xfId="10" applyFont="1" applyBorder="1"/>
    <xf numFmtId="0" fontId="5" fillId="0" borderId="0" xfId="10" applyFont="1" applyAlignment="1">
      <alignment horizontal="left" vertical="top"/>
    </xf>
    <xf numFmtId="0" fontId="3" fillId="0" borderId="0" xfId="10" applyFont="1" applyAlignment="1">
      <alignment horizontal="center"/>
    </xf>
    <xf numFmtId="0" fontId="8" fillId="0" borderId="0" xfId="10" applyFont="1" applyAlignment="1">
      <alignment horizontal="right" vertical="center"/>
    </xf>
    <xf numFmtId="0" fontId="27" fillId="0" borderId="0" xfId="11" applyFill="1" applyBorder="1" applyAlignment="1" applyProtection="1">
      <alignment horizontal="center"/>
    </xf>
    <xf numFmtId="0" fontId="43" fillId="0" borderId="0" xfId="10" applyAlignment="1">
      <alignment horizontal="left" vertical="center" wrapText="1"/>
    </xf>
    <xf numFmtId="0" fontId="8" fillId="0" borderId="0" xfId="10" applyFont="1" applyAlignment="1">
      <alignment horizontal="center"/>
    </xf>
    <xf numFmtId="0" fontId="0" fillId="0" borderId="0" xfId="10" applyFont="1" applyAlignment="1">
      <alignment vertical="center"/>
    </xf>
    <xf numFmtId="0" fontId="43" fillId="0" borderId="0" xfId="10" applyAlignment="1">
      <alignment vertical="center" wrapText="1"/>
    </xf>
    <xf numFmtId="0" fontId="47" fillId="0" borderId="0" xfId="10" applyFont="1" applyAlignment="1">
      <alignment horizontal="left"/>
    </xf>
    <xf numFmtId="0" fontId="0" fillId="4" borderId="0" xfId="0" applyFill="1" applyAlignment="1">
      <alignment horizontal="center" vertical="center" wrapText="1"/>
    </xf>
    <xf numFmtId="0" fontId="0" fillId="9" borderId="0" xfId="0" applyFill="1" applyAlignment="1">
      <alignment horizontal="center" vertical="center" wrapText="1"/>
    </xf>
    <xf numFmtId="0" fontId="0" fillId="5" borderId="0" xfId="0" applyFill="1" applyAlignment="1">
      <alignment horizontal="center" vertical="center" wrapText="1"/>
    </xf>
    <xf numFmtId="0" fontId="0" fillId="10" borderId="0" xfId="0" applyFill="1" applyAlignment="1">
      <alignment horizontal="center" vertical="center" wrapText="1"/>
    </xf>
    <xf numFmtId="0" fontId="3" fillId="0" borderId="0" xfId="10" applyFont="1" applyAlignment="1">
      <alignment horizontal="left" vertical="center"/>
    </xf>
    <xf numFmtId="0" fontId="0" fillId="4" borderId="0" xfId="0" applyFill="1" applyAlignment="1">
      <alignment horizontal="center" vertical="center"/>
    </xf>
    <xf numFmtId="0" fontId="0" fillId="9" borderId="0" xfId="0" applyFill="1" applyAlignment="1">
      <alignment horizontal="center" vertical="center" shrinkToFit="1"/>
    </xf>
    <xf numFmtId="184" fontId="0" fillId="5" borderId="0" xfId="0" applyNumberFormat="1" applyFill="1" applyAlignment="1">
      <alignment horizontal="center" vertical="center" shrinkToFit="1"/>
    </xf>
    <xf numFmtId="0" fontId="0" fillId="10" borderId="0" xfId="0" applyFill="1" applyAlignment="1">
      <alignment horizontal="center" vertical="center"/>
    </xf>
    <xf numFmtId="0" fontId="0" fillId="11" borderId="0" xfId="10" applyFont="1" applyFill="1"/>
    <xf numFmtId="38" fontId="49" fillId="0" borderId="0" xfId="10" applyNumberFormat="1" applyFont="1" applyAlignment="1">
      <alignment vertical="center"/>
    </xf>
    <xf numFmtId="0" fontId="8" fillId="12" borderId="51" xfId="10" applyFont="1" applyFill="1" applyBorder="1" applyAlignment="1">
      <alignment horizontal="center" vertical="center"/>
    </xf>
    <xf numFmtId="0" fontId="8" fillId="12" borderId="52" xfId="10" applyFont="1" applyFill="1" applyBorder="1" applyAlignment="1">
      <alignment horizontal="center" vertical="center"/>
    </xf>
    <xf numFmtId="0" fontId="8" fillId="12" borderId="54" xfId="10" applyFont="1" applyFill="1" applyBorder="1" applyAlignment="1">
      <alignment horizontal="center" vertical="center"/>
    </xf>
    <xf numFmtId="0" fontId="0" fillId="13" borderId="55" xfId="10" applyFont="1" applyFill="1" applyBorder="1" applyAlignment="1">
      <alignment horizontal="left" vertical="center" shrinkToFit="1"/>
    </xf>
    <xf numFmtId="0" fontId="0" fillId="12" borderId="54" xfId="10" applyFont="1" applyFill="1" applyBorder="1" applyAlignment="1">
      <alignment horizontal="center" vertical="center"/>
    </xf>
    <xf numFmtId="0" fontId="0" fillId="13" borderId="26" xfId="10" applyFont="1" applyFill="1" applyBorder="1" applyAlignment="1">
      <alignment horizontal="left" vertical="center" shrinkToFit="1"/>
    </xf>
    <xf numFmtId="0" fontId="0" fillId="12" borderId="56" xfId="10" applyFont="1" applyFill="1" applyBorder="1" applyAlignment="1">
      <alignment horizontal="center" vertical="center"/>
    </xf>
    <xf numFmtId="0" fontId="0" fillId="12" borderId="58" xfId="10" applyFont="1" applyFill="1" applyBorder="1" applyAlignment="1">
      <alignment horizontal="center" vertical="center"/>
    </xf>
    <xf numFmtId="0" fontId="0" fillId="13" borderId="31" xfId="10" applyFont="1" applyFill="1" applyBorder="1" applyAlignment="1">
      <alignment horizontal="left" vertical="center" shrinkToFit="1"/>
    </xf>
    <xf numFmtId="0" fontId="0" fillId="12" borderId="62" xfId="10" applyFont="1" applyFill="1" applyBorder="1" applyAlignment="1">
      <alignment horizontal="center" vertical="center"/>
    </xf>
    <xf numFmtId="0" fontId="0" fillId="12" borderId="63" xfId="10" applyFont="1" applyFill="1" applyBorder="1" applyAlignment="1">
      <alignment horizontal="center" vertical="center"/>
    </xf>
    <xf numFmtId="0" fontId="0" fillId="12" borderId="56" xfId="10" applyFont="1" applyFill="1" applyBorder="1" applyAlignment="1">
      <alignment horizontal="center" vertical="center" shrinkToFit="1"/>
    </xf>
    <xf numFmtId="0" fontId="8" fillId="12" borderId="58" xfId="10" applyFont="1" applyFill="1" applyBorder="1" applyAlignment="1">
      <alignment horizontal="center" vertical="center"/>
    </xf>
    <xf numFmtId="0" fontId="43" fillId="0" borderId="0" xfId="10" applyAlignment="1">
      <alignment horizontal="right" vertical="center"/>
    </xf>
    <xf numFmtId="0" fontId="27" fillId="0" borderId="0" xfId="11" applyBorder="1" applyAlignment="1" applyProtection="1">
      <alignment horizontal="center"/>
    </xf>
    <xf numFmtId="0" fontId="8" fillId="0" borderId="0" xfId="14"/>
    <xf numFmtId="38" fontId="6" fillId="0" borderId="0" xfId="6" applyFont="1" applyAlignment="1">
      <alignment vertical="center"/>
    </xf>
    <xf numFmtId="184" fontId="8" fillId="0" borderId="0" xfId="15" applyNumberFormat="1" applyAlignment="1">
      <alignment wrapText="1"/>
    </xf>
    <xf numFmtId="0" fontId="8" fillId="0" borderId="0" xfId="15" applyAlignment="1">
      <alignment wrapText="1"/>
    </xf>
    <xf numFmtId="0" fontId="8" fillId="0" borderId="0" xfId="15" applyAlignment="1">
      <alignment vertical="center"/>
    </xf>
    <xf numFmtId="0" fontId="6" fillId="0" borderId="0" xfId="15" applyFont="1"/>
    <xf numFmtId="184" fontId="8" fillId="0" borderId="0" xfId="15" applyNumberFormat="1"/>
    <xf numFmtId="184" fontId="7" fillId="0" borderId="0" xfId="15" applyNumberFormat="1" applyFont="1" applyAlignment="1">
      <alignment wrapText="1"/>
    </xf>
    <xf numFmtId="0" fontId="0" fillId="0" borderId="0" xfId="15" applyFont="1"/>
    <xf numFmtId="0" fontId="6" fillId="0" borderId="0" xfId="14" applyFont="1"/>
    <xf numFmtId="184" fontId="56" fillId="0" borderId="0" xfId="15" applyNumberFormat="1" applyFont="1" applyAlignment="1">
      <alignment wrapText="1"/>
    </xf>
    <xf numFmtId="184" fontId="56" fillId="0" borderId="0" xfId="6" applyNumberFormat="1" applyFont="1" applyAlignment="1">
      <alignment vertical="center"/>
    </xf>
    <xf numFmtId="184" fontId="6" fillId="0" borderId="0" xfId="6" applyNumberFormat="1" applyFont="1" applyAlignment="1">
      <alignment vertical="center"/>
    </xf>
    <xf numFmtId="0" fontId="6" fillId="0" borderId="0" xfId="15" applyFont="1" applyAlignment="1">
      <alignment horizontal="center" vertical="center"/>
    </xf>
    <xf numFmtId="0" fontId="6" fillId="0" borderId="0" xfId="14" applyFont="1" applyAlignment="1">
      <alignment vertical="center"/>
    </xf>
    <xf numFmtId="0" fontId="39" fillId="12" borderId="6" xfId="12" applyFont="1" applyFill="1" applyBorder="1" applyAlignment="1">
      <alignment vertical="center" textRotation="255" wrapText="1"/>
    </xf>
    <xf numFmtId="0" fontId="0" fillId="12" borderId="68" xfId="12" applyFont="1" applyFill="1" applyBorder="1" applyAlignment="1">
      <alignment horizontal="center" vertical="center" shrinkToFit="1"/>
    </xf>
    <xf numFmtId="0" fontId="0" fillId="13" borderId="29" xfId="12" applyFont="1" applyFill="1" applyBorder="1" applyAlignment="1">
      <alignment horizontal="center" vertical="center" wrapText="1"/>
    </xf>
    <xf numFmtId="0" fontId="8" fillId="0" borderId="0" xfId="12" applyFont="1" applyAlignment="1">
      <alignment vertical="center"/>
    </xf>
    <xf numFmtId="0" fontId="8" fillId="0" borderId="0" xfId="12" applyFont="1"/>
    <xf numFmtId="0" fontId="43" fillId="0" borderId="0" xfId="12"/>
    <xf numFmtId="0" fontId="43" fillId="0" borderId="0" xfId="12" applyAlignment="1">
      <alignment vertical="center"/>
    </xf>
    <xf numFmtId="0" fontId="0" fillId="12" borderId="62" xfId="12" applyFont="1" applyFill="1" applyBorder="1" applyAlignment="1">
      <alignment horizontal="center" vertical="center"/>
    </xf>
    <xf numFmtId="0" fontId="0" fillId="12" borderId="57" xfId="12" applyFont="1" applyFill="1" applyBorder="1" applyAlignment="1">
      <alignment horizontal="center" vertical="center"/>
    </xf>
    <xf numFmtId="0" fontId="20" fillId="0" borderId="0" xfId="0" applyFont="1">
      <alignment vertical="center"/>
    </xf>
    <xf numFmtId="0" fontId="21" fillId="0" borderId="0" xfId="0" applyFont="1">
      <alignment vertical="center"/>
    </xf>
    <xf numFmtId="0" fontId="10" fillId="0" borderId="0" xfId="5" applyFont="1" applyAlignment="1">
      <alignment horizontal="left" shrinkToFit="1"/>
    </xf>
    <xf numFmtId="0" fontId="10" fillId="0" borderId="0" xfId="5" applyFont="1" applyAlignment="1">
      <alignment shrinkToFit="1"/>
    </xf>
    <xf numFmtId="0" fontId="8" fillId="7" borderId="0" xfId="17" applyFill="1"/>
    <xf numFmtId="0" fontId="3" fillId="7" borderId="0" xfId="17" applyFont="1" applyFill="1" applyAlignment="1">
      <alignment vertical="center"/>
    </xf>
    <xf numFmtId="0" fontId="8" fillId="0" borderId="0" xfId="17"/>
    <xf numFmtId="0" fontId="15" fillId="7" borderId="0" xfId="17" applyFont="1" applyFill="1" applyAlignment="1">
      <alignment horizontal="center" vertical="center"/>
    </xf>
    <xf numFmtId="0" fontId="15" fillId="7" borderId="0" xfId="17" applyFont="1" applyFill="1" applyAlignment="1">
      <alignment horizontal="center"/>
    </xf>
    <xf numFmtId="0" fontId="8" fillId="7" borderId="0" xfId="17" applyFill="1" applyAlignment="1">
      <alignment vertical="center"/>
    </xf>
    <xf numFmtId="0" fontId="4" fillId="7" borderId="0" xfId="17" applyFont="1" applyFill="1" applyAlignment="1">
      <alignment horizontal="center" vertical="center"/>
    </xf>
    <xf numFmtId="0" fontId="8" fillId="0" borderId="0" xfId="17" applyAlignment="1">
      <alignment vertical="center"/>
    </xf>
    <xf numFmtId="0" fontId="6" fillId="7" borderId="5" xfId="17" applyFont="1" applyFill="1" applyBorder="1" applyAlignment="1">
      <alignment vertical="center"/>
    </xf>
    <xf numFmtId="0" fontId="4" fillId="7" borderId="5" xfId="17" applyFont="1" applyFill="1" applyBorder="1" applyAlignment="1">
      <alignment vertical="center"/>
    </xf>
    <xf numFmtId="0" fontId="8" fillId="7" borderId="0" xfId="17" applyFill="1" applyAlignment="1">
      <alignment horizontal="right" vertical="center"/>
    </xf>
    <xf numFmtId="0" fontId="6" fillId="7" borderId="0" xfId="17" applyFont="1" applyFill="1"/>
    <xf numFmtId="0" fontId="6" fillId="0" borderId="0" xfId="17" applyFont="1"/>
    <xf numFmtId="0" fontId="6" fillId="7" borderId="0" xfId="17" applyFont="1" applyFill="1" applyAlignment="1">
      <alignment horizontal="center" vertical="center"/>
    </xf>
    <xf numFmtId="0" fontId="6" fillId="0" borderId="0" xfId="17" applyFont="1" applyAlignment="1">
      <alignment horizontal="center" vertical="center"/>
    </xf>
    <xf numFmtId="38" fontId="6" fillId="7" borderId="3" xfId="3" applyFont="1" applyFill="1" applyBorder="1" applyAlignment="1">
      <alignment horizontal="right" vertical="center" shrinkToFit="1"/>
    </xf>
    <xf numFmtId="38" fontId="6" fillId="7" borderId="34" xfId="3" applyFont="1" applyFill="1" applyBorder="1" applyAlignment="1">
      <alignment horizontal="right" vertical="center" shrinkToFit="1"/>
    </xf>
    <xf numFmtId="38" fontId="6" fillId="7" borderId="35" xfId="3" applyFont="1" applyFill="1" applyBorder="1" applyAlignment="1">
      <alignment horizontal="right" vertical="center" shrinkToFit="1"/>
    </xf>
    <xf numFmtId="0" fontId="6" fillId="7" borderId="0" xfId="17" applyFont="1" applyFill="1" applyAlignment="1">
      <alignment vertical="center"/>
    </xf>
    <xf numFmtId="0" fontId="6" fillId="0" borderId="0" xfId="17" applyFont="1" applyAlignment="1">
      <alignment vertical="center"/>
    </xf>
    <xf numFmtId="0" fontId="3" fillId="0" borderId="0" xfId="2" applyFont="1"/>
    <xf numFmtId="0" fontId="19" fillId="0" borderId="3" xfId="2" applyFont="1" applyBorder="1" applyAlignment="1">
      <alignment horizontal="center" vertical="center"/>
    </xf>
    <xf numFmtId="0" fontId="8" fillId="0" borderId="0" xfId="2" applyAlignment="1">
      <alignment horizontal="center" vertical="center"/>
    </xf>
    <xf numFmtId="0" fontId="3" fillId="0" borderId="4" xfId="2" applyFont="1" applyBorder="1" applyAlignment="1">
      <alignment horizontal="left" vertical="center"/>
    </xf>
    <xf numFmtId="0" fontId="8" fillId="0" borderId="0" xfId="2" applyAlignment="1">
      <alignment horizontal="left" vertical="center"/>
    </xf>
    <xf numFmtId="38" fontId="6" fillId="7" borderId="65" xfId="3" applyFont="1" applyFill="1" applyBorder="1" applyAlignment="1">
      <alignment horizontal="right" vertical="center" shrinkToFit="1"/>
    </xf>
    <xf numFmtId="38" fontId="6" fillId="7" borderId="66" xfId="3" applyFont="1" applyFill="1" applyBorder="1" applyAlignment="1">
      <alignment horizontal="right" vertical="center" shrinkToFit="1"/>
    </xf>
    <xf numFmtId="38" fontId="6" fillId="7" borderId="67" xfId="3" applyFont="1" applyFill="1" applyBorder="1" applyAlignment="1">
      <alignment horizontal="right" vertical="center" shrinkToFit="1"/>
    </xf>
    <xf numFmtId="38" fontId="0" fillId="7" borderId="65" xfId="3" applyFont="1" applyFill="1" applyBorder="1" applyAlignment="1">
      <alignment vertical="center"/>
    </xf>
    <xf numFmtId="0" fontId="0" fillId="7" borderId="5" xfId="17" applyFont="1" applyFill="1" applyBorder="1" applyAlignment="1">
      <alignment vertical="center"/>
    </xf>
    <xf numFmtId="0" fontId="0" fillId="7" borderId="5" xfId="2" applyFont="1" applyFill="1" applyBorder="1"/>
    <xf numFmtId="0" fontId="8" fillId="0" borderId="0" xfId="17" applyAlignment="1">
      <alignment wrapText="1"/>
    </xf>
    <xf numFmtId="38" fontId="6" fillId="0" borderId="0" xfId="3" applyFont="1" applyAlignment="1">
      <alignment horizontal="center" vertical="center"/>
    </xf>
    <xf numFmtId="0" fontId="32" fillId="0" borderId="0" xfId="7" applyAlignment="1">
      <alignment horizontal="right"/>
    </xf>
    <xf numFmtId="0" fontId="8" fillId="0" borderId="0" xfId="16"/>
    <xf numFmtId="0" fontId="3" fillId="0" borderId="0" xfId="16" applyFont="1"/>
    <xf numFmtId="0" fontId="0" fillId="0" borderId="0" xfId="16" applyFont="1"/>
    <xf numFmtId="0" fontId="13" fillId="0" borderId="0" xfId="16" applyFont="1" applyAlignment="1">
      <alignment wrapText="1"/>
    </xf>
    <xf numFmtId="179" fontId="8" fillId="0" borderId="0" xfId="16" applyNumberFormat="1"/>
    <xf numFmtId="0" fontId="58" fillId="0" borderId="0" xfId="0" applyFont="1">
      <alignment vertical="center"/>
    </xf>
    <xf numFmtId="0" fontId="59" fillId="0" borderId="0" xfId="0" applyFont="1">
      <alignment vertical="center"/>
    </xf>
    <xf numFmtId="0" fontId="1" fillId="0" borderId="0" xfId="0" applyFont="1" applyAlignment="1">
      <alignment horizontal="center" vertical="center"/>
    </xf>
    <xf numFmtId="38" fontId="13" fillId="3" borderId="1" xfId="1" applyFont="1" applyFill="1" applyBorder="1" applyAlignment="1">
      <alignment vertical="center" wrapText="1"/>
    </xf>
    <xf numFmtId="38" fontId="2" fillId="3" borderId="1" xfId="1" applyFont="1" applyFill="1" applyBorder="1" applyAlignment="1">
      <alignment horizontal="center" vertical="center" wrapText="1"/>
    </xf>
    <xf numFmtId="38" fontId="0" fillId="0" borderId="1" xfId="1" applyFont="1" applyBorder="1" applyAlignment="1">
      <alignment vertical="center" wrapText="1"/>
    </xf>
    <xf numFmtId="38" fontId="0" fillId="0" borderId="15" xfId="1" applyFont="1" applyBorder="1" applyAlignment="1">
      <alignment vertical="center" wrapText="1"/>
    </xf>
    <xf numFmtId="38" fontId="0" fillId="0" borderId="14" xfId="1" applyFont="1" applyBorder="1" applyAlignment="1">
      <alignment vertical="center" wrapText="1"/>
    </xf>
    <xf numFmtId="38" fontId="0" fillId="0" borderId="0" xfId="1" applyFont="1" applyFill="1" applyBorder="1">
      <alignment vertical="center"/>
    </xf>
    <xf numFmtId="38" fontId="11" fillId="0" borderId="0" xfId="1" applyFont="1" applyFill="1" applyBorder="1">
      <alignment vertical="center"/>
    </xf>
    <xf numFmtId="38" fontId="0" fillId="0" borderId="1" xfId="1" applyFont="1" applyFill="1" applyBorder="1" applyAlignment="1">
      <alignment vertical="center" wrapText="1"/>
    </xf>
    <xf numFmtId="38" fontId="0" fillId="0" borderId="15" xfId="1" applyFont="1" applyFill="1" applyBorder="1" applyAlignment="1">
      <alignment vertical="center" wrapText="1"/>
    </xf>
    <xf numFmtId="38" fontId="0" fillId="0" borderId="64" xfId="3" applyFont="1" applyFill="1" applyBorder="1" applyAlignment="1">
      <alignment vertical="center"/>
    </xf>
    <xf numFmtId="177" fontId="10" fillId="0" borderId="0" xfId="5" applyNumberFormat="1" applyFont="1"/>
    <xf numFmtId="184" fontId="9" fillId="0" borderId="8" xfId="4" applyNumberFormat="1" applyFont="1" applyBorder="1" applyAlignment="1">
      <alignment horizontal="center" vertical="center"/>
    </xf>
    <xf numFmtId="184" fontId="9" fillId="0" borderId="7" xfId="4" applyNumberFormat="1" applyFont="1" applyBorder="1" applyAlignment="1">
      <alignment horizontal="center" vertical="center"/>
    </xf>
    <xf numFmtId="0" fontId="60" fillId="0" borderId="0" xfId="4" applyFont="1">
      <alignment vertical="center"/>
    </xf>
    <xf numFmtId="184" fontId="60" fillId="0" borderId="0" xfId="4" applyNumberFormat="1" applyFont="1">
      <alignment vertical="center"/>
    </xf>
    <xf numFmtId="184" fontId="9" fillId="0" borderId="0" xfId="5" applyNumberFormat="1" applyFont="1"/>
    <xf numFmtId="0" fontId="9" fillId="0" borderId="0" xfId="4" applyFont="1">
      <alignment vertical="center"/>
    </xf>
    <xf numFmtId="0" fontId="0" fillId="0" borderId="0" xfId="4" applyFont="1">
      <alignment vertical="center"/>
    </xf>
    <xf numFmtId="184" fontId="9" fillId="0" borderId="0" xfId="4" applyNumberFormat="1" applyFont="1">
      <alignment vertical="center"/>
    </xf>
    <xf numFmtId="0" fontId="9" fillId="0" borderId="0" xfId="4" applyFont="1" applyAlignment="1">
      <alignment horizontal="right" vertical="center"/>
    </xf>
    <xf numFmtId="184" fontId="9" fillId="0" borderId="6" xfId="4" applyNumberFormat="1" applyFont="1" applyBorder="1" applyAlignment="1">
      <alignment horizontal="right" vertical="center"/>
    </xf>
    <xf numFmtId="0" fontId="9" fillId="0" borderId="0" xfId="4" applyFont="1" applyAlignment="1">
      <alignment horizontal="left" vertical="center"/>
    </xf>
    <xf numFmtId="184" fontId="31" fillId="0" borderId="0" xfId="4" applyNumberFormat="1" applyFont="1">
      <alignment vertical="center"/>
    </xf>
    <xf numFmtId="184" fontId="8" fillId="0" borderId="0" xfId="4" applyNumberFormat="1">
      <alignment vertical="center"/>
    </xf>
    <xf numFmtId="0" fontId="2" fillId="0" borderId="0" xfId="4" applyFont="1">
      <alignment vertical="center"/>
    </xf>
    <xf numFmtId="0" fontId="0" fillId="0" borderId="69" xfId="12" applyFont="1" applyBorder="1" applyAlignment="1">
      <alignment horizontal="center" vertical="center" shrinkToFit="1"/>
    </xf>
    <xf numFmtId="0" fontId="5" fillId="0" borderId="14" xfId="10" applyFont="1" applyBorder="1" applyAlignment="1">
      <alignment horizontal="center" vertical="center"/>
    </xf>
    <xf numFmtId="0" fontId="61" fillId="0" borderId="0" xfId="10" applyFont="1" applyAlignment="1">
      <alignment vertical="center"/>
    </xf>
    <xf numFmtId="0" fontId="62" fillId="0" borderId="0" xfId="0" applyFont="1">
      <alignment vertical="center"/>
    </xf>
    <xf numFmtId="0" fontId="63" fillId="0" borderId="0" xfId="4" applyFont="1">
      <alignment vertical="center"/>
    </xf>
    <xf numFmtId="0" fontId="64" fillId="0" borderId="0" xfId="13" applyFont="1" applyAlignment="1">
      <alignment vertical="center"/>
    </xf>
    <xf numFmtId="0" fontId="59" fillId="0" borderId="0" xfId="4" applyFont="1">
      <alignment vertical="center"/>
    </xf>
    <xf numFmtId="0" fontId="66" fillId="11" borderId="0" xfId="17" applyFont="1" applyFill="1"/>
    <xf numFmtId="38" fontId="6" fillId="7" borderId="14" xfId="3" applyFont="1" applyFill="1" applyBorder="1" applyAlignment="1">
      <alignment horizontal="right" vertical="center" shrinkToFit="1"/>
    </xf>
    <xf numFmtId="38" fontId="6" fillId="7" borderId="11" xfId="3" applyFont="1" applyFill="1" applyBorder="1" applyAlignment="1">
      <alignment horizontal="right" vertical="center" shrinkToFit="1"/>
    </xf>
    <xf numFmtId="38" fontId="0" fillId="0" borderId="76" xfId="3" applyFont="1" applyFill="1" applyBorder="1" applyAlignment="1">
      <alignment vertical="center"/>
    </xf>
    <xf numFmtId="38" fontId="0" fillId="0" borderId="77" xfId="3" applyFont="1" applyFill="1" applyBorder="1" applyAlignment="1">
      <alignment vertical="center"/>
    </xf>
    <xf numFmtId="38" fontId="6" fillId="0" borderId="13" xfId="3" applyFont="1" applyFill="1" applyBorder="1" applyAlignment="1">
      <alignment horizontal="right" vertical="center" shrinkToFit="1"/>
    </xf>
    <xf numFmtId="38" fontId="6" fillId="0" borderId="6" xfId="3" applyFont="1" applyFill="1" applyBorder="1" applyAlignment="1">
      <alignment horizontal="right" vertical="center" shrinkToFit="1"/>
    </xf>
    <xf numFmtId="38" fontId="6" fillId="0" borderId="8" xfId="3" applyFont="1" applyFill="1" applyBorder="1" applyAlignment="1">
      <alignment horizontal="right" vertical="center" shrinkToFit="1"/>
    </xf>
    <xf numFmtId="38" fontId="0" fillId="0" borderId="13" xfId="3" applyFont="1" applyFill="1" applyBorder="1" applyAlignment="1">
      <alignment vertical="center"/>
    </xf>
    <xf numFmtId="0" fontId="6" fillId="7" borderId="8" xfId="17" applyFont="1" applyFill="1" applyBorder="1" applyAlignment="1">
      <alignment horizontal="right" wrapText="1" indent="1"/>
    </xf>
    <xf numFmtId="0" fontId="6" fillId="7" borderId="13" xfId="17" applyFont="1" applyFill="1" applyBorder="1" applyAlignment="1">
      <alignment wrapText="1"/>
    </xf>
    <xf numFmtId="0" fontId="6" fillId="7" borderId="13" xfId="17" applyFont="1" applyFill="1" applyBorder="1" applyAlignment="1">
      <alignment vertical="center" wrapText="1"/>
    </xf>
    <xf numFmtId="0" fontId="6" fillId="7" borderId="7" xfId="17" applyFont="1" applyFill="1" applyBorder="1" applyAlignment="1">
      <alignment wrapText="1"/>
    </xf>
    <xf numFmtId="0" fontId="6" fillId="7" borderId="9" xfId="17" applyFont="1" applyFill="1" applyBorder="1" applyAlignment="1">
      <alignment horizontal="center" wrapText="1"/>
    </xf>
    <xf numFmtId="0" fontId="6" fillId="7" borderId="20" xfId="17" applyFont="1" applyFill="1" applyBorder="1" applyAlignment="1">
      <alignment wrapText="1"/>
    </xf>
    <xf numFmtId="0" fontId="6" fillId="7" borderId="20" xfId="17" applyFont="1" applyFill="1" applyBorder="1" applyAlignment="1">
      <alignment vertical="center" wrapText="1"/>
    </xf>
    <xf numFmtId="0" fontId="6" fillId="7" borderId="10" xfId="17" applyFont="1" applyFill="1" applyBorder="1" applyAlignment="1">
      <alignment wrapText="1"/>
    </xf>
    <xf numFmtId="0" fontId="6" fillId="7" borderId="9" xfId="17" applyFont="1" applyFill="1" applyBorder="1" applyAlignment="1">
      <alignment horizontal="left" vertical="center" wrapText="1"/>
    </xf>
    <xf numFmtId="0" fontId="6" fillId="7" borderId="20" xfId="17" applyFont="1" applyFill="1" applyBorder="1" applyAlignment="1">
      <alignment horizontal="center" vertical="distributed" wrapText="1"/>
    </xf>
    <xf numFmtId="0" fontId="6" fillId="7" borderId="10" xfId="17" applyFont="1" applyFill="1" applyBorder="1" applyAlignment="1">
      <alignment horizontal="center" vertical="distributed" wrapText="1"/>
    </xf>
    <xf numFmtId="0" fontId="6" fillId="7" borderId="20" xfId="17" applyFont="1" applyFill="1" applyBorder="1" applyAlignment="1">
      <alignment horizontal="center" vertical="center" wrapText="1"/>
    </xf>
    <xf numFmtId="0" fontId="6" fillId="7" borderId="20" xfId="17" applyFont="1" applyFill="1" applyBorder="1" applyAlignment="1">
      <alignment horizontal="center" vertical="center"/>
    </xf>
    <xf numFmtId="0" fontId="6" fillId="7" borderId="9" xfId="17" applyFont="1" applyFill="1" applyBorder="1" applyAlignment="1">
      <alignment horizontal="center" vertical="center"/>
    </xf>
    <xf numFmtId="0" fontId="6" fillId="7" borderId="9" xfId="17" applyFont="1" applyFill="1" applyBorder="1" applyAlignment="1">
      <alignment horizontal="left" vertical="top"/>
    </xf>
    <xf numFmtId="0" fontId="6" fillId="7" borderId="34" xfId="17" applyFont="1" applyFill="1" applyBorder="1" applyAlignment="1">
      <alignment horizontal="center" vertical="center"/>
    </xf>
    <xf numFmtId="0" fontId="6" fillId="7" borderId="10" xfId="17" applyFont="1" applyFill="1" applyBorder="1" applyAlignment="1">
      <alignment horizontal="center" vertical="center" wrapText="1"/>
    </xf>
    <xf numFmtId="0" fontId="6" fillId="7" borderId="32" xfId="17" applyFont="1" applyFill="1" applyBorder="1" applyAlignment="1">
      <alignment horizontal="center" vertical="center" wrapText="1"/>
    </xf>
    <xf numFmtId="0" fontId="6" fillId="7" borderId="33" xfId="17" applyFont="1" applyFill="1" applyBorder="1" applyAlignment="1">
      <alignment horizontal="left" vertical="center" wrapText="1"/>
    </xf>
    <xf numFmtId="0" fontId="6" fillId="7" borderId="1" xfId="17" applyFont="1" applyFill="1" applyBorder="1" applyAlignment="1">
      <alignment horizontal="left" vertical="center" wrapText="1"/>
    </xf>
    <xf numFmtId="38" fontId="6" fillId="7" borderId="33" xfId="3" applyFont="1" applyFill="1" applyBorder="1" applyAlignment="1">
      <alignment horizontal="center" vertical="center" wrapText="1"/>
    </xf>
    <xf numFmtId="179" fontId="8" fillId="7" borderId="0" xfId="2" applyNumberFormat="1" applyFill="1"/>
    <xf numFmtId="0" fontId="40" fillId="5" borderId="1" xfId="7" applyFont="1" applyFill="1" applyBorder="1" applyAlignment="1">
      <alignment horizontal="center" vertical="center" shrinkToFit="1"/>
    </xf>
    <xf numFmtId="187" fontId="40" fillId="5" borderId="1" xfId="7" applyNumberFormat="1" applyFont="1" applyFill="1" applyBorder="1" applyAlignment="1">
      <alignment horizontal="center" vertical="center" shrinkToFit="1"/>
    </xf>
    <xf numFmtId="0" fontId="40" fillId="5" borderId="1" xfId="7" applyFont="1" applyFill="1" applyBorder="1" applyAlignment="1">
      <alignment horizontal="left" vertical="center" wrapText="1" shrinkToFit="1"/>
    </xf>
    <xf numFmtId="0" fontId="40" fillId="5" borderId="1" xfId="7" applyFont="1" applyFill="1" applyBorder="1" applyAlignment="1">
      <alignment horizontal="center" vertical="center" wrapText="1" shrinkToFit="1"/>
    </xf>
    <xf numFmtId="0" fontId="40" fillId="5" borderId="1" xfId="7" applyFont="1" applyFill="1" applyBorder="1" applyAlignment="1">
      <alignment vertical="center" wrapText="1" shrinkToFit="1"/>
    </xf>
    <xf numFmtId="0" fontId="68" fillId="0" borderId="0" xfId="7" applyFont="1">
      <alignment vertical="center"/>
    </xf>
    <xf numFmtId="185" fontId="69" fillId="0" borderId="0" xfId="6" applyNumberFormat="1" applyFont="1" applyFill="1" applyAlignment="1">
      <alignment vertical="center"/>
    </xf>
    <xf numFmtId="188" fontId="48" fillId="0" borderId="0" xfId="10" applyNumberFormat="1" applyFont="1" applyAlignment="1">
      <alignment vertical="center"/>
    </xf>
    <xf numFmtId="0" fontId="0" fillId="0" borderId="0" xfId="10" applyFont="1" applyAlignment="1">
      <alignment horizontal="left" vertical="center" wrapText="1"/>
    </xf>
    <xf numFmtId="0" fontId="8" fillId="0" borderId="0" xfId="10" applyFont="1" applyAlignment="1">
      <alignment horizontal="left" vertical="center" wrapText="1"/>
    </xf>
    <xf numFmtId="0" fontId="0" fillId="0" borderId="0" xfId="0" applyAlignment="1">
      <alignment horizontal="center" vertical="center" wrapText="1"/>
    </xf>
    <xf numFmtId="0" fontId="8" fillId="0" borderId="3" xfId="10" applyFont="1" applyBorder="1" applyAlignment="1">
      <alignment horizontal="left" vertical="center"/>
    </xf>
    <xf numFmtId="0" fontId="8" fillId="0" borderId="2" xfId="10" applyFont="1" applyBorder="1" applyAlignment="1">
      <alignment horizontal="left" vertical="center"/>
    </xf>
    <xf numFmtId="0" fontId="8" fillId="0" borderId="4" xfId="10" applyFont="1" applyBorder="1" applyAlignment="1">
      <alignment horizontal="left" vertical="center"/>
    </xf>
    <xf numFmtId="0" fontId="0" fillId="0" borderId="3" xfId="10" applyFont="1" applyBorder="1" applyAlignment="1">
      <alignment horizontal="left" vertical="center"/>
    </xf>
    <xf numFmtId="0" fontId="0" fillId="0" borderId="8" xfId="10" applyFont="1" applyBorder="1" applyAlignment="1">
      <alignment horizontal="left" vertical="center" wrapText="1"/>
    </xf>
    <xf numFmtId="0" fontId="0" fillId="0" borderId="6" xfId="10" applyFont="1" applyBorder="1" applyAlignment="1">
      <alignment horizontal="left" vertical="center" wrapText="1"/>
    </xf>
    <xf numFmtId="0" fontId="0" fillId="0" borderId="7" xfId="10" applyFont="1" applyBorder="1" applyAlignment="1">
      <alignment horizontal="left" vertical="center" wrapText="1"/>
    </xf>
    <xf numFmtId="0" fontId="0" fillId="0" borderId="9" xfId="10" applyFont="1" applyBorder="1" applyAlignment="1">
      <alignment horizontal="left" vertical="center" wrapText="1"/>
    </xf>
    <xf numFmtId="0" fontId="0" fillId="0" borderId="10" xfId="10" applyFont="1" applyBorder="1" applyAlignment="1">
      <alignment horizontal="left" vertical="center" wrapText="1"/>
    </xf>
    <xf numFmtId="0" fontId="0" fillId="0" borderId="11" xfId="10" applyFont="1" applyBorder="1" applyAlignment="1">
      <alignment horizontal="left" vertical="center" wrapText="1"/>
    </xf>
    <xf numFmtId="0" fontId="0" fillId="0" borderId="5" xfId="10" applyFont="1" applyBorder="1" applyAlignment="1">
      <alignment horizontal="left" vertical="center" wrapText="1"/>
    </xf>
    <xf numFmtId="0" fontId="0" fillId="0" borderId="12" xfId="10" applyFont="1" applyBorder="1" applyAlignment="1">
      <alignment horizontal="left" vertical="center" wrapText="1"/>
    </xf>
    <xf numFmtId="0" fontId="0" fillId="0" borderId="2" xfId="10" applyFont="1" applyBorder="1" applyAlignment="1">
      <alignment horizontal="left" vertical="center"/>
    </xf>
    <xf numFmtId="0" fontId="0" fillId="0" borderId="4" xfId="10" applyFont="1" applyBorder="1" applyAlignment="1">
      <alignment horizontal="left" vertical="center"/>
    </xf>
    <xf numFmtId="0" fontId="0" fillId="0" borderId="3" xfId="10" applyFont="1" applyBorder="1" applyAlignment="1">
      <alignment horizontal="left" vertical="center" shrinkToFit="1"/>
    </xf>
    <xf numFmtId="0" fontId="0" fillId="0" borderId="2" xfId="0" applyBorder="1" applyAlignment="1">
      <alignment horizontal="left" vertical="center" shrinkToFit="1"/>
    </xf>
    <xf numFmtId="0" fontId="0" fillId="0" borderId="4" xfId="0" applyBorder="1" applyAlignment="1">
      <alignment horizontal="left" vertical="center" shrinkToFit="1"/>
    </xf>
    <xf numFmtId="0" fontId="53" fillId="0" borderId="0" xfId="10" applyFont="1" applyAlignment="1">
      <alignment horizontal="left" vertical="center" wrapText="1"/>
    </xf>
    <xf numFmtId="0" fontId="5" fillId="0" borderId="3" xfId="10" applyFont="1" applyBorder="1" applyAlignment="1">
      <alignment horizontal="left" vertical="center" shrinkToFit="1"/>
    </xf>
    <xf numFmtId="0" fontId="5" fillId="0" borderId="2" xfId="10" applyFont="1" applyBorder="1" applyAlignment="1">
      <alignment horizontal="left" vertical="center" shrinkToFit="1"/>
    </xf>
    <xf numFmtId="0" fontId="5" fillId="0" borderId="4" xfId="10" applyFont="1" applyBorder="1" applyAlignment="1">
      <alignment horizontal="left" vertical="center" shrinkToFit="1"/>
    </xf>
    <xf numFmtId="0" fontId="5" fillId="0" borderId="3" xfId="10" applyFont="1" applyBorder="1" applyAlignment="1">
      <alignment horizontal="left" vertical="center" wrapText="1"/>
    </xf>
    <xf numFmtId="0" fontId="5" fillId="0" borderId="2" xfId="10" applyFont="1" applyBorder="1" applyAlignment="1">
      <alignment horizontal="left" vertical="center" wrapText="1"/>
    </xf>
    <xf numFmtId="0" fontId="5" fillId="0" borderId="4" xfId="10" applyFont="1" applyBorder="1" applyAlignment="1">
      <alignment horizontal="left" vertical="center" wrapText="1"/>
    </xf>
    <xf numFmtId="0" fontId="51" fillId="0" borderId="6" xfId="10" applyFont="1" applyBorder="1"/>
    <xf numFmtId="0" fontId="39" fillId="12" borderId="59" xfId="12" applyFont="1" applyFill="1" applyBorder="1" applyAlignment="1">
      <alignment horizontal="center" vertical="center" textRotation="255" wrapText="1"/>
    </xf>
    <xf numFmtId="0" fontId="39" fillId="12" borderId="57" xfId="12" applyFont="1" applyFill="1" applyBorder="1" applyAlignment="1">
      <alignment horizontal="center" vertical="center" textRotation="255" wrapText="1"/>
    </xf>
    <xf numFmtId="0" fontId="0" fillId="13" borderId="60" xfId="12" applyFont="1" applyFill="1" applyBorder="1" applyAlignment="1">
      <alignment horizontal="center" vertical="center" wrapText="1"/>
    </xf>
    <xf numFmtId="0" fontId="0" fillId="13" borderId="27" xfId="12" applyFont="1" applyFill="1" applyBorder="1" applyAlignment="1">
      <alignment horizontal="center" vertical="center" wrapText="1"/>
    </xf>
    <xf numFmtId="0" fontId="8" fillId="12" borderId="49" xfId="10" applyFont="1" applyFill="1" applyBorder="1" applyAlignment="1">
      <alignment horizontal="center" vertical="center"/>
    </xf>
    <xf numFmtId="0" fontId="8" fillId="12" borderId="50" xfId="10" applyFont="1" applyFill="1" applyBorder="1" applyAlignment="1">
      <alignment horizontal="center" vertical="center"/>
    </xf>
    <xf numFmtId="0" fontId="39" fillId="12" borderId="53" xfId="10" applyFont="1" applyFill="1" applyBorder="1" applyAlignment="1">
      <alignment horizontal="center" vertical="center" textRotation="255"/>
    </xf>
    <xf numFmtId="0" fontId="39" fillId="12" borderId="57" xfId="10" applyFont="1" applyFill="1" applyBorder="1" applyAlignment="1">
      <alignment horizontal="center" vertical="center" textRotation="255"/>
    </xf>
    <xf numFmtId="0" fontId="39" fillId="12" borderId="59" xfId="10" applyFont="1" applyFill="1" applyBorder="1" applyAlignment="1">
      <alignment horizontal="center" vertical="center" textRotation="255"/>
    </xf>
    <xf numFmtId="0" fontId="0" fillId="13" borderId="60" xfId="10" applyFont="1" applyFill="1" applyBorder="1" applyAlignment="1">
      <alignment horizontal="left" vertical="center" wrapText="1"/>
    </xf>
    <xf numFmtId="0" fontId="0" fillId="13" borderId="61" xfId="10" applyFont="1" applyFill="1" applyBorder="1" applyAlignment="1">
      <alignment horizontal="left" vertical="center" wrapText="1"/>
    </xf>
    <xf numFmtId="0" fontId="0" fillId="13" borderId="27" xfId="10" applyFont="1" applyFill="1" applyBorder="1" applyAlignment="1">
      <alignment horizontal="left" vertical="center" wrapText="1"/>
    </xf>
    <xf numFmtId="0" fontId="10" fillId="0" borderId="0" xfId="5" applyFont="1" applyAlignment="1">
      <alignment horizontal="left" shrinkToFit="1"/>
    </xf>
    <xf numFmtId="0" fontId="24" fillId="0" borderId="0" xfId="5" applyFont="1" applyAlignment="1">
      <alignment horizontal="center"/>
    </xf>
    <xf numFmtId="0" fontId="10" fillId="0" borderId="0" xfId="5" applyFont="1" applyAlignment="1">
      <alignment horizontal="right"/>
    </xf>
    <xf numFmtId="182" fontId="10" fillId="0" borderId="0" xfId="5" applyNumberFormat="1" applyFont="1" applyAlignment="1">
      <alignment horizontal="center" wrapText="1"/>
    </xf>
    <xf numFmtId="182" fontId="10" fillId="0" borderId="0" xfId="5" applyNumberFormat="1" applyFont="1" applyAlignment="1">
      <alignment horizontal="center"/>
    </xf>
    <xf numFmtId="0" fontId="10" fillId="0" borderId="0" xfId="5" applyFont="1" applyAlignment="1">
      <alignment horizontal="center"/>
    </xf>
    <xf numFmtId="0" fontId="25" fillId="0" borderId="0" xfId="4" applyFont="1" applyAlignment="1">
      <alignment horizontal="left" vertical="top" wrapText="1"/>
    </xf>
    <xf numFmtId="0" fontId="10" fillId="0" borderId="0" xfId="5" applyFont="1" applyAlignment="1">
      <alignment horizontal="left" vertical="top" wrapText="1"/>
    </xf>
    <xf numFmtId="0" fontId="9" fillId="0" borderId="8" xfId="4" applyFont="1" applyBorder="1" applyAlignment="1">
      <alignment horizontal="center" vertical="center"/>
    </xf>
    <xf numFmtId="0" fontId="9" fillId="0" borderId="6" xfId="4" applyFont="1" applyBorder="1" applyAlignment="1">
      <alignment horizontal="center" vertical="center"/>
    </xf>
    <xf numFmtId="0" fontId="9" fillId="0" borderId="11" xfId="4" applyFont="1" applyBorder="1" applyAlignment="1">
      <alignment horizontal="center" vertical="center"/>
    </xf>
    <xf numFmtId="0" fontId="9" fillId="0" borderId="5" xfId="4" applyFont="1" applyBorder="1" applyAlignment="1">
      <alignment horizontal="center" vertical="center"/>
    </xf>
    <xf numFmtId="0" fontId="9" fillId="0" borderId="7" xfId="4" applyFont="1" applyBorder="1" applyAlignment="1">
      <alignment horizontal="center" vertical="center"/>
    </xf>
    <xf numFmtId="0" fontId="9" fillId="0" borderId="12" xfId="4" applyFont="1" applyBorder="1" applyAlignment="1">
      <alignment horizontal="center" vertical="center"/>
    </xf>
    <xf numFmtId="184" fontId="9" fillId="0" borderId="11" xfId="4" applyNumberFormat="1" applyFont="1" applyBorder="1" applyAlignment="1">
      <alignment horizontal="right" vertical="center"/>
    </xf>
    <xf numFmtId="184" fontId="9" fillId="0" borderId="5" xfId="4" applyNumberFormat="1" applyFont="1" applyBorder="1" applyAlignment="1">
      <alignment horizontal="right" vertical="center"/>
    </xf>
    <xf numFmtId="184" fontId="9" fillId="0" borderId="12" xfId="4" applyNumberFormat="1" applyFont="1" applyBorder="1" applyAlignment="1">
      <alignment horizontal="right" vertical="center"/>
    </xf>
    <xf numFmtId="0" fontId="10" fillId="0" borderId="8" xfId="4" applyFont="1" applyBorder="1" applyAlignment="1">
      <alignment horizontal="left" vertical="center" wrapText="1"/>
    </xf>
    <xf numFmtId="0" fontId="10" fillId="0" borderId="6" xfId="4" applyFont="1" applyBorder="1" applyAlignment="1">
      <alignment horizontal="left" vertical="center" wrapText="1"/>
    </xf>
    <xf numFmtId="0" fontId="10" fillId="0" borderId="11" xfId="4" applyFont="1" applyBorder="1" applyAlignment="1">
      <alignment horizontal="left" vertical="center" wrapText="1"/>
    </xf>
    <xf numFmtId="0" fontId="10" fillId="0" borderId="5" xfId="4" applyFont="1" applyBorder="1" applyAlignment="1">
      <alignment horizontal="left" vertical="center" wrapText="1"/>
    </xf>
    <xf numFmtId="184" fontId="9" fillId="0" borderId="70" xfId="4" applyNumberFormat="1" applyFont="1" applyBorder="1" applyAlignment="1">
      <alignment horizontal="center" vertical="center"/>
    </xf>
    <xf numFmtId="184" fontId="9" fillId="0" borderId="71" xfId="4" applyNumberFormat="1" applyFont="1" applyBorder="1" applyAlignment="1">
      <alignment horizontal="center" vertical="center"/>
    </xf>
    <xf numFmtId="184" fontId="9" fillId="0" borderId="72" xfId="4" applyNumberFormat="1" applyFont="1" applyBorder="1" applyAlignment="1">
      <alignment horizontal="center" vertical="center"/>
    </xf>
    <xf numFmtId="184" fontId="9" fillId="0" borderId="73" xfId="4" applyNumberFormat="1" applyFont="1" applyBorder="1" applyAlignment="1">
      <alignment horizontal="center" vertical="center"/>
    </xf>
    <xf numFmtId="184" fontId="9" fillId="0" borderId="74" xfId="4" applyNumberFormat="1" applyFont="1" applyBorder="1" applyAlignment="1">
      <alignment horizontal="center" vertical="center"/>
    </xf>
    <xf numFmtId="184" fontId="9" fillId="0" borderId="75" xfId="4" applyNumberFormat="1" applyFont="1" applyBorder="1" applyAlignment="1">
      <alignment horizontal="center" vertical="center"/>
    </xf>
    <xf numFmtId="0" fontId="9" fillId="0" borderId="1" xfId="4" applyFont="1" applyBorder="1" applyAlignment="1">
      <alignment horizontal="center" vertical="center"/>
    </xf>
    <xf numFmtId="184" fontId="9" fillId="0" borderId="13" xfId="4" applyNumberFormat="1" applyFont="1" applyBorder="1" applyAlignment="1">
      <alignment horizontal="center" vertical="center"/>
    </xf>
    <xf numFmtId="0" fontId="9" fillId="0" borderId="8" xfId="4" applyFont="1" applyBorder="1" applyAlignment="1">
      <alignment horizontal="left" vertical="center"/>
    </xf>
    <xf numFmtId="0" fontId="9" fillId="0" borderId="6" xfId="4" applyFont="1" applyBorder="1" applyAlignment="1">
      <alignment horizontal="left" vertical="center"/>
    </xf>
    <xf numFmtId="0" fontId="9" fillId="0" borderId="11" xfId="4" applyFont="1" applyBorder="1" applyAlignment="1">
      <alignment horizontal="left" vertical="center"/>
    </xf>
    <xf numFmtId="0" fontId="9" fillId="0" borderId="5" xfId="4" applyFont="1" applyBorder="1" applyAlignment="1">
      <alignment horizontal="left" vertical="center"/>
    </xf>
    <xf numFmtId="0" fontId="10" fillId="0" borderId="8" xfId="4" applyFont="1" applyBorder="1" applyAlignment="1">
      <alignment horizontal="center" vertical="center" wrapText="1"/>
    </xf>
    <xf numFmtId="0" fontId="10" fillId="0" borderId="6" xfId="4" applyFont="1" applyBorder="1" applyAlignment="1">
      <alignment horizontal="center" vertical="center" wrapText="1"/>
    </xf>
    <xf numFmtId="0" fontId="10" fillId="0" borderId="7" xfId="4" applyFont="1" applyBorder="1" applyAlignment="1">
      <alignment horizontal="center" vertical="center" wrapText="1"/>
    </xf>
    <xf numFmtId="0" fontId="10" fillId="0" borderId="11" xfId="4" applyFont="1" applyBorder="1" applyAlignment="1">
      <alignment horizontal="center" vertical="center" wrapText="1"/>
    </xf>
    <xf numFmtId="0" fontId="10" fillId="0" borderId="5" xfId="4" applyFont="1" applyBorder="1" applyAlignment="1">
      <alignment horizontal="center" vertical="center" wrapText="1"/>
    </xf>
    <xf numFmtId="0" fontId="10" fillId="0" borderId="12" xfId="4" applyFont="1" applyBorder="1" applyAlignment="1">
      <alignment horizontal="center" vertical="center" wrapText="1"/>
    </xf>
    <xf numFmtId="184" fontId="9" fillId="0" borderId="20" xfId="4" applyNumberFormat="1" applyFont="1" applyBorder="1" applyAlignment="1">
      <alignment horizontal="right" vertical="center"/>
    </xf>
    <xf numFmtId="184" fontId="9" fillId="0" borderId="14" xfId="4" applyNumberFormat="1" applyFont="1" applyBorder="1" applyAlignment="1">
      <alignment horizontal="right" vertical="center"/>
    </xf>
    <xf numFmtId="0" fontId="9" fillId="0" borderId="0" xfId="5" applyFont="1" applyAlignment="1">
      <alignment horizontal="center"/>
    </xf>
    <xf numFmtId="0" fontId="6" fillId="7" borderId="13" xfId="17" applyFont="1" applyFill="1" applyBorder="1" applyAlignment="1">
      <alignment horizontal="center" vertical="center" wrapText="1"/>
    </xf>
    <xf numFmtId="0" fontId="6" fillId="7" borderId="34" xfId="17" applyFont="1" applyFill="1" applyBorder="1" applyAlignment="1">
      <alignment horizontal="center" vertical="center" wrapText="1"/>
    </xf>
    <xf numFmtId="0" fontId="15" fillId="7" borderId="0" xfId="17" applyFont="1" applyFill="1" applyAlignment="1">
      <alignment horizontal="center" vertical="center"/>
    </xf>
    <xf numFmtId="0" fontId="8" fillId="7" borderId="0" xfId="17" applyFill="1" applyAlignment="1">
      <alignment horizontal="center" vertical="center"/>
    </xf>
    <xf numFmtId="0" fontId="15" fillId="7" borderId="0" xfId="17" applyFont="1" applyFill="1" applyAlignment="1">
      <alignment horizontal="center"/>
    </xf>
    <xf numFmtId="0" fontId="4" fillId="8" borderId="3" xfId="17" applyFont="1" applyFill="1" applyBorder="1" applyAlignment="1">
      <alignment horizontal="center" vertical="center"/>
    </xf>
    <xf numFmtId="0" fontId="4" fillId="8" borderId="4" xfId="17" applyFont="1" applyFill="1" applyBorder="1" applyAlignment="1">
      <alignment horizontal="center" vertical="center"/>
    </xf>
    <xf numFmtId="0" fontId="6" fillId="7" borderId="13" xfId="17" applyFont="1" applyFill="1" applyBorder="1" applyAlignment="1">
      <alignment horizontal="center" vertical="distributed" wrapText="1"/>
    </xf>
    <xf numFmtId="0" fontId="8" fillId="7" borderId="20" xfId="17" applyFill="1" applyBorder="1" applyAlignment="1">
      <alignment wrapText="1"/>
    </xf>
    <xf numFmtId="0" fontId="6" fillId="7" borderId="8" xfId="17" applyFont="1" applyFill="1" applyBorder="1" applyAlignment="1">
      <alignment horizontal="center" vertical="distributed" wrapText="1"/>
    </xf>
    <xf numFmtId="0" fontId="8" fillId="7" borderId="9" xfId="17" applyFill="1" applyBorder="1" applyAlignment="1">
      <alignment wrapText="1"/>
    </xf>
    <xf numFmtId="0" fontId="16" fillId="7" borderId="0" xfId="2" applyFont="1" applyFill="1" applyAlignment="1">
      <alignment horizontal="center" vertical="center"/>
    </xf>
    <xf numFmtId="0" fontId="19" fillId="7" borderId="36" xfId="2" applyFont="1" applyFill="1" applyBorder="1" applyAlignment="1">
      <alignment horizontal="center" vertical="center"/>
    </xf>
    <xf numFmtId="0" fontId="19" fillId="7" borderId="37" xfId="2" applyFont="1" applyFill="1" applyBorder="1" applyAlignment="1">
      <alignment horizontal="center" vertical="center"/>
    </xf>
    <xf numFmtId="0" fontId="19" fillId="7" borderId="38" xfId="2" applyFont="1" applyFill="1" applyBorder="1" applyAlignment="1">
      <alignment horizontal="center" vertical="center"/>
    </xf>
    <xf numFmtId="0" fontId="19" fillId="2" borderId="3" xfId="2" applyFont="1" applyFill="1" applyBorder="1" applyAlignment="1">
      <alignment horizontal="center" vertical="center"/>
    </xf>
    <xf numFmtId="0" fontId="19" fillId="2" borderId="2" xfId="2" applyFont="1" applyFill="1" applyBorder="1" applyAlignment="1">
      <alignment horizontal="center" vertical="center"/>
    </xf>
    <xf numFmtId="0" fontId="19" fillId="2" borderId="4" xfId="2" applyFont="1" applyFill="1" applyBorder="1" applyAlignment="1">
      <alignment horizontal="center" vertical="center"/>
    </xf>
    <xf numFmtId="0" fontId="19" fillId="7" borderId="3" xfId="2" applyFont="1" applyFill="1" applyBorder="1" applyAlignment="1">
      <alignment horizontal="center" vertical="center"/>
    </xf>
    <xf numFmtId="0" fontId="8" fillId="7" borderId="4" xfId="2" applyFill="1" applyBorder="1" applyAlignment="1">
      <alignment horizontal="center" vertical="center"/>
    </xf>
    <xf numFmtId="0" fontId="19" fillId="7" borderId="2" xfId="2" applyFont="1" applyFill="1" applyBorder="1" applyAlignment="1">
      <alignment horizontal="center" vertical="center"/>
    </xf>
    <xf numFmtId="179" fontId="19" fillId="0" borderId="11" xfId="2" quotePrefix="1" applyNumberFormat="1" applyFont="1" applyBorder="1" applyAlignment="1">
      <alignment horizontal="right" vertical="center"/>
    </xf>
    <xf numFmtId="179" fontId="8" fillId="0" borderId="5" xfId="2" applyNumberFormat="1" applyBorder="1" applyAlignment="1">
      <alignment horizontal="right" vertical="center"/>
    </xf>
    <xf numFmtId="0" fontId="3" fillId="0" borderId="11" xfId="16" applyFont="1" applyBorder="1" applyAlignment="1">
      <alignment horizontal="left" vertical="center" wrapText="1"/>
    </xf>
    <xf numFmtId="0" fontId="3" fillId="0" borderId="5" xfId="16" applyFont="1" applyBorder="1" applyAlignment="1">
      <alignment horizontal="left" vertical="center" wrapText="1"/>
    </xf>
    <xf numFmtId="0" fontId="8" fillId="0" borderId="12" xfId="16" applyBorder="1" applyAlignment="1">
      <alignment horizontal="left" vertical="center" wrapText="1"/>
    </xf>
    <xf numFmtId="0" fontId="19" fillId="0" borderId="3" xfId="2" applyFont="1" applyBorder="1" applyAlignment="1">
      <alignment horizontal="center" vertical="center"/>
    </xf>
    <xf numFmtId="0" fontId="8" fillId="0" borderId="4" xfId="2" applyBorder="1" applyAlignment="1">
      <alignment horizontal="center" vertical="center"/>
    </xf>
    <xf numFmtId="179" fontId="19" fillId="0" borderId="3" xfId="2" applyNumberFormat="1" applyFont="1" applyBorder="1" applyAlignment="1">
      <alignment vertical="center"/>
    </xf>
    <xf numFmtId="179" fontId="8" fillId="0" borderId="2" xfId="2" applyNumberFormat="1" applyBorder="1" applyAlignment="1">
      <alignment vertical="center"/>
    </xf>
    <xf numFmtId="0" fontId="19" fillId="0" borderId="3" xfId="2" applyFont="1" applyBorder="1" applyAlignment="1">
      <alignment horizontal="left" vertical="center" wrapText="1"/>
    </xf>
    <xf numFmtId="0" fontId="19" fillId="0" borderId="2" xfId="2" applyFont="1" applyBorder="1" applyAlignment="1">
      <alignment horizontal="left" vertical="center" wrapText="1"/>
    </xf>
    <xf numFmtId="0" fontId="8" fillId="0" borderId="4" xfId="2" applyBorder="1" applyAlignment="1">
      <alignment horizontal="left" vertical="center" wrapText="1"/>
    </xf>
    <xf numFmtId="0" fontId="19" fillId="7" borderId="36" xfId="2" applyFont="1" applyFill="1" applyBorder="1" applyAlignment="1">
      <alignment horizontal="center" vertical="center" wrapText="1"/>
    </xf>
    <xf numFmtId="0" fontId="19" fillId="7" borderId="37" xfId="2" applyFont="1" applyFill="1" applyBorder="1" applyAlignment="1">
      <alignment horizontal="center" vertical="center" wrapText="1"/>
    </xf>
    <xf numFmtId="0" fontId="19" fillId="7" borderId="38" xfId="2" applyFont="1" applyFill="1" applyBorder="1" applyAlignment="1">
      <alignment horizontal="center" vertical="center" wrapText="1"/>
    </xf>
    <xf numFmtId="179" fontId="19" fillId="0" borderId="36" xfId="2" applyNumberFormat="1" applyFont="1" applyBorder="1" applyAlignment="1">
      <alignment horizontal="right" vertical="center"/>
    </xf>
    <xf numFmtId="179" fontId="8" fillId="0" borderId="37" xfId="2" applyNumberFormat="1" applyBorder="1" applyAlignment="1">
      <alignment horizontal="right" vertical="center"/>
    </xf>
    <xf numFmtId="0" fontId="57" fillId="0" borderId="11" xfId="2" applyFont="1" applyBorder="1" applyAlignment="1">
      <alignment horizontal="left" vertical="center" wrapText="1"/>
    </xf>
    <xf numFmtId="0" fontId="57" fillId="0" borderId="5" xfId="2" applyFont="1" applyBorder="1" applyAlignment="1">
      <alignment horizontal="left" vertical="center" wrapText="1"/>
    </xf>
    <xf numFmtId="0" fontId="2" fillId="0" borderId="12" xfId="2" applyFont="1" applyBorder="1" applyAlignment="1">
      <alignment horizontal="left" vertical="center" wrapText="1"/>
    </xf>
    <xf numFmtId="0" fontId="8" fillId="2" borderId="2" xfId="2" applyFill="1" applyBorder="1" applyAlignment="1">
      <alignment horizontal="center" vertical="center"/>
    </xf>
    <xf numFmtId="0" fontId="8" fillId="2" borderId="4" xfId="2" applyFill="1" applyBorder="1" applyAlignment="1">
      <alignment horizontal="center" vertical="center"/>
    </xf>
    <xf numFmtId="181" fontId="19" fillId="7" borderId="3" xfId="2" applyNumberFormat="1" applyFont="1" applyFill="1" applyBorder="1" applyAlignment="1">
      <alignment horizontal="right" vertical="center"/>
    </xf>
    <xf numFmtId="181" fontId="8" fillId="7" borderId="2" xfId="2" applyNumberFormat="1" applyFill="1" applyBorder="1" applyAlignment="1">
      <alignment horizontal="right" vertical="center"/>
    </xf>
    <xf numFmtId="181" fontId="8" fillId="7" borderId="4" xfId="2" applyNumberFormat="1" applyFill="1" applyBorder="1" applyAlignment="1">
      <alignment horizontal="right" vertical="center"/>
    </xf>
    <xf numFmtId="0" fontId="19" fillId="2" borderId="3" xfId="2" applyFont="1" applyFill="1" applyBorder="1" applyAlignment="1">
      <alignment horizontal="center" vertical="center" wrapText="1"/>
    </xf>
    <xf numFmtId="38" fontId="0" fillId="0" borderId="3" xfId="1" quotePrefix="1" applyFont="1" applyBorder="1" applyAlignment="1">
      <alignment horizontal="center" vertical="center"/>
    </xf>
    <xf numFmtId="38" fontId="0" fillId="0" borderId="4" xfId="1" quotePrefix="1" applyFont="1" applyBorder="1" applyAlignment="1">
      <alignment horizontal="center" vertical="center"/>
    </xf>
    <xf numFmtId="38" fontId="0" fillId="0" borderId="17" xfId="1" quotePrefix="1" applyFont="1" applyBorder="1" applyAlignment="1">
      <alignment horizontal="center" vertical="center"/>
    </xf>
    <xf numFmtId="38" fontId="0" fillId="0" borderId="16" xfId="1" quotePrefix="1" applyFont="1" applyBorder="1" applyAlignment="1">
      <alignment horizontal="center" vertical="center"/>
    </xf>
    <xf numFmtId="38" fontId="0" fillId="0" borderId="18" xfId="1" applyFont="1" applyBorder="1" applyAlignment="1">
      <alignment horizontal="center" vertical="center"/>
    </xf>
    <xf numFmtId="38" fontId="0" fillId="0" borderId="19" xfId="1" applyFont="1" applyBorder="1" applyAlignment="1">
      <alignment horizontal="center" vertical="center"/>
    </xf>
    <xf numFmtId="0" fontId="0" fillId="0" borderId="1" xfId="0" applyBorder="1" applyAlignment="1">
      <alignment horizontal="center" vertical="center" wrapText="1"/>
    </xf>
    <xf numFmtId="3"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3" fontId="7" fillId="4" borderId="1" xfId="0" applyNumberFormat="1" applyFont="1" applyFill="1" applyBorder="1" applyAlignment="1">
      <alignment horizontal="center" vertical="center"/>
    </xf>
    <xf numFmtId="0" fontId="7" fillId="4" borderId="1" xfId="0" applyFont="1" applyFill="1" applyBorder="1" applyAlignment="1">
      <alignment horizontal="center" vertical="center"/>
    </xf>
    <xf numFmtId="38" fontId="0" fillId="0" borderId="0" xfId="1" applyFont="1" applyFill="1" applyBorder="1" applyAlignment="1">
      <alignment horizontal="center" vertical="center"/>
    </xf>
    <xf numFmtId="38" fontId="0" fillId="0" borderId="0" xfId="1" applyFont="1" applyFill="1" applyBorder="1" applyAlignment="1">
      <alignment horizontal="right" vertical="center"/>
    </xf>
    <xf numFmtId="38" fontId="0" fillId="0" borderId="0" xfId="1" quotePrefix="1" applyFont="1" applyFill="1" applyBorder="1" applyAlignment="1">
      <alignment horizontal="center" vertical="center"/>
    </xf>
    <xf numFmtId="38" fontId="0" fillId="0" borderId="3" xfId="1" applyFont="1" applyFill="1" applyBorder="1" applyAlignment="1">
      <alignment horizontal="center" vertical="center"/>
    </xf>
    <xf numFmtId="38" fontId="0" fillId="0" borderId="2" xfId="1" applyFont="1" applyFill="1" applyBorder="1" applyAlignment="1">
      <alignment horizontal="center" vertical="center"/>
    </xf>
    <xf numFmtId="38" fontId="0" fillId="0" borderId="4" xfId="1" applyFont="1" applyFill="1" applyBorder="1" applyAlignment="1">
      <alignment horizontal="center" vertical="center"/>
    </xf>
    <xf numFmtId="38" fontId="0" fillId="0" borderId="18" xfId="1" applyFont="1" applyBorder="1" applyAlignment="1">
      <alignment horizontal="right" vertical="center"/>
    </xf>
    <xf numFmtId="38" fontId="0" fillId="0" borderId="19" xfId="1" applyFont="1" applyBorder="1" applyAlignment="1">
      <alignment horizontal="right" vertical="center"/>
    </xf>
    <xf numFmtId="38" fontId="0" fillId="0" borderId="3" xfId="1" applyFont="1" applyBorder="1" applyAlignment="1">
      <alignment horizontal="right" vertical="center"/>
    </xf>
    <xf numFmtId="38" fontId="0" fillId="0" borderId="4" xfId="1" applyFont="1" applyBorder="1" applyAlignment="1">
      <alignment horizontal="right" vertical="center"/>
    </xf>
    <xf numFmtId="38" fontId="0" fillId="0" borderId="8" xfId="1" applyFont="1" applyBorder="1" applyAlignment="1">
      <alignment horizontal="center" vertical="center"/>
    </xf>
    <xf numFmtId="38" fontId="0" fillId="0" borderId="6" xfId="1" applyFont="1" applyBorder="1" applyAlignment="1">
      <alignment horizontal="center" vertical="center"/>
    </xf>
    <xf numFmtId="38" fontId="0" fillId="0" borderId="7" xfId="1" applyFont="1" applyBorder="1" applyAlignment="1">
      <alignment horizontal="center" vertical="center"/>
    </xf>
    <xf numFmtId="38" fontId="0" fillId="0" borderId="3" xfId="1" applyFont="1" applyBorder="1" applyAlignment="1">
      <alignment horizontal="center" vertical="center"/>
    </xf>
    <xf numFmtId="38" fontId="0" fillId="0" borderId="2" xfId="1" applyFont="1" applyBorder="1" applyAlignment="1">
      <alignment horizontal="center" vertical="center"/>
    </xf>
    <xf numFmtId="38" fontId="0" fillId="0" borderId="4" xfId="1" applyFont="1" applyBorder="1" applyAlignment="1">
      <alignment horizontal="center" vertical="center"/>
    </xf>
    <xf numFmtId="0" fontId="0" fillId="0" borderId="0" xfId="0" applyAlignment="1">
      <alignment horizontal="center" vertical="center"/>
    </xf>
    <xf numFmtId="38" fontId="0" fillId="3" borderId="3" xfId="1" applyFont="1" applyFill="1" applyBorder="1" applyAlignment="1">
      <alignment horizontal="center" vertical="center"/>
    </xf>
    <xf numFmtId="38" fontId="0" fillId="3" borderId="2" xfId="1" applyFont="1" applyFill="1" applyBorder="1" applyAlignment="1">
      <alignment horizontal="center" vertical="center"/>
    </xf>
    <xf numFmtId="38" fontId="0" fillId="3" borderId="4" xfId="1" applyFont="1" applyFill="1" applyBorder="1" applyAlignment="1">
      <alignment horizontal="center" vertical="center"/>
    </xf>
    <xf numFmtId="38" fontId="13" fillId="3" borderId="3" xfId="1" applyFont="1" applyFill="1" applyBorder="1" applyAlignment="1">
      <alignment horizontal="center" vertical="center" wrapText="1"/>
    </xf>
    <xf numFmtId="38" fontId="13" fillId="3" borderId="4" xfId="1" applyFont="1" applyFill="1" applyBorder="1" applyAlignment="1">
      <alignment horizontal="center" vertical="center" wrapText="1"/>
    </xf>
    <xf numFmtId="38" fontId="0" fillId="0" borderId="11" xfId="1" applyFont="1" applyFill="1" applyBorder="1" applyAlignment="1">
      <alignment horizontal="center" vertical="center"/>
    </xf>
    <xf numFmtId="38" fontId="0" fillId="0" borderId="5"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1" xfId="1" applyFont="1" applyBorder="1" applyAlignment="1">
      <alignment vertical="center"/>
    </xf>
    <xf numFmtId="38" fontId="0" fillId="0" borderId="12" xfId="1" applyFont="1" applyBorder="1" applyAlignment="1">
      <alignment vertical="center"/>
    </xf>
    <xf numFmtId="38" fontId="0" fillId="0" borderId="18" xfId="1" applyFont="1" applyBorder="1" applyAlignment="1">
      <alignment vertical="center" wrapText="1"/>
    </xf>
    <xf numFmtId="38" fontId="0" fillId="0" borderId="19" xfId="1" applyFont="1" applyBorder="1" applyAlignment="1">
      <alignment vertical="center" wrapText="1"/>
    </xf>
    <xf numFmtId="38" fontId="0" fillId="0" borderId="17" xfId="1" applyFont="1" applyBorder="1" applyAlignment="1">
      <alignment horizontal="center" vertical="center"/>
    </xf>
    <xf numFmtId="38" fontId="0" fillId="0" borderId="16" xfId="1" applyFont="1" applyBorder="1" applyAlignment="1">
      <alignment horizontal="center" vertical="center"/>
    </xf>
    <xf numFmtId="38" fontId="0" fillId="0" borderId="17" xfId="1" applyFont="1" applyBorder="1" applyAlignment="1">
      <alignment vertical="center"/>
    </xf>
    <xf numFmtId="38" fontId="0" fillId="0" borderId="16" xfId="1" applyFont="1" applyBorder="1" applyAlignment="1">
      <alignment vertical="center"/>
    </xf>
    <xf numFmtId="38" fontId="0" fillId="0" borderId="17" xfId="1" applyFont="1" applyBorder="1" applyAlignment="1">
      <alignment vertical="center" wrapText="1"/>
    </xf>
    <xf numFmtId="38" fontId="0" fillId="0" borderId="16" xfId="1" applyFont="1" applyBorder="1" applyAlignment="1">
      <alignment vertical="center" wrapText="1"/>
    </xf>
    <xf numFmtId="38" fontId="0" fillId="0" borderId="3" xfId="1" applyFont="1" applyBorder="1" applyAlignment="1">
      <alignment vertical="center" wrapText="1"/>
    </xf>
    <xf numFmtId="38" fontId="0" fillId="0" borderId="4" xfId="1" applyFont="1" applyBorder="1" applyAlignment="1">
      <alignment vertical="center" wrapText="1"/>
    </xf>
    <xf numFmtId="38" fontId="0" fillId="0" borderId="3"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7" xfId="1" applyFont="1" applyBorder="1" applyAlignment="1">
      <alignment vertical="center"/>
    </xf>
    <xf numFmtId="0" fontId="0" fillId="0" borderId="3" xfId="0" applyBorder="1" applyAlignment="1">
      <alignment horizontal="center" vertical="center" wrapText="1"/>
    </xf>
    <xf numFmtId="0" fontId="0" fillId="0" borderId="4" xfId="0" applyBorder="1" applyAlignment="1">
      <alignment horizontal="center" vertical="center"/>
    </xf>
    <xf numFmtId="38" fontId="0" fillId="0" borderId="14" xfId="1" applyFont="1" applyBorder="1" applyAlignment="1">
      <alignment horizontal="center" vertical="center"/>
    </xf>
    <xf numFmtId="38" fontId="0" fillId="0" borderId="11" xfId="1" applyFont="1" applyBorder="1" applyAlignment="1">
      <alignment horizontal="center" vertical="center"/>
    </xf>
    <xf numFmtId="38" fontId="0" fillId="0" borderId="12" xfId="1" applyFont="1" applyBorder="1" applyAlignment="1">
      <alignment horizontal="center" vertical="center"/>
    </xf>
    <xf numFmtId="38" fontId="0" fillId="3" borderId="1" xfId="1" applyFont="1" applyFill="1" applyBorder="1" applyAlignment="1">
      <alignment horizontal="center" vertical="center"/>
    </xf>
    <xf numFmtId="38" fontId="0" fillId="3" borderId="3" xfId="1" applyFont="1" applyFill="1" applyBorder="1" applyAlignment="1">
      <alignment horizontal="center" vertical="center" wrapText="1"/>
    </xf>
    <xf numFmtId="38" fontId="0" fillId="3" borderId="4" xfId="1" applyFont="1" applyFill="1" applyBorder="1" applyAlignment="1">
      <alignment horizontal="center" vertical="center" wrapText="1"/>
    </xf>
    <xf numFmtId="40" fontId="0" fillId="0" borderId="3" xfId="1" applyNumberFormat="1" applyFont="1" applyBorder="1" applyAlignment="1">
      <alignment horizontal="center" vertical="center"/>
    </xf>
    <xf numFmtId="40" fontId="0" fillId="0" borderId="4" xfId="1" applyNumberFormat="1" applyFont="1" applyBorder="1" applyAlignment="1">
      <alignment horizontal="center" vertical="center"/>
    </xf>
    <xf numFmtId="40" fontId="0" fillId="0" borderId="17" xfId="1" applyNumberFormat="1" applyFont="1" applyBorder="1" applyAlignment="1">
      <alignment horizontal="center" vertical="center"/>
    </xf>
    <xf numFmtId="40" fontId="0" fillId="0" borderId="16" xfId="1" applyNumberFormat="1" applyFont="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0" borderId="0" xfId="0" applyFont="1" applyAlignment="1">
      <alignment horizontal="center" vertical="center" wrapText="1"/>
    </xf>
    <xf numFmtId="0" fontId="0" fillId="0" borderId="3" xfId="0" applyBorder="1" applyAlignment="1">
      <alignment horizontal="center" vertical="center"/>
    </xf>
    <xf numFmtId="0" fontId="5" fillId="5" borderId="5" xfId="0" applyFont="1" applyFill="1" applyBorder="1" applyAlignment="1">
      <alignment horizontal="left"/>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14" xfId="0" applyFont="1" applyFill="1" applyBorder="1" applyAlignment="1">
      <alignment horizontal="center" vertical="center" wrapText="1"/>
    </xf>
    <xf numFmtId="38" fontId="0" fillId="0" borderId="21" xfId="1" applyFont="1" applyBorder="1" applyAlignment="1">
      <alignment horizontal="center" vertical="center"/>
    </xf>
    <xf numFmtId="38" fontId="0" fillId="0" borderId="22" xfId="1" applyFont="1" applyBorder="1" applyAlignment="1">
      <alignment horizontal="center"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32" fillId="0" borderId="5" xfId="7" applyBorder="1" applyAlignment="1">
      <alignment horizontal="center"/>
    </xf>
    <xf numFmtId="0" fontId="37" fillId="0" borderId="0" xfId="7" applyFont="1" applyAlignment="1">
      <alignment horizontal="center" vertical="center"/>
    </xf>
    <xf numFmtId="38" fontId="3" fillId="0" borderId="0" xfId="6" applyFont="1" applyFill="1" applyAlignment="1">
      <alignment horizontal="distributed" indent="1"/>
    </xf>
    <xf numFmtId="38" fontId="3" fillId="0" borderId="0" xfId="6" applyFont="1" applyFill="1" applyAlignment="1">
      <alignment horizontal="right"/>
    </xf>
    <xf numFmtId="38" fontId="3" fillId="0" borderId="0" xfId="6" applyFont="1" applyFill="1" applyAlignment="1">
      <alignment horizontal="center"/>
    </xf>
    <xf numFmtId="38" fontId="3" fillId="0" borderId="0" xfId="6" applyFont="1" applyFill="1" applyAlignment="1">
      <alignment horizontal="center" vertical="center"/>
    </xf>
    <xf numFmtId="38" fontId="3" fillId="0" borderId="0" xfId="6" applyFont="1" applyFill="1" applyAlignment="1">
      <alignment horizontal="center" vertical="center" wrapText="1"/>
    </xf>
    <xf numFmtId="58" fontId="3" fillId="0" borderId="0" xfId="6" applyNumberFormat="1" applyFont="1" applyFill="1" applyAlignment="1">
      <alignment horizontal="distributed" vertical="center" wrapText="1" indent="1"/>
    </xf>
    <xf numFmtId="0" fontId="3" fillId="0" borderId="0" xfId="5" applyFont="1" applyAlignment="1">
      <alignment horizontal="left" vertical="center" wrapText="1"/>
    </xf>
    <xf numFmtId="38" fontId="3" fillId="0" borderId="0" xfId="6" applyFont="1" applyFill="1" applyAlignment="1">
      <alignment horizontal="distributed" vertical="center" indent="1"/>
    </xf>
    <xf numFmtId="38" fontId="3" fillId="0" borderId="0" xfId="6" applyFont="1" applyFill="1" applyAlignment="1">
      <alignment horizontal="distributed" vertical="center" wrapText="1" indent="1"/>
    </xf>
    <xf numFmtId="38" fontId="3" fillId="0" borderId="0" xfId="6" applyFont="1" applyFill="1" applyAlignment="1">
      <alignment horizontal="left" wrapText="1"/>
    </xf>
    <xf numFmtId="182" fontId="3" fillId="0" borderId="0" xfId="6" applyNumberFormat="1" applyFont="1" applyFill="1" applyAlignment="1">
      <alignment horizontal="center"/>
    </xf>
    <xf numFmtId="38" fontId="3" fillId="0" borderId="0" xfId="6" applyFont="1" applyFill="1" applyAlignment="1">
      <alignment horizontal="center" shrinkToFit="1"/>
    </xf>
    <xf numFmtId="38" fontId="3" fillId="0" borderId="0" xfId="6" applyFont="1" applyFill="1" applyAlignment="1">
      <alignment horizontal="left" shrinkToFit="1"/>
    </xf>
    <xf numFmtId="0" fontId="6" fillId="0" borderId="0" xfId="5" applyFont="1" applyAlignment="1">
      <alignment horizontal="left" shrinkToFit="1"/>
    </xf>
    <xf numFmtId="38" fontId="14" fillId="0" borderId="0" xfId="6" applyFont="1" applyFill="1" applyAlignment="1">
      <alignment horizontal="right"/>
    </xf>
    <xf numFmtId="0" fontId="8" fillId="0" borderId="0" xfId="2" applyFont="1" applyAlignment="1">
      <alignment horizontal="left"/>
    </xf>
    <xf numFmtId="0" fontId="8" fillId="0" borderId="0" xfId="5" applyFont="1"/>
    <xf numFmtId="0" fontId="8" fillId="0" borderId="0" xfId="4" applyFont="1">
      <alignment vertical="center"/>
    </xf>
    <xf numFmtId="0" fontId="8" fillId="0" borderId="0" xfId="5" applyFont="1" applyAlignment="1">
      <alignment horizontal="distributed"/>
    </xf>
    <xf numFmtId="0" fontId="8" fillId="5" borderId="0" xfId="5" applyFont="1" applyFill="1" applyAlignment="1">
      <alignment horizontal="left" shrinkToFit="1"/>
    </xf>
    <xf numFmtId="0" fontId="8" fillId="5" borderId="0" xfId="5" applyFont="1" applyFill="1" applyAlignment="1">
      <alignment shrinkToFit="1"/>
    </xf>
    <xf numFmtId="0" fontId="0" fillId="0" borderId="0" xfId="0" applyFont="1">
      <alignment vertical="center"/>
    </xf>
    <xf numFmtId="0" fontId="0" fillId="0" borderId="0" xfId="0" applyFont="1" applyAlignment="1">
      <alignment horizontal="right" vertical="center"/>
    </xf>
    <xf numFmtId="180" fontId="0" fillId="0" borderId="0" xfId="0" applyNumberFormat="1" applyFont="1">
      <alignment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xf>
    <xf numFmtId="0" fontId="0" fillId="5" borderId="1" xfId="0" applyFont="1" applyFill="1" applyBorder="1" applyAlignment="1">
      <alignment horizontal="center"/>
    </xf>
    <xf numFmtId="38" fontId="0" fillId="5" borderId="4" xfId="1" applyFont="1" applyFill="1" applyBorder="1" applyAlignment="1">
      <alignment horizontal="center" vertical="center"/>
    </xf>
    <xf numFmtId="0" fontId="0" fillId="0" borderId="4" xfId="0" applyFont="1" applyBorder="1" applyAlignment="1">
      <alignment horizontal="center" shrinkToFit="1"/>
    </xf>
    <xf numFmtId="38" fontId="0" fillId="5" borderId="1" xfId="1" applyFont="1" applyFill="1" applyBorder="1" applyAlignment="1">
      <alignment horizontal="center"/>
    </xf>
    <xf numFmtId="40" fontId="0" fillId="5" borderId="3" xfId="1" applyNumberFormat="1" applyFont="1" applyFill="1" applyBorder="1" applyAlignment="1">
      <alignment horizontal="center" vertical="center"/>
    </xf>
    <xf numFmtId="40" fontId="0" fillId="5" borderId="4" xfId="1" applyNumberFormat="1" applyFont="1" applyFill="1" applyBorder="1" applyAlignment="1">
      <alignment horizontal="center" vertical="center"/>
    </xf>
    <xf numFmtId="0" fontId="0" fillId="2" borderId="15" xfId="0" applyFont="1" applyFill="1" applyBorder="1" applyAlignment="1">
      <alignment horizontal="center" vertical="center"/>
    </xf>
    <xf numFmtId="0" fontId="0" fillId="5" borderId="15" xfId="0" applyFont="1" applyFill="1" applyBorder="1" applyAlignment="1">
      <alignment horizontal="center"/>
    </xf>
    <xf numFmtId="38" fontId="0" fillId="5" borderId="16" xfId="1" applyFont="1" applyFill="1" applyBorder="1" applyAlignment="1">
      <alignment horizontal="center" vertical="center"/>
    </xf>
    <xf numFmtId="0" fontId="0" fillId="0" borderId="15" xfId="0" applyFont="1" applyBorder="1" applyAlignment="1">
      <alignment horizontal="center" shrinkToFit="1"/>
    </xf>
    <xf numFmtId="38" fontId="0" fillId="5" borderId="15" xfId="1" applyFont="1" applyFill="1" applyBorder="1" applyAlignment="1">
      <alignment horizontal="center"/>
    </xf>
    <xf numFmtId="40" fontId="0" fillId="5" borderId="17" xfId="1" applyNumberFormat="1" applyFont="1" applyFill="1" applyBorder="1" applyAlignment="1">
      <alignment horizontal="center" vertical="center"/>
    </xf>
    <xf numFmtId="40" fontId="0" fillId="5" borderId="16" xfId="1" applyNumberFormat="1" applyFont="1" applyFill="1" applyBorder="1" applyAlignment="1">
      <alignment horizontal="center" vertical="center"/>
    </xf>
    <xf numFmtId="0" fontId="0" fillId="2" borderId="11" xfId="0" applyFont="1" applyFill="1" applyBorder="1">
      <alignment vertical="center"/>
    </xf>
    <xf numFmtId="0" fontId="0" fillId="2" borderId="5" xfId="0" applyFont="1" applyFill="1" applyBorder="1">
      <alignment vertical="center"/>
    </xf>
    <xf numFmtId="0" fontId="0" fillId="0" borderId="5" xfId="0" applyFont="1" applyBorder="1">
      <alignment vertical="center"/>
    </xf>
    <xf numFmtId="40" fontId="0" fillId="5" borderId="23" xfId="1" applyNumberFormat="1" applyFont="1" applyFill="1" applyBorder="1" applyAlignment="1">
      <alignment horizontal="center" vertical="center"/>
    </xf>
    <xf numFmtId="40" fontId="0" fillId="5" borderId="24" xfId="1" applyNumberFormat="1" applyFont="1" applyFill="1" applyBorder="1" applyAlignment="1">
      <alignment horizontal="center" vertical="center"/>
    </xf>
    <xf numFmtId="0" fontId="0" fillId="0" borderId="6" xfId="0" applyFont="1" applyBorder="1">
      <alignment vertical="center"/>
    </xf>
    <xf numFmtId="0" fontId="0" fillId="0" borderId="0" xfId="0" applyFont="1" applyAlignment="1">
      <alignment horizontal="center" vertical="center"/>
    </xf>
    <xf numFmtId="0" fontId="0" fillId="3" borderId="1" xfId="0" applyFont="1" applyFill="1" applyBorder="1">
      <alignment vertical="center"/>
    </xf>
    <xf numFmtId="0" fontId="0" fillId="3" borderId="1"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1" xfId="0" applyFont="1" applyFill="1" applyBorder="1" applyAlignment="1">
      <alignment horizontal="center" vertical="center"/>
    </xf>
    <xf numFmtId="40" fontId="0" fillId="0" borderId="1" xfId="0" applyNumberFormat="1" applyFont="1" applyBorder="1">
      <alignment vertical="center"/>
    </xf>
    <xf numFmtId="38" fontId="5" fillId="5" borderId="1" xfId="1" applyFont="1" applyFill="1" applyBorder="1" applyAlignment="1">
      <alignment vertical="center" wrapText="1"/>
    </xf>
    <xf numFmtId="0" fontId="0" fillId="3" borderId="15" xfId="0" applyFont="1" applyFill="1" applyBorder="1" applyAlignment="1">
      <alignment horizontal="center" vertical="center"/>
    </xf>
    <xf numFmtId="40" fontId="0" fillId="0" borderId="15" xfId="0" applyNumberFormat="1" applyFont="1" applyBorder="1">
      <alignment vertical="center"/>
    </xf>
    <xf numFmtId="38" fontId="5" fillId="5" borderId="15" xfId="1" applyFont="1" applyFill="1" applyBorder="1" applyAlignment="1">
      <alignment vertical="center" wrapText="1"/>
    </xf>
    <xf numFmtId="40" fontId="0" fillId="0" borderId="14" xfId="0" applyNumberFormat="1" applyFont="1" applyBorder="1">
      <alignment vertical="center"/>
    </xf>
    <xf numFmtId="0" fontId="0" fillId="0" borderId="14" xfId="0" applyFont="1" applyBorder="1">
      <alignment vertical="center"/>
    </xf>
    <xf numFmtId="38" fontId="0" fillId="0" borderId="18" xfId="0" applyNumberFormat="1" applyFont="1" applyBorder="1">
      <alignment vertical="center"/>
    </xf>
    <xf numFmtId="0" fontId="0" fillId="0" borderId="19" xfId="0" applyFont="1" applyBorder="1">
      <alignment vertical="center"/>
    </xf>
    <xf numFmtId="0" fontId="0" fillId="0" borderId="0" xfId="0" applyFont="1" applyAlignment="1">
      <alignment horizontal="center" vertical="center"/>
    </xf>
    <xf numFmtId="179" fontId="0" fillId="5" borderId="1" xfId="0" applyNumberFormat="1" applyFont="1" applyFill="1" applyBorder="1" applyAlignment="1">
      <alignment horizontal="right" vertical="center"/>
    </xf>
    <xf numFmtId="179" fontId="0" fillId="0" borderId="1" xfId="0" applyNumberFormat="1" applyFont="1" applyBorder="1" applyAlignment="1">
      <alignment horizontal="right" vertical="center"/>
    </xf>
    <xf numFmtId="179" fontId="0" fillId="0" borderId="0" xfId="0" applyNumberFormat="1" applyFont="1" applyAlignment="1">
      <alignment horizontal="right" vertical="center"/>
    </xf>
    <xf numFmtId="0" fontId="0" fillId="3" borderId="13" xfId="0" applyFont="1" applyFill="1" applyBorder="1" applyAlignment="1">
      <alignment horizontal="center" vertical="center"/>
    </xf>
    <xf numFmtId="179" fontId="0" fillId="5" borderId="15" xfId="0" applyNumberFormat="1" applyFont="1" applyFill="1" applyBorder="1" applyAlignment="1">
      <alignment horizontal="right" vertical="center"/>
    </xf>
    <xf numFmtId="179" fontId="0" fillId="0" borderId="15" xfId="0" applyNumberFormat="1" applyFont="1" applyBorder="1" applyAlignment="1">
      <alignment horizontal="right" vertical="center"/>
    </xf>
    <xf numFmtId="179" fontId="0" fillId="0" borderId="14" xfId="0" applyNumberFormat="1" applyFont="1" applyBorder="1" applyAlignment="1">
      <alignment horizontal="right" vertical="center"/>
    </xf>
    <xf numFmtId="176" fontId="3" fillId="5" borderId="3" xfId="2" applyNumberFormat="1" applyFont="1" applyFill="1" applyBorder="1" applyAlignment="1">
      <alignment horizontal="right" vertical="center"/>
    </xf>
    <xf numFmtId="176" fontId="3" fillId="5" borderId="2" xfId="2" applyNumberFormat="1" applyFont="1" applyFill="1" applyBorder="1" applyAlignment="1">
      <alignment horizontal="right" vertical="center"/>
    </xf>
    <xf numFmtId="176" fontId="3" fillId="5" borderId="4" xfId="2" applyNumberFormat="1" applyFont="1" applyFill="1" applyBorder="1" applyAlignment="1">
      <alignment horizontal="right" vertical="center"/>
    </xf>
    <xf numFmtId="179" fontId="3" fillId="5" borderId="11" xfId="2" applyNumberFormat="1" applyFont="1" applyFill="1" applyBorder="1" applyAlignment="1">
      <alignment horizontal="right" vertical="center"/>
    </xf>
    <xf numFmtId="179" fontId="8" fillId="5" borderId="5" xfId="2" applyNumberFormat="1" applyFont="1" applyFill="1" applyBorder="1" applyAlignment="1">
      <alignment horizontal="right" vertical="center"/>
    </xf>
    <xf numFmtId="0" fontId="8" fillId="0" borderId="12" xfId="2" applyFont="1" applyBorder="1" applyAlignment="1">
      <alignment horizontal="left" vertical="center"/>
    </xf>
    <xf numFmtId="0" fontId="3" fillId="5" borderId="11" xfId="2" applyFont="1" applyFill="1" applyBorder="1" applyAlignment="1">
      <alignment horizontal="left" vertical="center" wrapText="1"/>
    </xf>
    <xf numFmtId="0" fontId="3" fillId="5" borderId="5" xfId="2" applyFont="1" applyFill="1" applyBorder="1" applyAlignment="1">
      <alignment horizontal="left" vertical="center" wrapText="1"/>
    </xf>
    <xf numFmtId="0" fontId="8" fillId="5" borderId="12" xfId="2" applyFont="1" applyFill="1" applyBorder="1" applyAlignment="1">
      <alignment horizontal="left" vertical="center" wrapText="1"/>
    </xf>
    <xf numFmtId="179" fontId="3" fillId="0" borderId="11" xfId="2" applyNumberFormat="1" applyFont="1" applyBorder="1" applyAlignment="1">
      <alignment horizontal="right" vertical="center"/>
    </xf>
    <xf numFmtId="179" fontId="8" fillId="0" borderId="5" xfId="2" applyNumberFormat="1" applyFont="1" applyBorder="1" applyAlignment="1">
      <alignment horizontal="right" vertical="center"/>
    </xf>
    <xf numFmtId="0" fontId="8" fillId="0" borderId="12" xfId="16" applyFont="1" applyBorder="1" applyAlignment="1">
      <alignment horizontal="left" vertical="center" wrapText="1"/>
    </xf>
    <xf numFmtId="179" fontId="14" fillId="5" borderId="11" xfId="16" applyNumberFormat="1" applyFont="1" applyFill="1" applyBorder="1" applyAlignment="1">
      <alignment horizontal="right" vertical="center"/>
    </xf>
    <xf numFmtId="179" fontId="5" fillId="5" borderId="5" xfId="16" applyNumberFormat="1" applyFont="1" applyFill="1" applyBorder="1" applyAlignment="1">
      <alignment horizontal="right" vertical="center"/>
    </xf>
    <xf numFmtId="0" fontId="14" fillId="5" borderId="11" xfId="16" applyFont="1" applyFill="1" applyBorder="1" applyAlignment="1">
      <alignment horizontal="left" vertical="center" wrapText="1"/>
    </xf>
    <xf numFmtId="0" fontId="14" fillId="5" borderId="5" xfId="16" applyFont="1" applyFill="1" applyBorder="1" applyAlignment="1">
      <alignment horizontal="left" vertical="center" wrapText="1"/>
    </xf>
    <xf numFmtId="0" fontId="5" fillId="5" borderId="12" xfId="16" applyFont="1" applyFill="1" applyBorder="1" applyAlignment="1">
      <alignment horizontal="left" vertical="center" wrapText="1"/>
    </xf>
    <xf numFmtId="179" fontId="14" fillId="5" borderId="3" xfId="16" applyNumberFormat="1" applyFont="1" applyFill="1" applyBorder="1" applyAlignment="1">
      <alignment horizontal="right" vertical="center"/>
    </xf>
    <xf numFmtId="179" fontId="14" fillId="5" borderId="2" xfId="16" applyNumberFormat="1" applyFont="1" applyFill="1" applyBorder="1" applyAlignment="1">
      <alignment horizontal="right" vertical="center"/>
    </xf>
    <xf numFmtId="0" fontId="14" fillId="5" borderId="3" xfId="16" applyFont="1" applyFill="1" applyBorder="1" applyAlignment="1">
      <alignment horizontal="left" vertical="center" wrapText="1"/>
    </xf>
    <xf numFmtId="0" fontId="14" fillId="5" borderId="2" xfId="16" applyFont="1" applyFill="1" applyBorder="1" applyAlignment="1">
      <alignment horizontal="left" vertical="center" wrapText="1"/>
    </xf>
    <xf numFmtId="0" fontId="14" fillId="5" borderId="4" xfId="16" applyFont="1" applyFill="1" applyBorder="1" applyAlignment="1">
      <alignment horizontal="left" vertical="center" wrapText="1"/>
    </xf>
    <xf numFmtId="179" fontId="3" fillId="5" borderId="3" xfId="2" applyNumberFormat="1" applyFont="1" applyFill="1" applyBorder="1" applyAlignment="1">
      <alignment horizontal="right" vertical="center"/>
    </xf>
    <xf numFmtId="179" fontId="3" fillId="5" borderId="2" xfId="2" applyNumberFormat="1" applyFont="1" applyFill="1" applyBorder="1" applyAlignment="1">
      <alignment horizontal="right" vertical="center"/>
    </xf>
    <xf numFmtId="0" fontId="3" fillId="5" borderId="3" xfId="2" applyFont="1" applyFill="1" applyBorder="1" applyAlignment="1">
      <alignment horizontal="center" vertical="center" wrapText="1"/>
    </xf>
    <xf numFmtId="0" fontId="3" fillId="5" borderId="2" xfId="2" applyFont="1" applyFill="1" applyBorder="1" applyAlignment="1">
      <alignment horizontal="center" vertical="center" wrapText="1"/>
    </xf>
    <xf numFmtId="0" fontId="3" fillId="5" borderId="4" xfId="2" applyFont="1" applyFill="1" applyBorder="1" applyAlignment="1">
      <alignment horizontal="center" vertical="center" wrapText="1"/>
    </xf>
    <xf numFmtId="38" fontId="70" fillId="5" borderId="2" xfId="3" applyFont="1" applyFill="1" applyBorder="1" applyAlignment="1">
      <alignment horizontal="right" vertical="center" shrinkToFit="1"/>
    </xf>
    <xf numFmtId="38" fontId="5" fillId="5" borderId="1" xfId="3" applyFont="1" applyFill="1" applyBorder="1" applyAlignment="1">
      <alignment vertical="center"/>
    </xf>
    <xf numFmtId="38" fontId="5" fillId="5" borderId="13" xfId="3" applyFont="1" applyFill="1" applyBorder="1" applyAlignment="1">
      <alignment vertical="center"/>
    </xf>
    <xf numFmtId="38" fontId="5" fillId="5" borderId="34" xfId="3" applyFont="1" applyFill="1" applyBorder="1" applyAlignment="1">
      <alignment vertical="center"/>
    </xf>
    <xf numFmtId="184" fontId="71" fillId="5" borderId="6" xfId="4" applyNumberFormat="1" applyFont="1" applyFill="1" applyBorder="1" applyAlignment="1">
      <alignment horizontal="right" vertical="center"/>
    </xf>
    <xf numFmtId="0" fontId="5" fillId="11" borderId="14" xfId="10" applyFont="1" applyFill="1" applyBorder="1" applyAlignment="1">
      <alignment horizontal="center" vertical="center" shrinkToFit="1"/>
    </xf>
    <xf numFmtId="0" fontId="5" fillId="11" borderId="1" xfId="10" applyFont="1" applyFill="1" applyBorder="1" applyAlignment="1">
      <alignment horizontal="center" vertical="center" shrinkToFit="1"/>
    </xf>
    <xf numFmtId="0" fontId="72" fillId="11" borderId="30" xfId="11" applyFont="1" applyFill="1" applyBorder="1" applyAlignment="1">
      <alignment horizontal="center" vertical="center" shrinkToFit="1"/>
    </xf>
    <xf numFmtId="0" fontId="5" fillId="11" borderId="28" xfId="10" applyFont="1" applyFill="1" applyBorder="1" applyAlignment="1">
      <alignment horizontal="center" vertical="center" shrinkToFit="1"/>
    </xf>
    <xf numFmtId="0" fontId="72" fillId="11" borderId="1" xfId="11" applyFont="1" applyFill="1" applyBorder="1" applyAlignment="1">
      <alignment horizontal="center" vertical="center" shrinkToFit="1"/>
    </xf>
    <xf numFmtId="0" fontId="5" fillId="11" borderId="25" xfId="11" applyFont="1" applyFill="1" applyBorder="1" applyAlignment="1">
      <alignment horizontal="center" vertical="center" shrinkToFit="1"/>
    </xf>
    <xf numFmtId="0" fontId="5" fillId="11" borderId="30" xfId="11" applyFont="1" applyFill="1" applyBorder="1" applyAlignment="1">
      <alignment horizontal="center" vertical="center" shrinkToFit="1"/>
    </xf>
    <xf numFmtId="0" fontId="5" fillId="11" borderId="4" xfId="12" applyFont="1" applyFill="1" applyBorder="1" applyAlignment="1">
      <alignment horizontal="center" vertical="center" shrinkToFit="1"/>
    </xf>
    <xf numFmtId="0" fontId="5" fillId="11" borderId="46" xfId="12" applyFont="1" applyFill="1" applyBorder="1" applyAlignment="1">
      <alignment horizontal="center" vertical="center" shrinkToFit="1"/>
    </xf>
  </cellXfs>
  <cellStyles count="18">
    <cellStyle name="ハイパーリンク 2" xfId="11" xr:uid="{221A20C2-D365-4A4B-8999-73FF3C3F2417}"/>
    <cellStyle name="ハイパーリンク_19地球環境利子8.23" xfId="8" xr:uid="{A4B19EAE-15AA-42B4-B896-9633F59E257E}"/>
    <cellStyle name="桁区切り" xfId="1" builtinId="6"/>
    <cellStyle name="桁区切り 2" xfId="3" xr:uid="{8CBEF99C-1F0D-4FDA-9079-1CC9DA7FE93F}"/>
    <cellStyle name="桁区切り 2 2" xfId="6" xr:uid="{6CFFFAFD-8F58-4A19-9431-9CE07A071A6D}"/>
    <cellStyle name="通貨 2" xfId="9" xr:uid="{CD332525-348A-4E8B-BB2B-1364D36FD3C0}"/>
    <cellStyle name="標準" xfId="0" builtinId="0"/>
    <cellStyle name="標準 2" xfId="2" xr:uid="{702E467C-212B-4EA0-81D1-08158D967CE4}"/>
    <cellStyle name="標準 2 2" xfId="5" xr:uid="{7E47EF8F-2A4A-4499-BDB4-F3C2FAD2C0E9}"/>
    <cellStyle name="標準 2 2 2" xfId="12" xr:uid="{F3BC0295-C588-4DC2-84CD-7490FB68B45B}"/>
    <cellStyle name="標準 2 3" xfId="10" xr:uid="{6E31BA52-4EC6-4E9C-AF8F-C91499EFFF34}"/>
    <cellStyle name="標準 3" xfId="4" xr:uid="{8B4B3937-F5AF-413C-B962-95F1D3A5303B}"/>
    <cellStyle name="標準 3 2" xfId="7" xr:uid="{F1378922-299A-4872-934A-B4A4F226B7A9}"/>
    <cellStyle name="標準 4" xfId="13" xr:uid="{D8D9AD43-3C79-4133-899E-4CB20012DC83}"/>
    <cellStyle name="標準 5" xfId="15" xr:uid="{470B51AA-7319-4595-9CF2-248F92984AF7}"/>
    <cellStyle name="標準 6" xfId="14" xr:uid="{3EDCBD0D-917C-44DC-9A64-731EAD63E1DC}"/>
    <cellStyle name="標準 7" xfId="16" xr:uid="{EFB54DE4-E5DC-4FCC-B385-F7D5B7836830}"/>
    <cellStyle name="標準 8" xfId="17" xr:uid="{B319F401-C53C-4479-9E3C-0056F713BC03}"/>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0</xdr:colOff>
      <xdr:row>18</xdr:row>
      <xdr:rowOff>0</xdr:rowOff>
    </xdr:from>
    <xdr:to>
      <xdr:col>5</xdr:col>
      <xdr:colOff>0</xdr:colOff>
      <xdr:row>18</xdr:row>
      <xdr:rowOff>0</xdr:rowOff>
    </xdr:to>
    <xdr:sp macro="" textlink="">
      <xdr:nvSpPr>
        <xdr:cNvPr id="2" name="Line 10">
          <a:extLst>
            <a:ext uri="{FF2B5EF4-FFF2-40B4-BE49-F238E27FC236}">
              <a16:creationId xmlns:a16="http://schemas.microsoft.com/office/drawing/2014/main" id="{1C890249-014D-47ED-A88F-35CEFFC5A5A3}"/>
            </a:ext>
          </a:extLst>
        </xdr:cNvPr>
        <xdr:cNvSpPr>
          <a:spLocks noChangeShapeType="1"/>
        </xdr:cNvSpPr>
      </xdr:nvSpPr>
      <xdr:spPr bwMode="auto">
        <a:xfrm>
          <a:off x="1530350" y="780415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275167</xdr:colOff>
      <xdr:row>39</xdr:row>
      <xdr:rowOff>179917</xdr:rowOff>
    </xdr:from>
    <xdr:to>
      <xdr:col>20</xdr:col>
      <xdr:colOff>753994</xdr:colOff>
      <xdr:row>40</xdr:row>
      <xdr:rowOff>335994</xdr:rowOff>
    </xdr:to>
    <xdr:pic>
      <xdr:nvPicPr>
        <xdr:cNvPr id="3" name="図 2">
          <a:extLst>
            <a:ext uri="{FF2B5EF4-FFF2-40B4-BE49-F238E27FC236}">
              <a16:creationId xmlns:a16="http://schemas.microsoft.com/office/drawing/2014/main" id="{FA76D786-AA1A-445B-913D-E5C0E0073549}"/>
            </a:ext>
          </a:extLst>
        </xdr:cNvPr>
        <xdr:cNvPicPr>
          <a:picLocks noChangeAspect="1"/>
        </xdr:cNvPicPr>
      </xdr:nvPicPr>
      <xdr:blipFill>
        <a:blip xmlns:r="http://schemas.openxmlformats.org/officeDocument/2006/relationships" r:embed="rId1"/>
        <a:stretch>
          <a:fillRect/>
        </a:stretch>
      </xdr:blipFill>
      <xdr:spPr>
        <a:xfrm>
          <a:off x="611717" y="13000567"/>
          <a:ext cx="6949477" cy="422777"/>
        </a:xfrm>
        <a:prstGeom prst="rect">
          <a:avLst/>
        </a:prstGeom>
      </xdr:spPr>
    </xdr:pic>
    <xdr:clientData/>
  </xdr:twoCellAnchor>
  <xdr:twoCellAnchor>
    <xdr:from>
      <xdr:col>5</xdr:col>
      <xdr:colOff>0</xdr:colOff>
      <xdr:row>18</xdr:row>
      <xdr:rowOff>0</xdr:rowOff>
    </xdr:from>
    <xdr:to>
      <xdr:col>5</xdr:col>
      <xdr:colOff>0</xdr:colOff>
      <xdr:row>18</xdr:row>
      <xdr:rowOff>0</xdr:rowOff>
    </xdr:to>
    <xdr:sp macro="" textlink="">
      <xdr:nvSpPr>
        <xdr:cNvPr id="4" name="Line 10">
          <a:extLst>
            <a:ext uri="{FF2B5EF4-FFF2-40B4-BE49-F238E27FC236}">
              <a16:creationId xmlns:a16="http://schemas.microsoft.com/office/drawing/2014/main" id="{E251D234-1A72-49D2-B668-899E0253D807}"/>
            </a:ext>
          </a:extLst>
        </xdr:cNvPr>
        <xdr:cNvSpPr>
          <a:spLocks noChangeShapeType="1"/>
        </xdr:cNvSpPr>
      </xdr:nvSpPr>
      <xdr:spPr bwMode="auto">
        <a:xfrm>
          <a:off x="1530350" y="7302500"/>
          <a:ext cx="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273845</xdr:colOff>
      <xdr:row>9</xdr:row>
      <xdr:rowOff>402960</xdr:rowOff>
    </xdr:from>
    <xdr:to>
      <xdr:col>13</xdr:col>
      <xdr:colOff>578645</xdr:colOff>
      <xdr:row>11</xdr:row>
      <xdr:rowOff>250560</xdr:rowOff>
    </xdr:to>
    <xdr:sp macro="" textlink="">
      <xdr:nvSpPr>
        <xdr:cNvPr id="2" name="四角形吹き出し 5">
          <a:extLst>
            <a:ext uri="{FF2B5EF4-FFF2-40B4-BE49-F238E27FC236}">
              <a16:creationId xmlns:a16="http://schemas.microsoft.com/office/drawing/2014/main" id="{0476BC6A-8BE8-4ADF-9D20-1D9AC1468DA4}"/>
            </a:ext>
          </a:extLst>
        </xdr:cNvPr>
        <xdr:cNvSpPr/>
      </xdr:nvSpPr>
      <xdr:spPr>
        <a:xfrm>
          <a:off x="7351449" y="2559314"/>
          <a:ext cx="1561571" cy="95885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自動入力されている住所・団体名・代表者職氏名に誤りがないか確認してください。</a:t>
          </a:r>
        </a:p>
      </xdr:txBody>
    </xdr:sp>
    <xdr:clientData/>
  </xdr:twoCellAnchor>
  <xdr:twoCellAnchor>
    <xdr:from>
      <xdr:col>11</xdr:col>
      <xdr:colOff>205051</xdr:colOff>
      <xdr:row>4</xdr:row>
      <xdr:rowOff>42995</xdr:rowOff>
    </xdr:from>
    <xdr:to>
      <xdr:col>13</xdr:col>
      <xdr:colOff>497858</xdr:colOff>
      <xdr:row>6</xdr:row>
      <xdr:rowOff>53755</xdr:rowOff>
    </xdr:to>
    <xdr:sp macro="" textlink="">
      <xdr:nvSpPr>
        <xdr:cNvPr id="3" name="四角形吹き出し 1">
          <a:extLst>
            <a:ext uri="{FF2B5EF4-FFF2-40B4-BE49-F238E27FC236}">
              <a16:creationId xmlns:a16="http://schemas.microsoft.com/office/drawing/2014/main" id="{4FBBF528-7073-4C81-85BA-2BB34A79D633}"/>
            </a:ext>
          </a:extLst>
        </xdr:cNvPr>
        <xdr:cNvSpPr/>
      </xdr:nvSpPr>
      <xdr:spPr>
        <a:xfrm>
          <a:off x="7282655" y="949193"/>
          <a:ext cx="1549578" cy="685447"/>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便宜上、申請日は統一させていただきます。</a:t>
          </a:r>
        </a:p>
      </xdr:txBody>
    </xdr:sp>
    <xdr:clientData/>
  </xdr:twoCellAnchor>
  <xdr:twoCellAnchor>
    <xdr:from>
      <xdr:col>11</xdr:col>
      <xdr:colOff>158750</xdr:colOff>
      <xdr:row>23</xdr:row>
      <xdr:rowOff>304272</xdr:rowOff>
    </xdr:from>
    <xdr:to>
      <xdr:col>13</xdr:col>
      <xdr:colOff>444942</xdr:colOff>
      <xdr:row>26</xdr:row>
      <xdr:rowOff>223044</xdr:rowOff>
    </xdr:to>
    <xdr:sp macro="" textlink="">
      <xdr:nvSpPr>
        <xdr:cNvPr id="4" name="四角形吹き出し 3">
          <a:extLst>
            <a:ext uri="{FF2B5EF4-FFF2-40B4-BE49-F238E27FC236}">
              <a16:creationId xmlns:a16="http://schemas.microsoft.com/office/drawing/2014/main" id="{E5643C27-7577-4829-B1BC-2683AABF7125}"/>
            </a:ext>
          </a:extLst>
        </xdr:cNvPr>
        <xdr:cNvSpPr/>
      </xdr:nvSpPr>
      <xdr:spPr>
        <a:xfrm>
          <a:off x="7236354" y="7381876"/>
          <a:ext cx="1542963" cy="851428"/>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便宜上、着手年月日、完了年月日は統一させていただきます。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357188</xdr:colOff>
      <xdr:row>9</xdr:row>
      <xdr:rowOff>23813</xdr:rowOff>
    </xdr:from>
    <xdr:to>
      <xdr:col>14</xdr:col>
      <xdr:colOff>104746</xdr:colOff>
      <xdr:row>14</xdr:row>
      <xdr:rowOff>104775</xdr:rowOff>
    </xdr:to>
    <xdr:sp macro="" textlink="">
      <xdr:nvSpPr>
        <xdr:cNvPr id="3" name="四角形吹き出し 1">
          <a:extLst>
            <a:ext uri="{FF2B5EF4-FFF2-40B4-BE49-F238E27FC236}">
              <a16:creationId xmlns:a16="http://schemas.microsoft.com/office/drawing/2014/main" id="{FE376F66-C4AC-4AF3-AEC6-B355552C8FF1}"/>
            </a:ext>
          </a:extLst>
        </xdr:cNvPr>
        <xdr:cNvSpPr/>
      </xdr:nvSpPr>
      <xdr:spPr>
        <a:xfrm>
          <a:off x="6405563" y="1988344"/>
          <a:ext cx="2450277" cy="1152525"/>
        </a:xfrm>
        <a:prstGeom prst="wedgeRectCallout">
          <a:avLst>
            <a:gd name="adj1" fmla="val -60313"/>
            <a:gd name="adj2" fmla="val 12806"/>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上段</a:t>
          </a:r>
          <a:r>
            <a:rPr kumimoji="1" lang="en-US" altLang="ja-JP" sz="1100"/>
            <a:t>(    )</a:t>
          </a:r>
          <a:r>
            <a:rPr kumimoji="1" lang="ja-JP" altLang="en-US" sz="1100"/>
            <a:t>は交付申請時に別記に記載した金額です。申請時の書類を準備いただき、入力してください。</a:t>
          </a:r>
          <a:endParaRPr kumimoji="1" lang="en-US" altLang="ja-JP" sz="1100"/>
        </a:p>
        <a:p>
          <a:pPr algn="l"/>
          <a:endParaRPr kumimoji="1" lang="en-US" altLang="ja-JP" sz="1100"/>
        </a:p>
        <a:p>
          <a:pPr algn="l"/>
          <a:r>
            <a:rPr kumimoji="1" lang="ja-JP" altLang="en-US" sz="1100"/>
            <a:t>下段は自動で実績額が表示されます。</a:t>
          </a:r>
          <a:endParaRPr kumimoji="1" lang="en-US" altLang="ja-JP" sz="1100"/>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7</xdr:row>
      <xdr:rowOff>0</xdr:rowOff>
    </xdr:from>
    <xdr:to>
      <xdr:col>2</xdr:col>
      <xdr:colOff>0</xdr:colOff>
      <xdr:row>11</xdr:row>
      <xdr:rowOff>76200</xdr:rowOff>
    </xdr:to>
    <xdr:sp macro="" textlink="">
      <xdr:nvSpPr>
        <xdr:cNvPr id="2" name="Line 3">
          <a:extLst>
            <a:ext uri="{FF2B5EF4-FFF2-40B4-BE49-F238E27FC236}">
              <a16:creationId xmlns:a16="http://schemas.microsoft.com/office/drawing/2014/main" id="{612243D4-90DB-49E0-B2D2-4370348D0963}"/>
            </a:ext>
          </a:extLst>
        </xdr:cNvPr>
        <xdr:cNvSpPr>
          <a:spLocks noChangeShapeType="1"/>
        </xdr:cNvSpPr>
      </xdr:nvSpPr>
      <xdr:spPr bwMode="auto">
        <a:xfrm>
          <a:off x="142875" y="1714500"/>
          <a:ext cx="1438275" cy="1200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9525</xdr:colOff>
      <xdr:row>7</xdr:row>
      <xdr:rowOff>276225</xdr:rowOff>
    </xdr:from>
    <xdr:to>
      <xdr:col>29</xdr:col>
      <xdr:colOff>102848</xdr:colOff>
      <xdr:row>42</xdr:row>
      <xdr:rowOff>132783</xdr:rowOff>
    </xdr:to>
    <xdr:sp macro="" textlink="">
      <xdr:nvSpPr>
        <xdr:cNvPr id="5" name="テキスト ボックス 4">
          <a:extLst>
            <a:ext uri="{FF2B5EF4-FFF2-40B4-BE49-F238E27FC236}">
              <a16:creationId xmlns:a16="http://schemas.microsoft.com/office/drawing/2014/main" id="{0D154E58-3111-4D0E-9668-74918EF297EB}"/>
            </a:ext>
          </a:extLst>
        </xdr:cNvPr>
        <xdr:cNvSpPr txBox="1"/>
      </xdr:nvSpPr>
      <xdr:spPr>
        <a:xfrm>
          <a:off x="7315200" y="2047875"/>
          <a:ext cx="4779623" cy="6905058"/>
        </a:xfrm>
        <a:prstGeom prst="rect">
          <a:avLst/>
        </a:prstGeom>
        <a:solidFill>
          <a:srgbClr val="FFFF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ja-JP" altLang="en-US" sz="1600"/>
            <a:t>入力手順</a:t>
          </a:r>
          <a:endParaRPr kumimoji="1" lang="en-US" altLang="ja-JP" sz="1600"/>
        </a:p>
        <a:p>
          <a:br>
            <a:rPr kumimoji="1" lang="en-US" altLang="ja-JP" sz="1600"/>
          </a:br>
          <a:r>
            <a:rPr kumimoji="1" lang="ja-JP" altLang="en-US" sz="1600"/>
            <a:t>（１）「研修を行った月を選んでください」をクリックし、研修を行う月を選ぶ。</a:t>
          </a:r>
          <a:endParaRPr kumimoji="1" lang="en-US" altLang="ja-JP" sz="1600"/>
        </a:p>
        <a:p>
          <a:br>
            <a:rPr kumimoji="1" lang="en-US" altLang="ja-JP" sz="1600"/>
          </a:br>
          <a:r>
            <a:rPr kumimoji="1" lang="ja-JP" altLang="en-US" sz="1600"/>
            <a:t>（２）一番上の研修月の「ケア・アシスタント氏名」を記入。以下の研修月に氏名が自動入力されます。</a:t>
          </a:r>
          <a:endParaRPr kumimoji="1" lang="en-US" altLang="ja-JP" sz="1600"/>
        </a:p>
        <a:p>
          <a:br>
            <a:rPr kumimoji="1" lang="en-US" altLang="ja-JP" sz="1600"/>
          </a:br>
          <a:r>
            <a:rPr kumimoji="1" lang="ja-JP" altLang="en-US" sz="1600"/>
            <a:t>（３）各研修月ごと、各ケア・アシスタントごとに「身体介護」「サービス種類」をクリックし、身体介護を行ったかの有無およびサービス種類を選ぶ。（身体介護を行う場合、補助単価が上がります）</a:t>
          </a:r>
          <a:endParaRPr kumimoji="1" lang="en-US" altLang="ja-JP" sz="1600"/>
        </a:p>
        <a:p>
          <a:br>
            <a:rPr kumimoji="1" lang="en-US" altLang="ja-JP" sz="1600"/>
          </a:br>
          <a:r>
            <a:rPr kumimoji="1" lang="ja-JP" altLang="en-US" sz="1600"/>
            <a:t>（４）</a:t>
          </a:r>
          <a:r>
            <a:rPr kumimoji="1" lang="ja-JP" altLang="ja-JP" sz="1600">
              <a:solidFill>
                <a:schemeClr val="dk1"/>
              </a:solidFill>
              <a:effectLst/>
              <a:latin typeface="+mn-lt"/>
              <a:ea typeface="+mn-ea"/>
              <a:cs typeface="+mn-cs"/>
            </a:rPr>
            <a:t>各研修月ごと、</a:t>
          </a:r>
          <a:r>
            <a:rPr kumimoji="1" lang="ja-JP" altLang="en-US" sz="1600"/>
            <a:t>各ケア・アシスタントごとに、時給を記入。</a:t>
          </a:r>
          <a:endParaRPr kumimoji="1" lang="en-US" altLang="ja-JP" sz="1600"/>
        </a:p>
        <a:p>
          <a:br>
            <a:rPr kumimoji="1" lang="en-US" altLang="ja-JP" sz="1600"/>
          </a:br>
          <a:r>
            <a:rPr kumimoji="1" lang="ja-JP" altLang="en-US" sz="1600"/>
            <a:t>（５）</a:t>
          </a:r>
          <a:r>
            <a:rPr kumimoji="1" lang="ja-JP" altLang="ja-JP" sz="1600">
              <a:solidFill>
                <a:schemeClr val="dk1"/>
              </a:solidFill>
              <a:effectLst/>
              <a:latin typeface="+mn-lt"/>
              <a:ea typeface="+mn-ea"/>
              <a:cs typeface="+mn-cs"/>
            </a:rPr>
            <a:t>各研修月ごと、</a:t>
          </a:r>
          <a:r>
            <a:rPr kumimoji="1" lang="ja-JP" altLang="en-US" sz="1600"/>
            <a:t>各ケア・アシスタント毎に、研修時間（小計）欄に総研修時間を記入。</a:t>
          </a:r>
          <a:endParaRPr kumimoji="1" lang="en-US" altLang="ja-JP" sz="1600"/>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600">
              <a:solidFill>
                <a:schemeClr val="dk1"/>
              </a:solidFill>
              <a:effectLst/>
              <a:latin typeface="+mn-lt"/>
              <a:ea typeface="+mn-ea"/>
              <a:cs typeface="+mn-cs"/>
            </a:rPr>
          </a:br>
          <a:r>
            <a:rPr kumimoji="1" lang="ja-JP" altLang="ja-JP" sz="1600">
              <a:solidFill>
                <a:schemeClr val="dk1"/>
              </a:solidFill>
              <a:effectLst/>
              <a:latin typeface="+mn-lt"/>
              <a:ea typeface="+mn-ea"/>
              <a:cs typeface="+mn-cs"/>
            </a:rPr>
            <a:t>（６）３、補助額（通勤交通費）に通勤交通費の支給合計額を記載。</a:t>
          </a:r>
          <a:endParaRPr kumimoji="1" lang="en-US" altLang="ja-JP" sz="1600"/>
        </a:p>
        <a:p>
          <a:r>
            <a:rPr kumimoji="1" lang="en-US" altLang="ja-JP" sz="1600"/>
            <a:t>※</a:t>
          </a:r>
          <a:r>
            <a:rPr kumimoji="1" lang="ja-JP" altLang="en-US" sz="1600"/>
            <a:t>６人以上雇用した場合、６人以降はシートをコピーし、別シートで作成してください。</a:t>
          </a:r>
        </a:p>
        <a:p>
          <a:r>
            <a:rPr kumimoji="1" lang="ja-JP" altLang="en-US" sz="1600"/>
            <a:t>また、様式３の２（２）ｹｱ･ｱｼｽﾀﾝﾄ活動経費の自動入力は使えないので、手入力してください。</a:t>
          </a:r>
        </a:p>
      </xdr:txBody>
    </xdr:sp>
    <xdr:clientData/>
  </xdr:twoCellAnchor>
  <xdr:twoCellAnchor>
    <xdr:from>
      <xdr:col>19</xdr:col>
      <xdr:colOff>152400</xdr:colOff>
      <xdr:row>64</xdr:row>
      <xdr:rowOff>104775</xdr:rowOff>
    </xdr:from>
    <xdr:to>
      <xdr:col>29</xdr:col>
      <xdr:colOff>125460</xdr:colOff>
      <xdr:row>72</xdr:row>
      <xdr:rowOff>152400</xdr:rowOff>
    </xdr:to>
    <xdr:sp macro="" textlink="">
      <xdr:nvSpPr>
        <xdr:cNvPr id="7" name="テキスト ボックス 6">
          <a:extLst>
            <a:ext uri="{FF2B5EF4-FFF2-40B4-BE49-F238E27FC236}">
              <a16:creationId xmlns:a16="http://schemas.microsoft.com/office/drawing/2014/main" id="{9DDEB631-94EB-4E83-86D0-CC6854244DD4}"/>
            </a:ext>
          </a:extLst>
        </xdr:cNvPr>
        <xdr:cNvSpPr txBox="1"/>
      </xdr:nvSpPr>
      <xdr:spPr>
        <a:xfrm>
          <a:off x="8239125" y="14487525"/>
          <a:ext cx="3878310"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研修時間や金額が計算されない場合、下記を確認してください</a:t>
          </a:r>
          <a:endParaRPr kumimoji="1" lang="en-US" altLang="ja-JP" sz="1100"/>
        </a:p>
        <a:p>
          <a:endParaRPr kumimoji="1" lang="en-US" altLang="ja-JP" sz="1100"/>
        </a:p>
        <a:p>
          <a:r>
            <a:rPr kumimoji="1" lang="ja-JP" altLang="en-US" sz="1100"/>
            <a:t>・研修月を選択しているか</a:t>
          </a:r>
          <a:endParaRPr kumimoji="1" lang="en-US" altLang="ja-JP" sz="1100"/>
        </a:p>
        <a:p>
          <a:r>
            <a:rPr kumimoji="1" lang="ja-JP" altLang="en-US" sz="1100"/>
            <a:t>・身体介護の有無を選択しているか</a:t>
          </a:r>
          <a:endParaRPr kumimoji="1" lang="en-US" altLang="ja-JP" sz="1100"/>
        </a:p>
        <a:p>
          <a:r>
            <a:rPr kumimoji="1" lang="ja-JP" altLang="en-US" sz="1100"/>
            <a:t>・時給の入力しているか（全ての月に入力が必要）</a:t>
          </a:r>
          <a:endParaRPr kumimoji="1" lang="en-US" altLang="ja-JP" sz="1100"/>
        </a:p>
        <a:p>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9525</xdr:colOff>
      <xdr:row>7</xdr:row>
      <xdr:rowOff>276225</xdr:rowOff>
    </xdr:from>
    <xdr:to>
      <xdr:col>29</xdr:col>
      <xdr:colOff>102848</xdr:colOff>
      <xdr:row>42</xdr:row>
      <xdr:rowOff>132783</xdr:rowOff>
    </xdr:to>
    <xdr:sp macro="" textlink="">
      <xdr:nvSpPr>
        <xdr:cNvPr id="3" name="テキスト ボックス 2">
          <a:extLst>
            <a:ext uri="{FF2B5EF4-FFF2-40B4-BE49-F238E27FC236}">
              <a16:creationId xmlns:a16="http://schemas.microsoft.com/office/drawing/2014/main" id="{B4083B82-D65E-440D-99EA-D794CA212B3A}"/>
            </a:ext>
          </a:extLst>
        </xdr:cNvPr>
        <xdr:cNvSpPr txBox="1"/>
      </xdr:nvSpPr>
      <xdr:spPr>
        <a:xfrm>
          <a:off x="7312025" y="2044700"/>
          <a:ext cx="4785973" cy="6908233"/>
        </a:xfrm>
        <a:prstGeom prst="rect">
          <a:avLst/>
        </a:prstGeom>
        <a:solidFill>
          <a:srgbClr val="FFFF00"/>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ja-JP" altLang="en-US" sz="1600"/>
            <a:t>入力手順</a:t>
          </a:r>
          <a:endParaRPr kumimoji="1" lang="en-US" altLang="ja-JP" sz="1600"/>
        </a:p>
        <a:p>
          <a:br>
            <a:rPr kumimoji="1" lang="en-US" altLang="ja-JP" sz="1600"/>
          </a:br>
          <a:r>
            <a:rPr kumimoji="1" lang="ja-JP" altLang="en-US" sz="1600"/>
            <a:t>（１）「研修を行った月を選んでください」をクリックし、研修を行う月を選ぶ。</a:t>
          </a:r>
          <a:endParaRPr kumimoji="1" lang="en-US" altLang="ja-JP" sz="1600"/>
        </a:p>
        <a:p>
          <a:br>
            <a:rPr kumimoji="1" lang="en-US" altLang="ja-JP" sz="1600"/>
          </a:br>
          <a:r>
            <a:rPr kumimoji="1" lang="ja-JP" altLang="en-US" sz="1600"/>
            <a:t>（２）一番上の研修月の「ケア・アシスタント氏名」を記入。以下の研修月に氏名が自動入力されます。</a:t>
          </a:r>
          <a:endParaRPr kumimoji="1" lang="en-US" altLang="ja-JP" sz="1600"/>
        </a:p>
        <a:p>
          <a:br>
            <a:rPr kumimoji="1" lang="en-US" altLang="ja-JP" sz="1600"/>
          </a:br>
          <a:r>
            <a:rPr kumimoji="1" lang="ja-JP" altLang="en-US" sz="1600"/>
            <a:t>（３）各研修月ごと、各ケア・アシスタントごとに「身体介護」「サービス種類」をクリックし、身体介護を行ったかの有無およびサービス種類を選ぶ。（身体介護を行う場合、補助単価が上がります）</a:t>
          </a:r>
          <a:endParaRPr kumimoji="1" lang="en-US" altLang="ja-JP" sz="1600"/>
        </a:p>
        <a:p>
          <a:br>
            <a:rPr kumimoji="1" lang="en-US" altLang="ja-JP" sz="1600"/>
          </a:br>
          <a:r>
            <a:rPr kumimoji="1" lang="ja-JP" altLang="en-US" sz="1600"/>
            <a:t>（４）</a:t>
          </a:r>
          <a:r>
            <a:rPr kumimoji="1" lang="ja-JP" altLang="ja-JP" sz="1600">
              <a:solidFill>
                <a:schemeClr val="dk1"/>
              </a:solidFill>
              <a:effectLst/>
              <a:latin typeface="+mn-lt"/>
              <a:ea typeface="+mn-ea"/>
              <a:cs typeface="+mn-cs"/>
            </a:rPr>
            <a:t>各研修月ごと、</a:t>
          </a:r>
          <a:r>
            <a:rPr kumimoji="1" lang="ja-JP" altLang="en-US" sz="1600"/>
            <a:t>各ケア・アシスタントごとに、時給を記入。</a:t>
          </a:r>
          <a:endParaRPr kumimoji="1" lang="en-US" altLang="ja-JP" sz="1600"/>
        </a:p>
        <a:p>
          <a:br>
            <a:rPr kumimoji="1" lang="en-US" altLang="ja-JP" sz="1600"/>
          </a:br>
          <a:r>
            <a:rPr kumimoji="1" lang="ja-JP" altLang="en-US" sz="1600"/>
            <a:t>（５）</a:t>
          </a:r>
          <a:r>
            <a:rPr kumimoji="1" lang="ja-JP" altLang="ja-JP" sz="1600">
              <a:solidFill>
                <a:schemeClr val="dk1"/>
              </a:solidFill>
              <a:effectLst/>
              <a:latin typeface="+mn-lt"/>
              <a:ea typeface="+mn-ea"/>
              <a:cs typeface="+mn-cs"/>
            </a:rPr>
            <a:t>各研修月ごと、</a:t>
          </a:r>
          <a:r>
            <a:rPr kumimoji="1" lang="ja-JP" altLang="en-US" sz="1600"/>
            <a:t>各ケア・アシスタント毎に、研修時間（小計）欄に総研修時間を記入。</a:t>
          </a:r>
          <a:endParaRPr kumimoji="1" lang="en-US" altLang="ja-JP" sz="1600"/>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600">
              <a:solidFill>
                <a:schemeClr val="dk1"/>
              </a:solidFill>
              <a:effectLst/>
              <a:latin typeface="+mn-lt"/>
              <a:ea typeface="+mn-ea"/>
              <a:cs typeface="+mn-cs"/>
            </a:rPr>
          </a:br>
          <a:r>
            <a:rPr kumimoji="1" lang="ja-JP" altLang="ja-JP" sz="1600">
              <a:solidFill>
                <a:schemeClr val="dk1"/>
              </a:solidFill>
              <a:effectLst/>
              <a:latin typeface="+mn-lt"/>
              <a:ea typeface="+mn-ea"/>
              <a:cs typeface="+mn-cs"/>
            </a:rPr>
            <a:t>（６）３、補助額（通勤交通費）に通勤交通費の支給合計額を記載。</a:t>
          </a:r>
          <a:endParaRPr kumimoji="1" lang="en-US" altLang="ja-JP" sz="1600"/>
        </a:p>
        <a:p>
          <a:r>
            <a:rPr kumimoji="1" lang="en-US" altLang="ja-JP" sz="1600"/>
            <a:t>※</a:t>
          </a:r>
          <a:r>
            <a:rPr kumimoji="1" lang="ja-JP" altLang="en-US" sz="1600"/>
            <a:t>６人以上雇用した場合、６人以降はシートをコピーし、別シートで作成してください。</a:t>
          </a:r>
        </a:p>
        <a:p>
          <a:r>
            <a:rPr kumimoji="1" lang="ja-JP" altLang="en-US" sz="1600"/>
            <a:t>また、様式３の２（２）ｹｱ･ｱｼｽﾀﾝﾄ活動経費の自動入力は使えないので、手入力してください。</a:t>
          </a:r>
        </a:p>
      </xdr:txBody>
    </xdr:sp>
    <xdr:clientData/>
  </xdr:twoCellAnchor>
  <xdr:twoCellAnchor>
    <xdr:from>
      <xdr:col>19</xdr:col>
      <xdr:colOff>152400</xdr:colOff>
      <xdr:row>64</xdr:row>
      <xdr:rowOff>104775</xdr:rowOff>
    </xdr:from>
    <xdr:to>
      <xdr:col>29</xdr:col>
      <xdr:colOff>125460</xdr:colOff>
      <xdr:row>72</xdr:row>
      <xdr:rowOff>152400</xdr:rowOff>
    </xdr:to>
    <xdr:sp macro="" textlink="">
      <xdr:nvSpPr>
        <xdr:cNvPr id="4" name="テキスト ボックス 3">
          <a:extLst>
            <a:ext uri="{FF2B5EF4-FFF2-40B4-BE49-F238E27FC236}">
              <a16:creationId xmlns:a16="http://schemas.microsoft.com/office/drawing/2014/main" id="{F5F1A41E-D6FA-4D84-8F5B-E46429D623A8}"/>
            </a:ext>
          </a:extLst>
        </xdr:cNvPr>
        <xdr:cNvSpPr txBox="1"/>
      </xdr:nvSpPr>
      <xdr:spPr>
        <a:xfrm>
          <a:off x="8239125" y="14484350"/>
          <a:ext cx="3875135" cy="134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研修時間や金額が計算されない場合、下記を確認してください</a:t>
          </a:r>
          <a:endParaRPr kumimoji="1" lang="en-US" altLang="ja-JP" sz="1100"/>
        </a:p>
        <a:p>
          <a:endParaRPr kumimoji="1" lang="en-US" altLang="ja-JP" sz="1100"/>
        </a:p>
        <a:p>
          <a:r>
            <a:rPr kumimoji="1" lang="ja-JP" altLang="en-US" sz="1100"/>
            <a:t>・研修月を選択しているか</a:t>
          </a:r>
          <a:endParaRPr kumimoji="1" lang="en-US" altLang="ja-JP" sz="1100"/>
        </a:p>
        <a:p>
          <a:r>
            <a:rPr kumimoji="1" lang="ja-JP" altLang="en-US" sz="1100"/>
            <a:t>・身体介護の有無を選択しているか</a:t>
          </a:r>
          <a:endParaRPr kumimoji="1" lang="en-US" altLang="ja-JP" sz="1100"/>
        </a:p>
        <a:p>
          <a:r>
            <a:rPr kumimoji="1" lang="ja-JP" altLang="en-US" sz="1100"/>
            <a:t>・時給の入力しているか（全ての月に入力が必要）</a:t>
          </a:r>
          <a:endParaRPr kumimoji="1" lang="en-US" altLang="ja-JP" sz="1100"/>
        </a:p>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111918</xdr:colOff>
      <xdr:row>24</xdr:row>
      <xdr:rowOff>184944</xdr:rowOff>
    </xdr:from>
    <xdr:to>
      <xdr:col>15</xdr:col>
      <xdr:colOff>150018</xdr:colOff>
      <xdr:row>29</xdr:row>
      <xdr:rowOff>194469</xdr:rowOff>
    </xdr:to>
    <xdr:sp macro="" textlink="">
      <xdr:nvSpPr>
        <xdr:cNvPr id="2" name="四角形吹き出し 1">
          <a:extLst>
            <a:ext uri="{FF2B5EF4-FFF2-40B4-BE49-F238E27FC236}">
              <a16:creationId xmlns:a16="http://schemas.microsoft.com/office/drawing/2014/main" id="{8257796D-6CF4-4028-9B14-2B65EF341D17}"/>
            </a:ext>
          </a:extLst>
        </xdr:cNvPr>
        <xdr:cNvSpPr/>
      </xdr:nvSpPr>
      <xdr:spPr>
        <a:xfrm>
          <a:off x="7604918" y="8871744"/>
          <a:ext cx="2393950" cy="1470025"/>
        </a:xfrm>
        <a:prstGeom prst="wedgeRectCallout">
          <a:avLst>
            <a:gd name="adj1" fmla="val -63794"/>
            <a:gd name="adj2" fmla="val -7121"/>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自動入力されている住所・団体名・代表者職氏名に誤りがないか確認願います。</a:t>
          </a:r>
          <a:endParaRPr kumimoji="1" lang="en-US" altLang="ja-JP" sz="1100"/>
        </a:p>
        <a:p>
          <a:pPr algn="l"/>
          <a:endParaRPr kumimoji="1" lang="en-US" altLang="ja-JP" sz="1100"/>
        </a:p>
        <a:p>
          <a:pPr algn="l"/>
          <a:r>
            <a:rPr kumimoji="1" lang="ja-JP" altLang="en-US" sz="1100"/>
            <a:t>発行責任者・担当者の欄をご記入ください。</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AA8B6-70E3-4A1B-A1BE-9EB185678D26}">
  <sheetPr>
    <tabColor rgb="FFFF0000"/>
  </sheetPr>
  <dimension ref="A1:AW62"/>
  <sheetViews>
    <sheetView tabSelected="1" view="pageBreakPreview" zoomScale="90" zoomScaleNormal="100" zoomScaleSheetLayoutView="90" workbookViewId="0">
      <selection activeCell="AB8" sqref="AB8:AB9"/>
    </sheetView>
  </sheetViews>
  <sheetFormatPr defaultColWidth="9" defaultRowHeight="13"/>
  <cols>
    <col min="1" max="1" width="1.08984375" style="125" customWidth="1"/>
    <col min="2" max="2" width="3.7265625" style="125" customWidth="1"/>
    <col min="3" max="3" width="6.90625" style="125" customWidth="1"/>
    <col min="4" max="20" width="5.08984375" style="125" customWidth="1"/>
    <col min="21" max="22" width="11.26953125" style="125" customWidth="1"/>
    <col min="23" max="16384" width="9" style="125"/>
  </cols>
  <sheetData>
    <row r="1" spans="1:49" ht="25.5" customHeight="1">
      <c r="A1" s="123"/>
      <c r="B1" s="124" t="s">
        <v>307</v>
      </c>
      <c r="C1" s="123"/>
      <c r="D1" s="123"/>
      <c r="E1" s="123"/>
      <c r="F1" s="123"/>
      <c r="G1" s="123"/>
      <c r="H1" s="123"/>
      <c r="I1" s="123"/>
      <c r="J1" s="123"/>
      <c r="K1" s="123"/>
      <c r="L1" s="123"/>
      <c r="M1" s="123"/>
      <c r="N1" s="123"/>
      <c r="O1" s="123"/>
      <c r="P1" s="123"/>
      <c r="Q1" s="123"/>
      <c r="R1" s="123"/>
      <c r="S1" s="123"/>
      <c r="T1" s="123"/>
      <c r="U1" s="123"/>
      <c r="X1" s="126"/>
      <c r="Y1" s="126"/>
      <c r="Z1" s="7"/>
      <c r="AA1" s="127"/>
      <c r="AB1" s="127"/>
      <c r="AC1" s="127"/>
      <c r="AD1" s="127"/>
      <c r="AE1" s="127"/>
      <c r="AF1" s="127"/>
      <c r="AG1" s="127"/>
      <c r="AH1" s="127"/>
      <c r="AI1" s="127"/>
      <c r="AJ1" s="127"/>
      <c r="AK1" s="127"/>
      <c r="AL1" s="127"/>
      <c r="AM1" s="127"/>
      <c r="AN1" s="127"/>
      <c r="AO1" s="127"/>
      <c r="AP1" s="127"/>
      <c r="AQ1"/>
      <c r="AR1"/>
      <c r="AS1"/>
      <c r="AT1"/>
      <c r="AU1"/>
      <c r="AV1"/>
    </row>
    <row r="2" spans="1:49" ht="27" customHeight="1">
      <c r="A2" s="128"/>
      <c r="B2" s="355" t="s">
        <v>194</v>
      </c>
      <c r="C2" s="356"/>
      <c r="D2" s="356"/>
      <c r="E2" s="356"/>
      <c r="F2" s="356"/>
      <c r="G2" s="356"/>
      <c r="H2" s="356"/>
      <c r="I2" s="356"/>
      <c r="J2" s="356"/>
      <c r="K2" s="356"/>
      <c r="L2" s="356"/>
      <c r="M2" s="356"/>
      <c r="N2" s="356"/>
      <c r="O2" s="356"/>
      <c r="P2" s="356"/>
      <c r="Q2" s="356"/>
      <c r="R2" s="356"/>
      <c r="S2" s="356"/>
      <c r="T2" s="356"/>
      <c r="W2" s="357"/>
      <c r="X2" s="357"/>
      <c r="Y2" s="357"/>
      <c r="Z2"/>
      <c r="AA2" s="127"/>
      <c r="AB2" s="6"/>
      <c r="AC2" s="6"/>
      <c r="AD2" s="6"/>
      <c r="AE2" s="127"/>
      <c r="AF2" s="130"/>
      <c r="AG2" s="130"/>
      <c r="AH2" s="130"/>
      <c r="AI2" s="127"/>
      <c r="AJ2" s="131"/>
      <c r="AK2" s="131"/>
      <c r="AL2" s="131"/>
      <c r="AM2" s="6"/>
      <c r="AN2" s="6"/>
      <c r="AO2" s="6"/>
      <c r="AP2" s="6"/>
      <c r="AQ2" s="6"/>
      <c r="AR2" s="6"/>
      <c r="AS2" s="6"/>
      <c r="AT2" s="6"/>
      <c r="AU2" s="6"/>
      <c r="AV2" s="6"/>
    </row>
    <row r="3" spans="1:49" ht="19.5" customHeight="1">
      <c r="A3" s="128"/>
      <c r="B3" s="356"/>
      <c r="C3" s="356"/>
      <c r="D3" s="356"/>
      <c r="E3" s="356"/>
      <c r="F3" s="356"/>
      <c r="G3" s="356"/>
      <c r="H3" s="356"/>
      <c r="I3" s="356"/>
      <c r="J3" s="356"/>
      <c r="K3" s="356"/>
      <c r="L3" s="356"/>
      <c r="M3" s="356"/>
      <c r="N3" s="356"/>
      <c r="O3" s="356"/>
      <c r="P3" s="356"/>
      <c r="Q3" s="356"/>
      <c r="R3" s="356"/>
      <c r="S3" s="356"/>
      <c r="T3" s="356"/>
      <c r="U3" s="132"/>
      <c r="V3" s="132"/>
      <c r="W3" s="133"/>
      <c r="X3" s="133"/>
      <c r="Y3" s="133"/>
      <c r="Z3" s="133"/>
      <c r="AA3" s="134"/>
      <c r="AB3" s="134"/>
      <c r="AC3" s="134"/>
      <c r="AD3" s="134"/>
      <c r="AE3" s="134"/>
      <c r="AF3" s="134"/>
      <c r="AG3" s="134"/>
      <c r="AH3" s="134"/>
      <c r="AI3" s="134"/>
      <c r="AJ3" s="134"/>
      <c r="AK3" s="134"/>
      <c r="AL3" s="134"/>
      <c r="AM3" s="134"/>
      <c r="AN3" s="134"/>
      <c r="AO3" s="134"/>
      <c r="AP3" s="134"/>
      <c r="AQ3" s="135"/>
      <c r="AR3" s="135"/>
      <c r="AS3" s="135"/>
      <c r="AT3" s="135"/>
      <c r="AU3" s="135"/>
      <c r="AV3" s="135"/>
      <c r="AW3" s="135"/>
    </row>
    <row r="4" spans="1:49" ht="22.5" customHeight="1">
      <c r="A4" s="136"/>
      <c r="B4" s="137" t="s">
        <v>195</v>
      </c>
      <c r="C4" s="138" t="s">
        <v>196</v>
      </c>
      <c r="D4" s="139"/>
      <c r="E4" s="140"/>
      <c r="F4" s="141"/>
      <c r="G4" s="142" t="s">
        <v>308</v>
      </c>
      <c r="H4" s="141"/>
      <c r="I4" s="141"/>
      <c r="J4" s="141"/>
      <c r="K4" s="141"/>
      <c r="L4" s="141"/>
      <c r="M4" s="141"/>
      <c r="N4" s="141"/>
      <c r="O4" s="141"/>
      <c r="P4" s="141"/>
      <c r="Q4" s="141"/>
      <c r="R4" s="141"/>
      <c r="S4" s="141"/>
      <c r="T4" s="141"/>
      <c r="U4" s="141"/>
      <c r="V4" s="141"/>
      <c r="W4" s="128"/>
      <c r="X4" s="128"/>
      <c r="Y4" s="128"/>
      <c r="Z4" s="128"/>
      <c r="AA4" s="128"/>
      <c r="AB4" s="128"/>
      <c r="AC4" s="128"/>
      <c r="AD4" s="128"/>
      <c r="AE4" s="128"/>
      <c r="AF4" s="128"/>
      <c r="AG4" s="128"/>
      <c r="AH4" s="128"/>
      <c r="AI4" s="128"/>
      <c r="AJ4" s="128"/>
      <c r="AK4" s="128"/>
      <c r="AL4" s="128"/>
      <c r="AM4" s="128"/>
    </row>
    <row r="5" spans="1:49" ht="40" customHeight="1">
      <c r="A5" s="136"/>
      <c r="B5" s="128"/>
      <c r="C5" s="143" t="s">
        <v>195</v>
      </c>
      <c r="D5" s="358" t="s">
        <v>197</v>
      </c>
      <c r="E5" s="359"/>
      <c r="F5" s="360"/>
      <c r="G5" s="362" t="s">
        <v>309</v>
      </c>
      <c r="H5" s="363"/>
      <c r="I5" s="363"/>
      <c r="J5" s="363"/>
      <c r="K5" s="363"/>
      <c r="L5" s="363"/>
      <c r="M5" s="363"/>
      <c r="N5" s="363"/>
      <c r="O5" s="363"/>
      <c r="P5" s="363"/>
      <c r="Q5" s="363"/>
      <c r="R5" s="363"/>
      <c r="S5" s="363"/>
      <c r="T5" s="364"/>
      <c r="U5" s="141"/>
      <c r="V5" s="141"/>
      <c r="W5" s="128"/>
      <c r="X5" s="128"/>
      <c r="Y5" s="128"/>
      <c r="Z5" s="128"/>
      <c r="AA5" s="128"/>
      <c r="AB5" s="128"/>
      <c r="AC5" s="128"/>
      <c r="AD5" s="128"/>
      <c r="AE5" s="128"/>
      <c r="AF5" s="128"/>
      <c r="AG5" s="128"/>
      <c r="AH5" s="128"/>
      <c r="AI5" s="128"/>
      <c r="AJ5" s="128"/>
      <c r="AK5" s="128"/>
      <c r="AL5" s="128"/>
      <c r="AM5" s="128"/>
    </row>
    <row r="6" spans="1:49" ht="40" customHeight="1">
      <c r="A6" s="136"/>
      <c r="B6" s="128"/>
      <c r="C6" s="144" t="s">
        <v>200</v>
      </c>
      <c r="D6" s="361" t="s">
        <v>134</v>
      </c>
      <c r="E6" s="359"/>
      <c r="F6" s="360"/>
      <c r="G6" s="365"/>
      <c r="H6" s="355"/>
      <c r="I6" s="355"/>
      <c r="J6" s="355"/>
      <c r="K6" s="355"/>
      <c r="L6" s="355"/>
      <c r="M6" s="355"/>
      <c r="N6" s="355"/>
      <c r="O6" s="355"/>
      <c r="P6" s="355"/>
      <c r="Q6" s="355"/>
      <c r="R6" s="355"/>
      <c r="S6" s="355"/>
      <c r="T6" s="366"/>
      <c r="U6" s="141"/>
      <c r="V6" s="141"/>
      <c r="W6" s="128"/>
      <c r="X6" s="128"/>
      <c r="Y6" s="128"/>
      <c r="Z6" s="128"/>
      <c r="AA6" s="128"/>
      <c r="AB6" s="128"/>
      <c r="AC6" s="128"/>
      <c r="AD6" s="128"/>
      <c r="AE6" s="128"/>
      <c r="AF6" s="128"/>
      <c r="AG6" s="128"/>
      <c r="AH6" s="128"/>
      <c r="AI6" s="128"/>
      <c r="AJ6" s="128"/>
      <c r="AK6" s="128"/>
      <c r="AL6" s="128"/>
      <c r="AM6" s="128"/>
    </row>
    <row r="7" spans="1:49" ht="40" customHeight="1">
      <c r="A7" s="136"/>
      <c r="B7" s="128"/>
      <c r="C7" s="144" t="s">
        <v>201</v>
      </c>
      <c r="D7" s="361" t="s">
        <v>310</v>
      </c>
      <c r="E7" s="370"/>
      <c r="F7" s="371"/>
      <c r="G7" s="365"/>
      <c r="H7" s="355"/>
      <c r="I7" s="355"/>
      <c r="J7" s="355"/>
      <c r="K7" s="355"/>
      <c r="L7" s="355"/>
      <c r="M7" s="355"/>
      <c r="N7" s="355"/>
      <c r="O7" s="355"/>
      <c r="P7" s="355"/>
      <c r="Q7" s="355"/>
      <c r="R7" s="355"/>
      <c r="S7" s="355"/>
      <c r="T7" s="366"/>
      <c r="U7" s="141"/>
      <c r="V7" s="141"/>
      <c r="W7" s="128"/>
      <c r="X7" s="128"/>
      <c r="Y7" s="128"/>
      <c r="Z7" s="128"/>
      <c r="AA7" s="128"/>
      <c r="AB7" s="128"/>
      <c r="AC7" s="128"/>
      <c r="AD7" s="128"/>
      <c r="AE7" s="128"/>
      <c r="AF7" s="128"/>
      <c r="AG7" s="128"/>
      <c r="AH7" s="128"/>
      <c r="AI7" s="128"/>
      <c r="AJ7" s="128"/>
      <c r="AK7" s="128"/>
      <c r="AL7" s="128"/>
      <c r="AM7" s="128"/>
    </row>
    <row r="8" spans="1:49" ht="40" customHeight="1">
      <c r="A8" s="136"/>
      <c r="B8" s="128"/>
      <c r="C8" s="144" t="s">
        <v>212</v>
      </c>
      <c r="D8" s="361" t="s">
        <v>311</v>
      </c>
      <c r="E8" s="359"/>
      <c r="F8" s="360"/>
      <c r="G8" s="365"/>
      <c r="H8" s="355"/>
      <c r="I8" s="355"/>
      <c r="J8" s="355"/>
      <c r="K8" s="355"/>
      <c r="L8" s="355"/>
      <c r="M8" s="355"/>
      <c r="N8" s="355"/>
      <c r="O8" s="355"/>
      <c r="P8" s="355"/>
      <c r="Q8" s="355"/>
      <c r="R8" s="355"/>
      <c r="S8" s="355"/>
      <c r="T8" s="366"/>
      <c r="U8" s="141"/>
      <c r="V8" s="141"/>
      <c r="W8" s="128"/>
      <c r="X8" s="128"/>
      <c r="Y8" s="128"/>
      <c r="Z8" s="128"/>
      <c r="AA8" s="128"/>
      <c r="AB8" s="128"/>
      <c r="AC8" s="128"/>
      <c r="AD8" s="128"/>
      <c r="AE8" s="128"/>
      <c r="AF8" s="128"/>
      <c r="AG8" s="128"/>
      <c r="AH8" s="128"/>
      <c r="AI8" s="128"/>
      <c r="AJ8" s="128"/>
      <c r="AK8" s="128"/>
      <c r="AL8" s="128"/>
      <c r="AM8" s="128"/>
    </row>
    <row r="9" spans="1:49" ht="40" customHeight="1">
      <c r="A9" s="136"/>
      <c r="B9" s="128"/>
      <c r="C9" s="144" t="s">
        <v>202</v>
      </c>
      <c r="D9" s="372" t="s">
        <v>337</v>
      </c>
      <c r="E9" s="373"/>
      <c r="F9" s="374"/>
      <c r="G9" s="365"/>
      <c r="H9" s="355"/>
      <c r="I9" s="355"/>
      <c r="J9" s="355"/>
      <c r="K9" s="355"/>
      <c r="L9" s="355"/>
      <c r="M9" s="355"/>
      <c r="N9" s="355"/>
      <c r="O9" s="355"/>
      <c r="P9" s="355"/>
      <c r="Q9" s="355"/>
      <c r="R9" s="355"/>
      <c r="S9" s="355"/>
      <c r="T9" s="366"/>
      <c r="U9" s="141"/>
      <c r="V9" s="141"/>
      <c r="W9" s="128"/>
      <c r="X9" s="128"/>
      <c r="Y9" s="128"/>
      <c r="Z9" s="128"/>
      <c r="AA9" s="128"/>
      <c r="AB9" s="128"/>
      <c r="AC9" s="128"/>
      <c r="AD9" s="128"/>
      <c r="AE9" s="128"/>
      <c r="AF9" s="128"/>
      <c r="AG9" s="128"/>
      <c r="AH9" s="128"/>
      <c r="AI9" s="128"/>
      <c r="AJ9" s="128"/>
      <c r="AK9" s="128"/>
      <c r="AL9" s="128"/>
      <c r="AM9" s="128"/>
    </row>
    <row r="10" spans="1:49" ht="40" customHeight="1">
      <c r="A10" s="136"/>
      <c r="B10" s="128"/>
      <c r="C10" s="144" t="s">
        <v>312</v>
      </c>
      <c r="D10" s="361" t="s">
        <v>313</v>
      </c>
      <c r="E10" s="359"/>
      <c r="F10" s="360"/>
      <c r="G10" s="365"/>
      <c r="H10" s="355"/>
      <c r="I10" s="355"/>
      <c r="J10" s="355"/>
      <c r="K10" s="355"/>
      <c r="L10" s="355"/>
      <c r="M10" s="355"/>
      <c r="N10" s="355"/>
      <c r="O10" s="355"/>
      <c r="P10" s="355"/>
      <c r="Q10" s="355"/>
      <c r="R10" s="355"/>
      <c r="S10" s="355"/>
      <c r="T10" s="366"/>
      <c r="U10" s="141"/>
      <c r="V10" s="141"/>
      <c r="W10" s="128"/>
      <c r="X10" s="128"/>
      <c r="Y10" s="128"/>
      <c r="Z10" s="128"/>
      <c r="AA10" s="128"/>
      <c r="AB10" s="128"/>
      <c r="AC10" s="128"/>
      <c r="AD10" s="128"/>
      <c r="AE10" s="128"/>
      <c r="AF10" s="128"/>
      <c r="AG10" s="128"/>
      <c r="AH10" s="128"/>
      <c r="AI10" s="128"/>
      <c r="AJ10" s="128"/>
      <c r="AK10" s="128"/>
      <c r="AL10" s="128"/>
      <c r="AM10" s="128"/>
    </row>
    <row r="11" spans="1:49" ht="40" customHeight="1">
      <c r="A11" s="136"/>
      <c r="B11" s="128"/>
      <c r="C11" s="144" t="s">
        <v>314</v>
      </c>
      <c r="D11" s="361" t="s">
        <v>315</v>
      </c>
      <c r="E11" s="359"/>
      <c r="F11" s="360"/>
      <c r="G11" s="367"/>
      <c r="H11" s="368"/>
      <c r="I11" s="368"/>
      <c r="J11" s="368"/>
      <c r="K11" s="368"/>
      <c r="L11" s="368"/>
      <c r="M11" s="368"/>
      <c r="N11" s="368"/>
      <c r="O11" s="368"/>
      <c r="P11" s="368"/>
      <c r="Q11" s="368"/>
      <c r="R11" s="368"/>
      <c r="S11" s="368"/>
      <c r="T11" s="369"/>
      <c r="U11" s="141"/>
      <c r="V11" s="141"/>
      <c r="W11" s="128"/>
      <c r="X11" s="128"/>
      <c r="Y11" s="128"/>
      <c r="Z11" s="128"/>
      <c r="AA11" s="128"/>
      <c r="AB11" s="128"/>
      <c r="AC11" s="128"/>
      <c r="AD11" s="128"/>
      <c r="AE11" s="128"/>
      <c r="AF11" s="128"/>
      <c r="AG11" s="128"/>
      <c r="AH11" s="128"/>
      <c r="AI11" s="128"/>
      <c r="AJ11" s="128"/>
      <c r="AK11" s="128"/>
      <c r="AL11" s="128"/>
      <c r="AM11" s="128"/>
    </row>
    <row r="12" spans="1:49" ht="40" customHeight="1">
      <c r="A12" s="136"/>
      <c r="B12" s="128"/>
      <c r="C12" s="145" t="s">
        <v>198</v>
      </c>
      <c r="D12" s="361" t="s">
        <v>316</v>
      </c>
      <c r="E12" s="359"/>
      <c r="F12" s="360"/>
      <c r="G12" s="358" t="s">
        <v>199</v>
      </c>
      <c r="H12" s="359"/>
      <c r="I12" s="359"/>
      <c r="J12" s="359"/>
      <c r="K12" s="359"/>
      <c r="L12" s="359"/>
      <c r="M12" s="359"/>
      <c r="N12" s="359"/>
      <c r="O12" s="359"/>
      <c r="P12" s="359"/>
      <c r="Q12" s="359"/>
      <c r="R12" s="359"/>
      <c r="S12" s="359"/>
      <c r="T12" s="360"/>
      <c r="U12" s="141"/>
      <c r="V12" s="141"/>
      <c r="W12" s="128"/>
      <c r="X12" s="128"/>
      <c r="Y12" s="128"/>
      <c r="Z12" s="128"/>
      <c r="AA12" s="128"/>
      <c r="AB12" s="128"/>
      <c r="AC12" s="128"/>
      <c r="AD12" s="128"/>
      <c r="AE12" s="128"/>
      <c r="AF12" s="128"/>
      <c r="AG12" s="128"/>
      <c r="AH12" s="128"/>
      <c r="AI12" s="128"/>
      <c r="AJ12" s="128"/>
      <c r="AK12" s="128"/>
      <c r="AL12" s="128"/>
      <c r="AM12" s="128"/>
    </row>
    <row r="13" spans="1:49" ht="40" customHeight="1">
      <c r="A13" s="136"/>
      <c r="B13" s="128"/>
      <c r="C13" s="310" t="s">
        <v>203</v>
      </c>
      <c r="D13" s="376" t="s">
        <v>317</v>
      </c>
      <c r="E13" s="377"/>
      <c r="F13" s="378"/>
      <c r="G13" s="379" t="s">
        <v>318</v>
      </c>
      <c r="H13" s="380"/>
      <c r="I13" s="380"/>
      <c r="J13" s="380"/>
      <c r="K13" s="380"/>
      <c r="L13" s="380"/>
      <c r="M13" s="380"/>
      <c r="N13" s="380"/>
      <c r="O13" s="380"/>
      <c r="P13" s="380"/>
      <c r="Q13" s="380"/>
      <c r="R13" s="380"/>
      <c r="S13" s="380"/>
      <c r="T13" s="381"/>
      <c r="U13" s="141"/>
      <c r="V13" s="141"/>
      <c r="W13" s="128"/>
      <c r="X13" s="128"/>
      <c r="Y13" s="128"/>
      <c r="Z13" s="128"/>
      <c r="AA13" s="128"/>
      <c r="AB13" s="128"/>
      <c r="AC13" s="128"/>
      <c r="AD13" s="128"/>
      <c r="AE13" s="128"/>
      <c r="AF13" s="128"/>
      <c r="AG13" s="128"/>
      <c r="AH13" s="128"/>
      <c r="AI13" s="128"/>
      <c r="AJ13" s="128"/>
      <c r="AK13" s="128"/>
      <c r="AL13" s="128"/>
      <c r="AM13" s="128"/>
    </row>
    <row r="14" spans="1:49" ht="24" customHeight="1">
      <c r="A14" s="136"/>
      <c r="B14" s="146"/>
      <c r="C14" s="382" t="s">
        <v>204</v>
      </c>
      <c r="D14" s="382"/>
      <c r="E14" s="382"/>
      <c r="F14" s="382"/>
      <c r="G14" s="382"/>
      <c r="H14" s="382"/>
      <c r="I14" s="382"/>
      <c r="J14" s="382"/>
      <c r="K14" s="382"/>
      <c r="L14" s="382"/>
      <c r="M14" s="382"/>
      <c r="N14" s="382"/>
      <c r="O14" s="382"/>
      <c r="P14" s="382"/>
      <c r="Q14" s="382"/>
      <c r="R14" s="382"/>
      <c r="S14" s="382"/>
      <c r="T14" s="382"/>
      <c r="U14" s="141"/>
      <c r="V14" s="141"/>
      <c r="W14" s="128"/>
      <c r="X14" s="128"/>
      <c r="Y14" s="128"/>
      <c r="Z14" s="128"/>
      <c r="AA14" s="128"/>
      <c r="AB14" s="128"/>
      <c r="AC14" s="128"/>
      <c r="AD14" s="128"/>
      <c r="AE14" s="128"/>
      <c r="AF14" s="128"/>
      <c r="AG14" s="128"/>
      <c r="AH14" s="128"/>
      <c r="AI14" s="128"/>
      <c r="AJ14" s="128"/>
      <c r="AK14" s="128"/>
      <c r="AL14" s="128"/>
      <c r="AM14" s="128"/>
    </row>
    <row r="15" spans="1:49" ht="24" customHeight="1">
      <c r="A15" s="136"/>
      <c r="B15" s="137"/>
      <c r="C15" s="146" t="s">
        <v>205</v>
      </c>
      <c r="D15" s="146" t="s">
        <v>206</v>
      </c>
      <c r="E15" s="141"/>
      <c r="F15" s="141"/>
      <c r="G15" s="141"/>
      <c r="H15" s="141"/>
      <c r="I15" s="141"/>
      <c r="J15" s="141"/>
      <c r="K15" s="141"/>
      <c r="L15" s="141"/>
      <c r="M15" s="141"/>
      <c r="N15" s="141"/>
      <c r="O15" s="141"/>
      <c r="P15" s="141"/>
      <c r="Q15" s="141"/>
      <c r="R15" s="141"/>
      <c r="S15" s="141"/>
      <c r="T15" s="138"/>
      <c r="V15" s="141"/>
      <c r="W15" s="128"/>
      <c r="X15" s="128"/>
      <c r="Y15" s="128"/>
      <c r="Z15" s="128"/>
      <c r="AA15" s="128"/>
      <c r="AB15" s="128"/>
      <c r="AC15" s="128"/>
      <c r="AD15" s="128"/>
      <c r="AE15" s="128"/>
      <c r="AF15" s="128"/>
      <c r="AG15" s="128"/>
      <c r="AH15" s="128"/>
      <c r="AI15" s="128"/>
      <c r="AJ15" s="128"/>
      <c r="AK15" s="128"/>
      <c r="AL15" s="128"/>
      <c r="AM15" s="128"/>
    </row>
    <row r="16" spans="1:49" ht="24" customHeight="1">
      <c r="A16" s="136"/>
      <c r="C16" s="141"/>
      <c r="D16" s="375" t="s">
        <v>207</v>
      </c>
      <c r="E16" s="375"/>
      <c r="F16" s="375"/>
      <c r="G16" s="375"/>
      <c r="H16" s="375"/>
      <c r="I16" s="375"/>
      <c r="J16" s="375"/>
      <c r="K16" s="375"/>
      <c r="L16" s="375"/>
      <c r="M16" s="375"/>
      <c r="N16" s="375"/>
      <c r="O16" s="375"/>
      <c r="P16" s="375"/>
      <c r="Q16" s="375"/>
      <c r="R16" s="375"/>
      <c r="S16" s="375"/>
      <c r="T16" s="375"/>
      <c r="U16" s="141"/>
      <c r="V16" s="141"/>
      <c r="W16" s="128"/>
      <c r="X16" s="128"/>
      <c r="Y16" s="128"/>
      <c r="Z16" s="128"/>
      <c r="AA16" s="128"/>
      <c r="AB16" s="128"/>
      <c r="AC16" s="128"/>
      <c r="AD16" s="128"/>
      <c r="AE16" s="128"/>
      <c r="AF16" s="128"/>
      <c r="AG16" s="128"/>
      <c r="AH16" s="128"/>
      <c r="AI16" s="128"/>
      <c r="AJ16" s="128"/>
      <c r="AK16" s="128"/>
      <c r="AL16" s="128"/>
      <c r="AM16" s="128"/>
    </row>
    <row r="17" spans="1:39" ht="24" customHeight="1">
      <c r="A17" s="136"/>
      <c r="B17" s="141"/>
      <c r="C17" s="146"/>
      <c r="D17" s="147"/>
      <c r="E17" s="148"/>
      <c r="F17" s="149"/>
      <c r="G17" s="149"/>
      <c r="H17" s="149"/>
      <c r="I17" s="149"/>
      <c r="J17" s="149"/>
      <c r="K17" s="149"/>
      <c r="L17" s="149"/>
      <c r="M17" s="149"/>
      <c r="N17" s="149"/>
      <c r="O17" s="149"/>
      <c r="P17" s="129"/>
      <c r="Q17" s="129"/>
      <c r="R17" s="129"/>
      <c r="S17" s="129"/>
      <c r="T17" s="141"/>
      <c r="U17" s="141"/>
      <c r="V17" s="141"/>
      <c r="W17" s="128"/>
      <c r="X17" s="128"/>
      <c r="Y17" s="128"/>
      <c r="Z17" s="128"/>
      <c r="AA17" s="128"/>
      <c r="AB17" s="128"/>
      <c r="AC17" s="128"/>
      <c r="AD17" s="128"/>
      <c r="AE17" s="128"/>
      <c r="AF17" s="128"/>
      <c r="AG17" s="128"/>
      <c r="AH17" s="128"/>
      <c r="AI17" s="128"/>
      <c r="AJ17" s="128"/>
      <c r="AK17" s="128"/>
      <c r="AL17" s="128"/>
      <c r="AM17" s="128"/>
    </row>
    <row r="18" spans="1:39" ht="24" customHeight="1">
      <c r="A18" s="136"/>
      <c r="B18" s="141"/>
      <c r="C18" s="146" t="s">
        <v>208</v>
      </c>
      <c r="D18" s="146" t="s">
        <v>319</v>
      </c>
      <c r="E18" s="141"/>
      <c r="F18" s="129"/>
      <c r="G18" s="129"/>
      <c r="H18" s="129"/>
      <c r="I18" s="129"/>
      <c r="J18" s="129"/>
      <c r="K18" s="129"/>
      <c r="L18" s="129"/>
      <c r="M18" s="129"/>
      <c r="N18" s="129"/>
      <c r="O18" s="129"/>
      <c r="P18" s="129"/>
      <c r="Q18" s="129"/>
      <c r="R18" s="129"/>
      <c r="S18" s="129"/>
      <c r="T18" s="141"/>
      <c r="U18" s="141"/>
      <c r="V18" s="141"/>
      <c r="W18" s="128"/>
      <c r="X18" s="128"/>
      <c r="Y18" s="128"/>
      <c r="Z18" s="128"/>
      <c r="AA18" s="128"/>
      <c r="AB18" s="128"/>
      <c r="AC18" s="128"/>
      <c r="AD18" s="128"/>
      <c r="AE18" s="128"/>
      <c r="AF18" s="128"/>
      <c r="AG18" s="128"/>
      <c r="AH18" s="128"/>
      <c r="AI18" s="128"/>
      <c r="AJ18" s="128"/>
      <c r="AK18" s="128"/>
      <c r="AL18" s="128"/>
      <c r="AM18" s="128"/>
    </row>
    <row r="19" spans="1:39" ht="22.5" customHeight="1">
      <c r="A19" s="136"/>
      <c r="B19" s="141"/>
      <c r="C19" s="150" t="s">
        <v>195</v>
      </c>
      <c r="D19" s="151" t="s">
        <v>209</v>
      </c>
      <c r="E19" s="151"/>
      <c r="F19" s="141"/>
      <c r="G19" s="141"/>
      <c r="H19" s="152"/>
      <c r="I19" s="141"/>
      <c r="J19" s="141"/>
      <c r="K19" s="141"/>
      <c r="L19" s="141"/>
      <c r="M19" s="141"/>
      <c r="N19" s="141"/>
      <c r="O19" s="141"/>
      <c r="P19" s="141"/>
      <c r="Q19" s="141"/>
      <c r="R19" s="141"/>
      <c r="S19" s="141"/>
      <c r="T19" s="141"/>
      <c r="U19" s="141"/>
      <c r="V19" s="141"/>
      <c r="W19" s="128"/>
      <c r="X19" s="128"/>
      <c r="Y19" s="128"/>
      <c r="Z19" s="128"/>
      <c r="AA19" s="128"/>
      <c r="AB19" s="128"/>
      <c r="AC19" s="128"/>
      <c r="AD19" s="128"/>
      <c r="AE19" s="128"/>
      <c r="AF19" s="128"/>
      <c r="AG19" s="128"/>
      <c r="AH19" s="128"/>
      <c r="AI19" s="128"/>
      <c r="AJ19" s="128"/>
      <c r="AK19" s="128"/>
      <c r="AL19" s="128"/>
      <c r="AM19" s="128"/>
    </row>
    <row r="20" spans="1:39" ht="22.5" customHeight="1">
      <c r="A20" s="153"/>
      <c r="B20" s="141"/>
      <c r="C20" s="150" t="s">
        <v>210</v>
      </c>
      <c r="D20" s="151" t="s">
        <v>320</v>
      </c>
      <c r="E20" s="154"/>
      <c r="F20" s="141"/>
      <c r="G20" s="141"/>
      <c r="H20" s="141"/>
      <c r="I20" s="141"/>
      <c r="J20" s="141"/>
      <c r="K20" s="141"/>
      <c r="L20" s="141"/>
      <c r="M20" s="141"/>
      <c r="N20" s="141"/>
      <c r="O20" s="141"/>
      <c r="P20" s="141"/>
      <c r="Q20" s="141"/>
      <c r="R20" s="141"/>
      <c r="S20" s="141"/>
      <c r="T20" s="155"/>
      <c r="U20" s="141"/>
      <c r="V20" s="141"/>
      <c r="W20" s="128"/>
      <c r="X20" s="128"/>
      <c r="Y20" s="128"/>
      <c r="Z20" s="128"/>
      <c r="AA20" s="128"/>
      <c r="AB20" s="128"/>
      <c r="AC20" s="128"/>
      <c r="AD20" s="128"/>
      <c r="AE20" s="128"/>
      <c r="AF20" s="128"/>
      <c r="AG20" s="128"/>
      <c r="AH20" s="128"/>
      <c r="AI20" s="128"/>
      <c r="AJ20" s="128"/>
      <c r="AK20" s="128"/>
      <c r="AL20" s="128"/>
      <c r="AM20" s="128"/>
    </row>
    <row r="21" spans="1:39" ht="22.5" customHeight="1">
      <c r="A21" s="153"/>
      <c r="B21" s="141"/>
      <c r="C21" s="150" t="s">
        <v>211</v>
      </c>
      <c r="D21" s="151" t="s">
        <v>321</v>
      </c>
      <c r="E21" s="154"/>
      <c r="F21" s="141"/>
      <c r="G21" s="141"/>
      <c r="H21" s="141"/>
      <c r="I21" s="141"/>
      <c r="J21" s="141"/>
      <c r="K21" s="141"/>
      <c r="L21" s="141"/>
      <c r="M21" s="141"/>
      <c r="N21" s="141"/>
      <c r="O21" s="141"/>
      <c r="P21" s="141"/>
      <c r="Q21" s="141"/>
      <c r="R21" s="141"/>
      <c r="S21" s="141"/>
      <c r="T21" s="155"/>
      <c r="U21" s="141"/>
      <c r="V21" s="141"/>
      <c r="W21" s="128"/>
      <c r="X21" s="128"/>
      <c r="Y21" s="128"/>
      <c r="Z21" s="128"/>
      <c r="AA21" s="128"/>
      <c r="AB21" s="128"/>
      <c r="AC21" s="128"/>
      <c r="AD21" s="128"/>
      <c r="AE21" s="128"/>
      <c r="AF21" s="128"/>
      <c r="AG21" s="128"/>
      <c r="AH21" s="128"/>
      <c r="AI21" s="128"/>
      <c r="AJ21" s="128"/>
      <c r="AK21" s="128"/>
      <c r="AL21" s="128"/>
      <c r="AM21" s="128"/>
    </row>
    <row r="22" spans="1:39" ht="22.5" customHeight="1">
      <c r="A22" s="153"/>
      <c r="B22" s="141"/>
      <c r="C22" s="150" t="s">
        <v>212</v>
      </c>
      <c r="D22" s="151" t="s">
        <v>322</v>
      </c>
      <c r="E22" s="151"/>
      <c r="F22" s="141"/>
      <c r="G22" s="141"/>
      <c r="H22" s="141"/>
      <c r="I22" s="141"/>
      <c r="J22" s="141"/>
      <c r="K22" s="141"/>
      <c r="L22" s="141"/>
      <c r="M22" s="141"/>
      <c r="N22" s="141"/>
      <c r="O22" s="141"/>
      <c r="P22" s="141"/>
      <c r="Q22" s="141"/>
      <c r="R22" s="141"/>
      <c r="S22" s="141"/>
      <c r="T22" s="129"/>
      <c r="U22" s="141"/>
      <c r="V22" s="141"/>
      <c r="W22" s="141"/>
      <c r="X22" s="128"/>
      <c r="Y22" s="128"/>
      <c r="Z22" s="128"/>
      <c r="AA22" s="128"/>
      <c r="AB22" s="128"/>
      <c r="AC22" s="128"/>
      <c r="AD22" s="128"/>
      <c r="AE22" s="128"/>
      <c r="AF22" s="128"/>
      <c r="AG22" s="128"/>
      <c r="AH22" s="128"/>
      <c r="AI22" s="128"/>
      <c r="AJ22" s="128"/>
      <c r="AK22" s="128"/>
      <c r="AL22" s="128"/>
      <c r="AM22" s="128"/>
    </row>
    <row r="23" spans="1:39" ht="22.5" customHeight="1">
      <c r="A23" s="136"/>
      <c r="C23" s="150" t="s">
        <v>214</v>
      </c>
      <c r="D23" s="151" t="s">
        <v>213</v>
      </c>
      <c r="E23" s="151"/>
      <c r="F23" s="141"/>
      <c r="G23" s="141"/>
      <c r="H23" s="141"/>
      <c r="I23" s="141"/>
      <c r="J23" s="141"/>
      <c r="K23" s="141"/>
      <c r="L23" s="141"/>
      <c r="M23" s="141"/>
      <c r="N23" s="141"/>
      <c r="O23" s="141"/>
      <c r="P23" s="141"/>
      <c r="Q23" s="141"/>
      <c r="R23" s="141"/>
      <c r="S23" s="141"/>
      <c r="T23" s="141"/>
      <c r="U23" s="141"/>
      <c r="V23" s="141"/>
      <c r="W23" s="141"/>
      <c r="X23" s="128"/>
      <c r="Y23" s="128"/>
      <c r="Z23" s="128"/>
      <c r="AA23" s="128"/>
      <c r="AB23" s="128"/>
      <c r="AC23" s="128"/>
      <c r="AD23" s="128"/>
      <c r="AE23" s="128"/>
      <c r="AF23" s="128"/>
      <c r="AG23" s="128"/>
      <c r="AH23" s="128"/>
      <c r="AI23" s="128"/>
      <c r="AJ23" s="128"/>
      <c r="AK23" s="128"/>
      <c r="AL23" s="128"/>
      <c r="AM23" s="128"/>
    </row>
    <row r="24" spans="1:39" ht="22.5" customHeight="1">
      <c r="A24" s="153"/>
      <c r="C24" s="150" t="s">
        <v>312</v>
      </c>
      <c r="D24" s="151" t="s">
        <v>323</v>
      </c>
      <c r="E24" s="154"/>
      <c r="L24" s="141"/>
      <c r="M24" s="141"/>
      <c r="N24" s="141"/>
      <c r="O24" s="141"/>
      <c r="P24" s="141"/>
      <c r="Q24" s="141"/>
      <c r="R24" s="141"/>
      <c r="S24" s="141"/>
      <c r="T24" s="141"/>
      <c r="U24" s="141"/>
      <c r="V24" s="141"/>
      <c r="W24" s="141"/>
      <c r="X24" s="128"/>
      <c r="Y24" s="128"/>
      <c r="Z24" s="128"/>
      <c r="AA24" s="128"/>
      <c r="AB24" s="128"/>
      <c r="AC24" s="128"/>
      <c r="AD24" s="128"/>
      <c r="AE24" s="128"/>
      <c r="AF24" s="128"/>
      <c r="AG24" s="128"/>
      <c r="AH24" s="128"/>
      <c r="AI24" s="128"/>
      <c r="AJ24" s="128"/>
      <c r="AK24" s="128"/>
      <c r="AL24" s="128"/>
      <c r="AM24" s="128"/>
    </row>
    <row r="25" spans="1:39" ht="21" customHeight="1">
      <c r="A25" s="153"/>
      <c r="C25" s="150" t="s">
        <v>324</v>
      </c>
      <c r="D25" s="151" t="s">
        <v>325</v>
      </c>
      <c r="E25" s="154"/>
      <c r="L25" s="141"/>
      <c r="M25" s="141"/>
      <c r="N25" s="141"/>
      <c r="O25" s="141"/>
      <c r="P25" s="141"/>
      <c r="Q25" s="141"/>
      <c r="R25" s="141"/>
      <c r="S25" s="141"/>
      <c r="T25" s="141"/>
      <c r="U25" s="141"/>
      <c r="V25" s="141"/>
      <c r="W25" s="141"/>
      <c r="X25" s="128"/>
      <c r="Y25" s="128"/>
      <c r="Z25" s="128"/>
      <c r="AA25" s="128"/>
      <c r="AB25" s="128"/>
      <c r="AC25" s="128"/>
      <c r="AD25" s="128"/>
      <c r="AE25" s="128"/>
      <c r="AF25" s="128"/>
      <c r="AG25" s="128"/>
      <c r="AH25" s="128"/>
      <c r="AI25" s="128"/>
      <c r="AJ25" s="128"/>
      <c r="AK25" s="128"/>
      <c r="AL25" s="128"/>
      <c r="AM25" s="128"/>
    </row>
    <row r="26" spans="1:39" ht="21" customHeight="1">
      <c r="A26" s="153"/>
      <c r="B26" s="141"/>
      <c r="C26" s="150" t="s">
        <v>215</v>
      </c>
      <c r="D26" s="151" t="s">
        <v>216</v>
      </c>
      <c r="E26" s="151"/>
      <c r="F26" s="141"/>
      <c r="G26" s="141"/>
      <c r="H26" s="141"/>
      <c r="I26" s="141"/>
      <c r="J26" s="141"/>
      <c r="K26" s="141"/>
      <c r="L26" s="141"/>
      <c r="M26" s="141"/>
      <c r="N26" s="141"/>
      <c r="O26" s="141"/>
      <c r="P26" s="141"/>
      <c r="Q26" s="141"/>
      <c r="R26" s="141"/>
      <c r="S26" s="141"/>
      <c r="T26" s="141"/>
      <c r="U26" s="141"/>
      <c r="V26" s="141"/>
      <c r="W26" s="141"/>
      <c r="X26" s="128"/>
      <c r="Y26" s="128"/>
      <c r="Z26" s="128"/>
      <c r="AA26" s="128"/>
      <c r="AB26" s="128"/>
      <c r="AC26" s="128"/>
      <c r="AD26" s="128"/>
      <c r="AE26" s="128"/>
      <c r="AF26" s="128"/>
      <c r="AG26" s="128"/>
      <c r="AH26" s="128"/>
      <c r="AI26" s="128"/>
      <c r="AJ26" s="128"/>
      <c r="AK26" s="128"/>
      <c r="AL26" s="128"/>
      <c r="AM26" s="128"/>
    </row>
    <row r="27" spans="1:39" ht="21" customHeight="1">
      <c r="A27" s="153"/>
      <c r="C27" s="146" t="s">
        <v>217</v>
      </c>
      <c r="D27" s="146" t="s">
        <v>218</v>
      </c>
      <c r="E27" s="141"/>
      <c r="F27" s="141"/>
      <c r="G27" s="141"/>
      <c r="H27" s="141"/>
      <c r="I27" s="141"/>
      <c r="J27" s="141"/>
      <c r="K27" s="141"/>
      <c r="L27" s="141"/>
      <c r="M27" s="141"/>
      <c r="N27" s="141"/>
      <c r="O27" s="141"/>
      <c r="P27" s="141"/>
      <c r="Q27" s="141"/>
      <c r="R27" s="141"/>
      <c r="S27" s="141"/>
      <c r="T27" s="141"/>
      <c r="U27" s="141"/>
      <c r="V27" s="141"/>
      <c r="W27" s="141"/>
      <c r="X27" s="128"/>
      <c r="Y27" s="128"/>
      <c r="Z27" s="128"/>
      <c r="AA27" s="128"/>
      <c r="AB27" s="128"/>
      <c r="AC27" s="128"/>
      <c r="AD27" s="128"/>
      <c r="AE27" s="128"/>
      <c r="AF27" s="128"/>
      <c r="AG27" s="128"/>
      <c r="AH27" s="128"/>
      <c r="AI27" s="128"/>
      <c r="AJ27" s="128"/>
      <c r="AK27" s="128"/>
      <c r="AL27" s="128"/>
      <c r="AM27" s="128"/>
    </row>
    <row r="28" spans="1:39" ht="21" customHeight="1">
      <c r="A28" s="153"/>
      <c r="B28" s="141"/>
      <c r="C28" s="150"/>
      <c r="D28" s="311" t="s">
        <v>326</v>
      </c>
      <c r="E28" s="141"/>
      <c r="F28" s="141"/>
      <c r="G28" s="141"/>
      <c r="H28" s="141"/>
      <c r="I28" s="141"/>
      <c r="J28" s="141"/>
      <c r="K28" s="141"/>
      <c r="L28" s="141"/>
      <c r="M28" s="141"/>
      <c r="N28" s="141"/>
      <c r="O28" s="141"/>
      <c r="P28" s="141"/>
      <c r="Q28" s="141"/>
      <c r="R28" s="141"/>
      <c r="S28" s="141"/>
      <c r="T28" s="141"/>
      <c r="U28" s="141"/>
      <c r="V28" s="141"/>
      <c r="W28" s="141"/>
      <c r="X28" s="128"/>
      <c r="Y28" s="128"/>
      <c r="Z28" s="128"/>
      <c r="AA28" s="128"/>
      <c r="AB28" s="128"/>
      <c r="AC28" s="128"/>
      <c r="AD28" s="128"/>
      <c r="AE28" s="128"/>
      <c r="AF28" s="128"/>
      <c r="AG28" s="128"/>
      <c r="AH28" s="128"/>
      <c r="AI28" s="128"/>
      <c r="AJ28" s="128"/>
      <c r="AK28" s="128"/>
      <c r="AL28" s="128"/>
      <c r="AM28" s="128"/>
    </row>
    <row r="29" spans="1:39" ht="21" customHeight="1">
      <c r="A29" s="153"/>
      <c r="B29" s="141"/>
      <c r="C29" s="150" t="s">
        <v>195</v>
      </c>
      <c r="D29" s="151" t="s">
        <v>327</v>
      </c>
      <c r="E29" s="141"/>
      <c r="F29" s="141"/>
      <c r="G29" s="141"/>
      <c r="H29" s="141"/>
      <c r="I29" s="141"/>
      <c r="J29" s="141"/>
      <c r="K29" s="141"/>
      <c r="L29" s="141"/>
      <c r="M29" s="141"/>
      <c r="N29" s="141"/>
      <c r="O29" s="141"/>
      <c r="P29" s="141"/>
      <c r="Q29" s="141"/>
      <c r="R29" s="141"/>
      <c r="S29" s="141"/>
      <c r="T29" s="141"/>
      <c r="U29" s="141"/>
      <c r="V29" s="141"/>
      <c r="W29" s="141"/>
      <c r="X29" s="128"/>
      <c r="Y29" s="128"/>
      <c r="Z29" s="128"/>
      <c r="AA29" s="128"/>
      <c r="AB29" s="128"/>
      <c r="AC29" s="128"/>
      <c r="AD29" s="128"/>
      <c r="AE29" s="128"/>
      <c r="AF29" s="128"/>
      <c r="AG29" s="128"/>
      <c r="AH29" s="128"/>
      <c r="AI29" s="128"/>
      <c r="AJ29" s="128"/>
      <c r="AK29" s="128"/>
      <c r="AL29" s="128"/>
      <c r="AM29" s="128"/>
    </row>
    <row r="30" spans="1:39" ht="21" customHeight="1">
      <c r="A30" s="156"/>
      <c r="B30" s="141"/>
      <c r="C30" s="150" t="s">
        <v>210</v>
      </c>
      <c r="D30" s="151" t="s">
        <v>219</v>
      </c>
      <c r="R30" s="141"/>
      <c r="S30" s="141"/>
      <c r="T30" s="141"/>
      <c r="U30" s="128"/>
      <c r="V30" s="141"/>
      <c r="W30" s="141"/>
      <c r="X30" s="128"/>
      <c r="Y30" s="128"/>
      <c r="Z30" s="128"/>
      <c r="AA30" s="128"/>
      <c r="AB30" s="128"/>
      <c r="AC30" s="128"/>
      <c r="AD30" s="128"/>
      <c r="AE30" s="128"/>
      <c r="AF30" s="128"/>
      <c r="AG30" s="128"/>
      <c r="AH30" s="128"/>
      <c r="AI30" s="128"/>
      <c r="AJ30" s="128"/>
      <c r="AK30" s="128"/>
      <c r="AL30" s="128"/>
      <c r="AM30" s="128"/>
    </row>
    <row r="31" spans="1:39" ht="21" customHeight="1">
      <c r="A31" s="156"/>
      <c r="B31" s="141"/>
      <c r="E31" s="141"/>
      <c r="F31" s="141"/>
      <c r="G31" s="141"/>
      <c r="H31" s="141"/>
      <c r="I31" s="141"/>
      <c r="J31" s="141"/>
      <c r="K31" s="141"/>
      <c r="L31" s="141"/>
      <c r="M31" s="141"/>
      <c r="N31" s="141"/>
      <c r="O31" s="141"/>
      <c r="P31" s="141"/>
      <c r="Q31" s="141"/>
      <c r="R31" s="141"/>
      <c r="S31" s="141"/>
      <c r="T31" s="141"/>
      <c r="U31" s="128"/>
      <c r="V31" s="141"/>
      <c r="W31" s="141"/>
      <c r="X31" s="128"/>
      <c r="Y31" s="128"/>
      <c r="Z31" s="128"/>
      <c r="AA31" s="128"/>
      <c r="AB31" s="128"/>
      <c r="AC31" s="128"/>
      <c r="AD31" s="128"/>
      <c r="AE31" s="128"/>
      <c r="AF31" s="128"/>
      <c r="AG31" s="128"/>
      <c r="AH31" s="128"/>
      <c r="AI31" s="128"/>
      <c r="AJ31" s="128"/>
      <c r="AK31" s="128"/>
      <c r="AL31" s="128"/>
      <c r="AM31" s="128"/>
    </row>
    <row r="32" spans="1:39" ht="21" customHeight="1">
      <c r="A32" s="128"/>
      <c r="B32" s="128"/>
      <c r="C32" s="157" t="s">
        <v>220</v>
      </c>
      <c r="E32" s="128"/>
      <c r="F32" s="128"/>
      <c r="G32" s="128"/>
      <c r="H32" s="128"/>
      <c r="I32" s="128"/>
      <c r="J32" s="128"/>
      <c r="K32" s="128"/>
      <c r="L32" s="128"/>
      <c r="M32" s="128"/>
      <c r="N32" s="128"/>
      <c r="O32" s="128"/>
      <c r="P32" s="128"/>
      <c r="Q32" s="128"/>
      <c r="R32" s="128"/>
      <c r="S32" s="128"/>
      <c r="T32" s="141"/>
      <c r="U32" s="128"/>
      <c r="V32" s="141"/>
      <c r="W32" s="141"/>
      <c r="X32" s="128"/>
      <c r="Y32" s="128"/>
      <c r="Z32" s="128"/>
      <c r="AA32" s="128"/>
      <c r="AB32" s="128"/>
      <c r="AC32" s="128"/>
      <c r="AD32" s="128"/>
      <c r="AE32" s="128"/>
      <c r="AF32" s="128"/>
      <c r="AG32" s="128"/>
      <c r="AH32" s="128"/>
      <c r="AI32" s="128"/>
      <c r="AJ32" s="128"/>
      <c r="AK32" s="128"/>
      <c r="AL32" s="128"/>
      <c r="AM32" s="128"/>
    </row>
    <row r="33" spans="1:39" ht="21" customHeight="1">
      <c r="A33" s="128"/>
      <c r="B33" s="141"/>
      <c r="C33" s="158" t="s">
        <v>221</v>
      </c>
      <c r="D33" s="128"/>
      <c r="E33" s="141"/>
      <c r="F33" s="141"/>
      <c r="G33" s="141"/>
      <c r="H33" s="141"/>
      <c r="I33" s="141"/>
      <c r="J33" s="141"/>
      <c r="K33" s="141"/>
      <c r="L33" s="141"/>
      <c r="M33" s="141"/>
      <c r="N33" s="141"/>
      <c r="O33" s="141"/>
      <c r="P33" s="141"/>
      <c r="Q33" s="141"/>
      <c r="R33" s="141"/>
      <c r="S33" s="141"/>
      <c r="T33" s="141"/>
      <c r="U33" s="128"/>
      <c r="V33" s="141"/>
      <c r="W33" s="141"/>
      <c r="X33" s="128"/>
      <c r="Y33" s="128"/>
      <c r="Z33" s="128"/>
      <c r="AA33" s="128"/>
      <c r="AB33" s="128"/>
      <c r="AC33" s="128"/>
      <c r="AD33" s="128"/>
      <c r="AE33" s="128"/>
      <c r="AF33" s="128"/>
      <c r="AG33" s="128"/>
      <c r="AH33" s="128"/>
      <c r="AI33" s="128"/>
      <c r="AJ33" s="128"/>
      <c r="AK33" s="128"/>
      <c r="AL33" s="128"/>
      <c r="AM33" s="128"/>
    </row>
    <row r="34" spans="1:39" ht="21.75" customHeight="1">
      <c r="A34" s="128"/>
      <c r="B34" s="141"/>
      <c r="C34" s="151" t="s">
        <v>222</v>
      </c>
      <c r="T34" s="141"/>
      <c r="U34" s="128"/>
      <c r="V34" s="141"/>
      <c r="W34" s="141"/>
      <c r="X34" s="128"/>
      <c r="Y34" s="128"/>
      <c r="Z34" s="128"/>
      <c r="AA34" s="128"/>
      <c r="AB34" s="128"/>
      <c r="AC34" s="128"/>
      <c r="AD34" s="128"/>
      <c r="AE34" s="128"/>
      <c r="AF34" s="128"/>
      <c r="AG34" s="128"/>
      <c r="AH34" s="128"/>
      <c r="AI34" s="128"/>
      <c r="AJ34" s="128"/>
      <c r="AK34" s="128"/>
      <c r="AL34" s="128"/>
      <c r="AM34" s="128"/>
    </row>
    <row r="35" spans="1:39" ht="22.5" customHeight="1" thickBot="1">
      <c r="B35" s="159" t="s">
        <v>223</v>
      </c>
      <c r="C35" s="159"/>
      <c r="D35" s="128"/>
      <c r="E35" s="153"/>
      <c r="F35" s="153"/>
      <c r="G35" s="141"/>
      <c r="H35" s="128"/>
      <c r="I35" s="128"/>
      <c r="J35" s="128"/>
      <c r="K35" s="141"/>
      <c r="L35" s="141"/>
      <c r="M35" s="141"/>
      <c r="N35" s="141"/>
      <c r="O35" s="141"/>
      <c r="P35" s="141"/>
      <c r="Q35" s="141"/>
      <c r="R35" s="141"/>
      <c r="S35" s="141"/>
      <c r="T35" s="141"/>
      <c r="U35" s="141"/>
      <c r="V35" s="141"/>
      <c r="W35" s="141"/>
      <c r="X35" s="160"/>
      <c r="Y35" s="160"/>
      <c r="Z35" s="160"/>
    </row>
    <row r="36" spans="1:39" ht="22.5" customHeight="1">
      <c r="B36" s="161" t="s">
        <v>224</v>
      </c>
      <c r="C36" s="162"/>
      <c r="D36" s="163"/>
      <c r="E36" s="164"/>
      <c r="F36" s="165"/>
      <c r="G36" s="166"/>
      <c r="H36" s="167"/>
      <c r="I36" s="167"/>
      <c r="J36" s="167"/>
      <c r="K36" s="168"/>
      <c r="L36" s="128"/>
      <c r="M36" s="128"/>
      <c r="N36" s="128"/>
      <c r="O36" s="128"/>
      <c r="P36" s="128"/>
      <c r="Q36" s="128"/>
      <c r="R36" s="128"/>
      <c r="S36" s="128"/>
      <c r="T36" s="128"/>
      <c r="U36" s="128"/>
      <c r="V36" s="128"/>
      <c r="W36" s="128"/>
    </row>
    <row r="37" spans="1:39" ht="22.5" customHeight="1">
      <c r="B37" s="169" t="s">
        <v>225</v>
      </c>
      <c r="C37" s="170"/>
      <c r="D37" s="171"/>
      <c r="E37" s="156"/>
      <c r="F37" s="136"/>
      <c r="G37" s="141"/>
      <c r="H37" s="128"/>
      <c r="I37" s="128"/>
      <c r="J37" s="128"/>
      <c r="K37" s="172"/>
      <c r="L37" s="128"/>
      <c r="M37" s="128"/>
      <c r="N37" s="128"/>
      <c r="O37" s="128"/>
      <c r="P37" s="128"/>
      <c r="Q37" s="128"/>
      <c r="R37" s="128"/>
      <c r="S37" s="128"/>
      <c r="T37" s="128"/>
      <c r="U37" s="128"/>
      <c r="V37" s="128"/>
      <c r="W37" s="128"/>
    </row>
    <row r="38" spans="1:39" ht="22.5" customHeight="1">
      <c r="B38" s="169" t="s">
        <v>226</v>
      </c>
      <c r="C38" s="170"/>
      <c r="D38" s="128"/>
      <c r="E38" s="128"/>
      <c r="F38" s="136"/>
      <c r="G38" s="141"/>
      <c r="H38" s="128"/>
      <c r="I38" s="128"/>
      <c r="J38" s="128"/>
      <c r="K38" s="172"/>
      <c r="L38" s="128"/>
      <c r="M38" s="128"/>
      <c r="N38" s="128"/>
      <c r="O38" s="128"/>
      <c r="P38" s="128"/>
      <c r="Q38" s="128"/>
      <c r="R38" s="128"/>
      <c r="S38" s="128"/>
      <c r="T38" s="128"/>
      <c r="U38" s="128"/>
      <c r="V38" s="128"/>
      <c r="W38" s="128"/>
    </row>
    <row r="39" spans="1:39" ht="22.5" customHeight="1" thickBot="1">
      <c r="B39" s="173" t="s">
        <v>227</v>
      </c>
      <c r="C39" s="174"/>
      <c r="D39" s="175"/>
      <c r="E39" s="175"/>
      <c r="F39" s="176"/>
      <c r="G39" s="177"/>
      <c r="H39" s="175"/>
      <c r="I39" s="175"/>
      <c r="J39" s="175"/>
      <c r="K39" s="178"/>
      <c r="L39" s="128"/>
      <c r="M39" s="128"/>
      <c r="N39" s="128"/>
      <c r="O39" s="128"/>
      <c r="P39" s="128"/>
      <c r="Q39" s="128"/>
      <c r="R39" s="128"/>
      <c r="S39" s="128"/>
      <c r="T39" s="128"/>
      <c r="U39" s="128"/>
      <c r="V39" s="128"/>
      <c r="W39" s="128"/>
    </row>
    <row r="40" spans="1:39" ht="21" customHeight="1">
      <c r="B40" s="179"/>
      <c r="D40" s="128"/>
      <c r="E40" s="128"/>
      <c r="F40" s="153"/>
      <c r="G40" s="141"/>
      <c r="H40" s="128"/>
      <c r="I40" s="128"/>
      <c r="J40" s="128"/>
      <c r="K40" s="128"/>
      <c r="L40" s="128"/>
      <c r="M40" s="128"/>
      <c r="N40" s="128"/>
      <c r="O40" s="128"/>
      <c r="P40" s="128"/>
      <c r="Q40" s="128"/>
      <c r="R40" s="128"/>
      <c r="S40" s="128"/>
      <c r="T40" s="128"/>
      <c r="U40" s="128"/>
      <c r="V40" s="128"/>
      <c r="W40" s="128"/>
    </row>
    <row r="41" spans="1:39" ht="27.75" customHeight="1">
      <c r="A41" s="128"/>
      <c r="B41" s="141"/>
      <c r="T41" s="128"/>
      <c r="U41" s="128"/>
      <c r="V41" s="128"/>
      <c r="W41" s="128"/>
      <c r="X41" s="128"/>
      <c r="Y41" s="128"/>
      <c r="Z41" s="128"/>
      <c r="AA41" s="128"/>
      <c r="AB41" s="128"/>
      <c r="AC41" s="128"/>
      <c r="AD41" s="128"/>
      <c r="AE41" s="128"/>
      <c r="AF41" s="128"/>
      <c r="AG41" s="128"/>
      <c r="AH41" s="128"/>
      <c r="AI41" s="128"/>
      <c r="AJ41" s="128"/>
      <c r="AK41" s="128"/>
      <c r="AL41" s="128"/>
      <c r="AM41" s="128"/>
    </row>
    <row r="42" spans="1:39" ht="14">
      <c r="A42" s="128"/>
      <c r="B42" s="180"/>
      <c r="T42" s="141"/>
      <c r="U42" s="128"/>
      <c r="V42" s="128"/>
      <c r="W42" s="128"/>
      <c r="X42" s="128"/>
      <c r="Y42" s="128"/>
      <c r="Z42" s="128"/>
      <c r="AA42" s="128"/>
      <c r="AB42" s="128"/>
      <c r="AC42" s="128"/>
      <c r="AD42" s="128"/>
      <c r="AE42" s="128"/>
      <c r="AF42" s="128"/>
      <c r="AG42" s="128"/>
      <c r="AH42" s="128"/>
      <c r="AI42" s="128"/>
      <c r="AJ42" s="128"/>
      <c r="AK42" s="128"/>
      <c r="AL42" s="128"/>
      <c r="AM42" s="128"/>
    </row>
    <row r="43" spans="1:39" ht="14">
      <c r="A43" s="128"/>
      <c r="B43" s="180"/>
      <c r="T43" s="141"/>
      <c r="U43" s="128"/>
      <c r="V43" s="128"/>
      <c r="W43" s="128"/>
      <c r="X43" s="128"/>
      <c r="Y43" s="128"/>
      <c r="Z43" s="128"/>
      <c r="AA43" s="128"/>
      <c r="AB43" s="128"/>
      <c r="AC43" s="128"/>
      <c r="AD43" s="128"/>
      <c r="AE43" s="128"/>
      <c r="AF43" s="128"/>
      <c r="AG43" s="128"/>
      <c r="AH43" s="128"/>
      <c r="AI43" s="128"/>
      <c r="AJ43" s="128"/>
      <c r="AK43" s="128"/>
      <c r="AL43" s="128"/>
      <c r="AM43" s="128"/>
    </row>
    <row r="44" spans="1:39" ht="14">
      <c r="A44" s="171"/>
      <c r="B44" s="180"/>
      <c r="C44" s="128"/>
      <c r="D44" s="128"/>
      <c r="E44" s="141"/>
      <c r="F44" s="141"/>
      <c r="G44" s="141"/>
      <c r="H44" s="141"/>
      <c r="I44" s="141"/>
      <c r="J44" s="141"/>
      <c r="K44" s="141"/>
      <c r="L44" s="141"/>
      <c r="M44" s="141"/>
      <c r="N44" s="141"/>
      <c r="O44" s="141"/>
      <c r="P44" s="141"/>
      <c r="Q44" s="141"/>
      <c r="R44" s="141"/>
      <c r="S44" s="141"/>
      <c r="T44" s="128"/>
      <c r="U44" s="128"/>
      <c r="V44" s="128"/>
      <c r="W44" s="128"/>
      <c r="X44" s="128"/>
      <c r="Y44" s="128"/>
      <c r="Z44" s="128"/>
      <c r="AA44" s="128"/>
      <c r="AB44" s="128"/>
      <c r="AC44" s="128"/>
      <c r="AD44" s="128"/>
      <c r="AE44" s="128"/>
      <c r="AF44" s="128"/>
      <c r="AG44" s="128"/>
      <c r="AH44" s="128"/>
      <c r="AI44" s="128"/>
      <c r="AJ44" s="128"/>
      <c r="AK44" s="128"/>
      <c r="AL44" s="128"/>
      <c r="AM44" s="128"/>
    </row>
    <row r="45" spans="1:39" ht="14">
      <c r="A45" s="171"/>
      <c r="B45" s="180"/>
      <c r="C45" s="181"/>
      <c r="D45" s="141"/>
      <c r="E45" s="141"/>
      <c r="F45" s="141"/>
      <c r="G45" s="141"/>
      <c r="H45" s="141"/>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row>
    <row r="46" spans="1:39" ht="14">
      <c r="A46" s="128"/>
      <c r="B46" s="182"/>
      <c r="C46" s="128"/>
      <c r="D46" s="148"/>
      <c r="E46" s="180"/>
      <c r="F46" s="180"/>
      <c r="G46" s="180"/>
      <c r="H46" s="180"/>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row>
    <row r="47" spans="1:39">
      <c r="A47" s="128"/>
      <c r="B47" s="183"/>
      <c r="C47" s="141"/>
      <c r="D47" s="141"/>
      <c r="E47" s="184"/>
      <c r="F47" s="184"/>
      <c r="G47" s="184"/>
      <c r="H47" s="184"/>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c r="AL47" s="128"/>
      <c r="AM47" s="128"/>
    </row>
    <row r="48" spans="1:39" ht="14">
      <c r="A48" s="128"/>
      <c r="B48" s="160"/>
      <c r="C48" s="180"/>
      <c r="D48" s="180"/>
      <c r="E48" s="180"/>
      <c r="F48" s="180"/>
      <c r="G48" s="180"/>
      <c r="H48" s="180"/>
      <c r="I48" s="141"/>
      <c r="J48" s="141"/>
      <c r="K48" s="141"/>
      <c r="L48" s="141"/>
      <c r="M48" s="141"/>
      <c r="N48" s="141"/>
      <c r="O48" s="141"/>
      <c r="P48" s="141"/>
      <c r="Q48" s="141"/>
      <c r="R48" s="128"/>
      <c r="S48" s="128"/>
      <c r="T48" s="128"/>
      <c r="V48" s="128"/>
      <c r="W48" s="128"/>
      <c r="X48" s="128"/>
      <c r="Y48" s="128"/>
      <c r="Z48" s="128"/>
      <c r="AA48" s="128"/>
      <c r="AB48" s="128"/>
      <c r="AC48" s="128"/>
      <c r="AD48" s="128"/>
      <c r="AE48" s="128"/>
      <c r="AF48" s="128"/>
      <c r="AG48" s="128"/>
      <c r="AH48" s="128"/>
      <c r="AI48" s="128"/>
      <c r="AJ48" s="128"/>
      <c r="AK48" s="128"/>
      <c r="AL48" s="128"/>
      <c r="AM48" s="128"/>
    </row>
    <row r="49" spans="1:39" ht="14">
      <c r="A49" s="185"/>
      <c r="B49" s="160"/>
      <c r="C49" s="184"/>
      <c r="D49" s="184"/>
      <c r="E49" s="180"/>
      <c r="F49" s="180"/>
      <c r="G49" s="180"/>
      <c r="H49" s="180"/>
      <c r="I49" s="129"/>
      <c r="J49" s="129"/>
      <c r="K49" s="129"/>
      <c r="L49" s="129"/>
      <c r="M49" s="129"/>
      <c r="N49" s="129"/>
      <c r="O49" s="129"/>
      <c r="P49" s="155"/>
      <c r="Q49" s="155"/>
      <c r="R49" s="128"/>
      <c r="S49" s="128"/>
      <c r="V49" s="128"/>
      <c r="W49" s="128"/>
      <c r="X49" s="128"/>
      <c r="Y49" s="128"/>
      <c r="Z49" s="128"/>
      <c r="AA49" s="128"/>
      <c r="AB49" s="128"/>
      <c r="AC49" s="128"/>
      <c r="AD49" s="128"/>
      <c r="AE49" s="128"/>
      <c r="AF49" s="128"/>
      <c r="AG49" s="128"/>
      <c r="AH49" s="128"/>
      <c r="AI49" s="128"/>
      <c r="AJ49" s="128"/>
      <c r="AK49" s="128"/>
      <c r="AL49" s="128"/>
      <c r="AM49" s="128"/>
    </row>
    <row r="50" spans="1:39" ht="14">
      <c r="A50" s="180"/>
      <c r="B50" s="160"/>
      <c r="C50" s="180"/>
      <c r="D50" s="180"/>
      <c r="E50" s="182"/>
      <c r="F50" s="182"/>
      <c r="G50" s="182"/>
      <c r="H50" s="182"/>
      <c r="I50" s="183"/>
      <c r="J50" s="183"/>
      <c r="K50" s="183"/>
      <c r="L50" s="183"/>
      <c r="M50" s="183"/>
      <c r="N50" s="183"/>
      <c r="O50" s="183"/>
      <c r="P50" s="186"/>
      <c r="Q50" s="186"/>
      <c r="V50" s="128"/>
      <c r="W50" s="128"/>
      <c r="X50" s="128"/>
      <c r="Y50" s="128"/>
      <c r="Z50" s="128"/>
      <c r="AA50" s="128"/>
      <c r="AB50" s="128"/>
      <c r="AC50" s="128"/>
      <c r="AD50" s="128"/>
      <c r="AE50" s="128"/>
      <c r="AF50" s="128"/>
      <c r="AG50" s="128"/>
      <c r="AH50" s="128"/>
      <c r="AI50" s="128"/>
      <c r="AJ50" s="128"/>
      <c r="AK50" s="128"/>
      <c r="AL50" s="128"/>
      <c r="AM50" s="128"/>
    </row>
    <row r="51" spans="1:39" ht="14">
      <c r="A51" s="180"/>
      <c r="B51" s="160"/>
      <c r="C51" s="180"/>
      <c r="D51" s="180"/>
      <c r="E51" s="183"/>
      <c r="F51" s="183"/>
      <c r="G51" s="183"/>
      <c r="H51" s="183"/>
      <c r="I51" s="183"/>
      <c r="J51" s="183"/>
      <c r="K51" s="183"/>
      <c r="L51" s="183"/>
      <c r="M51" s="183"/>
      <c r="N51" s="183"/>
      <c r="O51" s="183"/>
      <c r="P51" s="160"/>
      <c r="Q51" s="160"/>
      <c r="V51" s="128"/>
      <c r="W51" s="128"/>
      <c r="X51" s="128"/>
      <c r="Y51" s="128"/>
      <c r="Z51" s="128"/>
      <c r="AA51" s="128"/>
      <c r="AB51" s="128"/>
      <c r="AC51" s="128"/>
      <c r="AD51" s="128"/>
      <c r="AE51" s="128"/>
      <c r="AF51" s="128"/>
      <c r="AG51" s="128"/>
      <c r="AH51" s="128"/>
      <c r="AI51" s="128"/>
      <c r="AJ51" s="128"/>
      <c r="AK51" s="128"/>
      <c r="AL51" s="128"/>
      <c r="AM51" s="128"/>
    </row>
    <row r="52" spans="1:39" ht="14">
      <c r="A52" s="180"/>
      <c r="B52" s="160"/>
      <c r="C52" s="182"/>
      <c r="D52" s="182"/>
      <c r="E52" s="160"/>
      <c r="F52" s="160"/>
      <c r="G52" s="160"/>
      <c r="H52" s="160"/>
      <c r="I52" s="160"/>
      <c r="J52" s="160"/>
      <c r="K52" s="160"/>
      <c r="L52" s="160"/>
      <c r="M52" s="160"/>
      <c r="N52" s="160"/>
      <c r="O52" s="160"/>
      <c r="P52" s="160"/>
      <c r="Q52" s="160"/>
      <c r="V52" s="128"/>
      <c r="W52" s="128"/>
      <c r="X52" s="128"/>
      <c r="Y52" s="128"/>
      <c r="Z52" s="128"/>
      <c r="AA52" s="128"/>
      <c r="AB52" s="128"/>
      <c r="AC52" s="128"/>
      <c r="AD52" s="128"/>
      <c r="AE52" s="128"/>
      <c r="AF52" s="128"/>
      <c r="AG52" s="128"/>
      <c r="AH52" s="128"/>
      <c r="AI52" s="128"/>
      <c r="AJ52" s="128"/>
      <c r="AK52" s="128"/>
      <c r="AL52" s="128"/>
      <c r="AM52" s="128"/>
    </row>
    <row r="53" spans="1:39" ht="14">
      <c r="A53" s="180"/>
      <c r="B53" s="160"/>
      <c r="C53" s="183"/>
      <c r="D53" s="183"/>
      <c r="E53" s="160"/>
      <c r="F53" s="160"/>
    </row>
    <row r="54" spans="1:39">
      <c r="A54" s="182"/>
      <c r="B54" s="160"/>
      <c r="C54" s="160"/>
      <c r="D54" s="160"/>
      <c r="E54" s="160"/>
      <c r="F54" s="160"/>
    </row>
    <row r="55" spans="1:39">
      <c r="A55" s="183"/>
      <c r="C55" s="160"/>
      <c r="D55" s="160"/>
      <c r="E55" s="160"/>
      <c r="F55" s="160"/>
    </row>
    <row r="56" spans="1:39">
      <c r="A56" s="160"/>
      <c r="C56" s="160"/>
      <c r="D56" s="160"/>
      <c r="E56" s="160"/>
      <c r="F56" s="160"/>
    </row>
    <row r="57" spans="1:39">
      <c r="A57" s="160"/>
      <c r="C57" s="160"/>
      <c r="D57" s="160"/>
      <c r="E57" s="160"/>
      <c r="F57" s="160"/>
    </row>
    <row r="58" spans="1:39">
      <c r="A58" s="160"/>
      <c r="C58" s="160"/>
      <c r="D58" s="160"/>
      <c r="E58" s="160"/>
      <c r="F58" s="160"/>
    </row>
    <row r="59" spans="1:39">
      <c r="A59" s="160"/>
      <c r="C59" s="160"/>
      <c r="D59" s="160"/>
    </row>
    <row r="60" spans="1:39">
      <c r="A60" s="160"/>
      <c r="C60" s="160"/>
      <c r="D60" s="160"/>
    </row>
    <row r="61" spans="1:39">
      <c r="A61" s="160"/>
    </row>
    <row r="62" spans="1:39">
      <c r="A62" s="160"/>
    </row>
  </sheetData>
  <protectedRanges>
    <protectedRange sqref="B37:B39" name="範囲2_1_1_1"/>
    <protectedRange sqref="E10:E13" name="範囲1_1_1"/>
  </protectedRanges>
  <mergeCells count="16">
    <mergeCell ref="D16:T16"/>
    <mergeCell ref="D10:F10"/>
    <mergeCell ref="D11:F11"/>
    <mergeCell ref="D12:F12"/>
    <mergeCell ref="G12:T12"/>
    <mergeCell ref="D13:F13"/>
    <mergeCell ref="G13:T13"/>
    <mergeCell ref="C14:T14"/>
    <mergeCell ref="B2:T3"/>
    <mergeCell ref="W2:Y2"/>
    <mergeCell ref="D5:F5"/>
    <mergeCell ref="D6:F6"/>
    <mergeCell ref="G5:T11"/>
    <mergeCell ref="D7:F7"/>
    <mergeCell ref="D8:F8"/>
    <mergeCell ref="D9:F9"/>
  </mergeCells>
  <phoneticPr fontId="1"/>
  <pageMargins left="0.7" right="0.7" top="0.75" bottom="0.75" header="0.3" footer="0.3"/>
  <pageSetup paperSize="9"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EAA3A-9946-4DAB-B404-93A869E61877}">
  <sheetPr>
    <tabColor rgb="FFFFFF00"/>
  </sheetPr>
  <dimension ref="A1:O37"/>
  <sheetViews>
    <sheetView view="pageBreakPreview" zoomScale="80" zoomScaleNormal="100" zoomScaleSheetLayoutView="80" workbookViewId="0">
      <selection activeCell="T16" sqref="T16"/>
    </sheetView>
  </sheetViews>
  <sheetFormatPr defaultColWidth="7.36328125" defaultRowHeight="14"/>
  <cols>
    <col min="1" max="1" width="13.90625" style="99" customWidth="1"/>
    <col min="2" max="2" width="11.36328125" style="99" customWidth="1"/>
    <col min="3" max="3" width="15.26953125" style="99" customWidth="1"/>
    <col min="4" max="4" width="15.90625" style="99" customWidth="1"/>
    <col min="5" max="5" width="11.7265625" style="99" customWidth="1"/>
    <col min="6" max="6" width="13.90625" style="99" bestFit="1" customWidth="1"/>
    <col min="7" max="7" width="8.7265625" style="99" customWidth="1"/>
    <col min="8" max="8" width="12" style="99" customWidth="1"/>
    <col min="9" max="9" width="4.453125" style="97" bestFit="1" customWidth="1"/>
    <col min="10" max="10" width="5.36328125" style="98" customWidth="1"/>
    <col min="11" max="11" width="3" style="98" bestFit="1" customWidth="1"/>
    <col min="12" max="12" width="6.7265625" style="98" customWidth="1"/>
    <col min="13" max="13" width="3.90625" style="98" customWidth="1"/>
    <col min="14" max="15" width="7.36328125" style="98"/>
    <col min="16" max="256" width="7.36328125" style="99"/>
    <col min="257" max="257" width="13.90625" style="99" customWidth="1"/>
    <col min="258" max="259" width="11.36328125" style="99" customWidth="1"/>
    <col min="260" max="260" width="15.90625" style="99" customWidth="1"/>
    <col min="261" max="261" width="9.6328125" style="99" customWidth="1"/>
    <col min="262" max="262" width="13.90625" style="99" bestFit="1" customWidth="1"/>
    <col min="263" max="263" width="17.7265625" style="99" customWidth="1"/>
    <col min="264" max="265" width="4.453125" style="99" bestFit="1" customWidth="1"/>
    <col min="266" max="266" width="5.36328125" style="99" customWidth="1"/>
    <col min="267" max="267" width="3" style="99" bestFit="1" customWidth="1"/>
    <col min="268" max="268" width="6.7265625" style="99" customWidth="1"/>
    <col min="269" max="269" width="3.90625" style="99" customWidth="1"/>
    <col min="270" max="512" width="7.36328125" style="99"/>
    <col min="513" max="513" width="13.90625" style="99" customWidth="1"/>
    <col min="514" max="515" width="11.36328125" style="99" customWidth="1"/>
    <col min="516" max="516" width="15.90625" style="99" customWidth="1"/>
    <col min="517" max="517" width="9.6328125" style="99" customWidth="1"/>
    <col min="518" max="518" width="13.90625" style="99" bestFit="1" customWidth="1"/>
    <col min="519" max="519" width="17.7265625" style="99" customWidth="1"/>
    <col min="520" max="521" width="4.453125" style="99" bestFit="1" customWidth="1"/>
    <col min="522" max="522" width="5.36328125" style="99" customWidth="1"/>
    <col min="523" max="523" width="3" style="99" bestFit="1" customWidth="1"/>
    <col min="524" max="524" width="6.7265625" style="99" customWidth="1"/>
    <col min="525" max="525" width="3.90625" style="99" customWidth="1"/>
    <col min="526" max="768" width="7.36328125" style="99"/>
    <col min="769" max="769" width="13.90625" style="99" customWidth="1"/>
    <col min="770" max="771" width="11.36328125" style="99" customWidth="1"/>
    <col min="772" max="772" width="15.90625" style="99" customWidth="1"/>
    <col min="773" max="773" width="9.6328125" style="99" customWidth="1"/>
    <col min="774" max="774" width="13.90625" style="99" bestFit="1" customWidth="1"/>
    <col min="775" max="775" width="17.7265625" style="99" customWidth="1"/>
    <col min="776" max="777" width="4.453125" style="99" bestFit="1" customWidth="1"/>
    <col min="778" max="778" width="5.36328125" style="99" customWidth="1"/>
    <col min="779" max="779" width="3" style="99" bestFit="1" customWidth="1"/>
    <col min="780" max="780" width="6.7265625" style="99" customWidth="1"/>
    <col min="781" max="781" width="3.90625" style="99" customWidth="1"/>
    <col min="782" max="1024" width="7.36328125" style="99"/>
    <col min="1025" max="1025" width="13.90625" style="99" customWidth="1"/>
    <col min="1026" max="1027" width="11.36328125" style="99" customWidth="1"/>
    <col min="1028" max="1028" width="15.90625" style="99" customWidth="1"/>
    <col min="1029" max="1029" width="9.6328125" style="99" customWidth="1"/>
    <col min="1030" max="1030" width="13.90625" style="99" bestFit="1" customWidth="1"/>
    <col min="1031" max="1031" width="17.7265625" style="99" customWidth="1"/>
    <col min="1032" max="1033" width="4.453125" style="99" bestFit="1" customWidth="1"/>
    <col min="1034" max="1034" width="5.36328125" style="99" customWidth="1"/>
    <col min="1035" max="1035" width="3" style="99" bestFit="1" customWidth="1"/>
    <col min="1036" max="1036" width="6.7265625" style="99" customWidth="1"/>
    <col min="1037" max="1037" width="3.90625" style="99" customWidth="1"/>
    <col min="1038" max="1280" width="7.36328125" style="99"/>
    <col min="1281" max="1281" width="13.90625" style="99" customWidth="1"/>
    <col min="1282" max="1283" width="11.36328125" style="99" customWidth="1"/>
    <col min="1284" max="1284" width="15.90625" style="99" customWidth="1"/>
    <col min="1285" max="1285" width="9.6328125" style="99" customWidth="1"/>
    <col min="1286" max="1286" width="13.90625" style="99" bestFit="1" customWidth="1"/>
    <col min="1287" max="1287" width="17.7265625" style="99" customWidth="1"/>
    <col min="1288" max="1289" width="4.453125" style="99" bestFit="1" customWidth="1"/>
    <col min="1290" max="1290" width="5.36328125" style="99" customWidth="1"/>
    <col min="1291" max="1291" width="3" style="99" bestFit="1" customWidth="1"/>
    <col min="1292" max="1292" width="6.7265625" style="99" customWidth="1"/>
    <col min="1293" max="1293" width="3.90625" style="99" customWidth="1"/>
    <col min="1294" max="1536" width="7.36328125" style="99"/>
    <col min="1537" max="1537" width="13.90625" style="99" customWidth="1"/>
    <col min="1538" max="1539" width="11.36328125" style="99" customWidth="1"/>
    <col min="1540" max="1540" width="15.90625" style="99" customWidth="1"/>
    <col min="1541" max="1541" width="9.6328125" style="99" customWidth="1"/>
    <col min="1542" max="1542" width="13.90625" style="99" bestFit="1" customWidth="1"/>
    <col min="1543" max="1543" width="17.7265625" style="99" customWidth="1"/>
    <col min="1544" max="1545" width="4.453125" style="99" bestFit="1" customWidth="1"/>
    <col min="1546" max="1546" width="5.36328125" style="99" customWidth="1"/>
    <col min="1547" max="1547" width="3" style="99" bestFit="1" customWidth="1"/>
    <col min="1548" max="1548" width="6.7265625" style="99" customWidth="1"/>
    <col min="1549" max="1549" width="3.90625" style="99" customWidth="1"/>
    <col min="1550" max="1792" width="7.36328125" style="99"/>
    <col min="1793" max="1793" width="13.90625" style="99" customWidth="1"/>
    <col min="1794" max="1795" width="11.36328125" style="99" customWidth="1"/>
    <col min="1796" max="1796" width="15.90625" style="99" customWidth="1"/>
    <col min="1797" max="1797" width="9.6328125" style="99" customWidth="1"/>
    <col min="1798" max="1798" width="13.90625" style="99" bestFit="1" customWidth="1"/>
    <col min="1799" max="1799" width="17.7265625" style="99" customWidth="1"/>
    <col min="1800" max="1801" width="4.453125" style="99" bestFit="1" customWidth="1"/>
    <col min="1802" max="1802" width="5.36328125" style="99" customWidth="1"/>
    <col min="1803" max="1803" width="3" style="99" bestFit="1" customWidth="1"/>
    <col min="1804" max="1804" width="6.7265625" style="99" customWidth="1"/>
    <col min="1805" max="1805" width="3.90625" style="99" customWidth="1"/>
    <col min="1806" max="2048" width="7.36328125" style="99"/>
    <col min="2049" max="2049" width="13.90625" style="99" customWidth="1"/>
    <col min="2050" max="2051" width="11.36328125" style="99" customWidth="1"/>
    <col min="2052" max="2052" width="15.90625" style="99" customWidth="1"/>
    <col min="2053" max="2053" width="9.6328125" style="99" customWidth="1"/>
    <col min="2054" max="2054" width="13.90625" style="99" bestFit="1" customWidth="1"/>
    <col min="2055" max="2055" width="17.7265625" style="99" customWidth="1"/>
    <col min="2056" max="2057" width="4.453125" style="99" bestFit="1" customWidth="1"/>
    <col min="2058" max="2058" width="5.36328125" style="99" customWidth="1"/>
    <col min="2059" max="2059" width="3" style="99" bestFit="1" customWidth="1"/>
    <col min="2060" max="2060" width="6.7265625" style="99" customWidth="1"/>
    <col min="2061" max="2061" width="3.90625" style="99" customWidth="1"/>
    <col min="2062" max="2304" width="7.36328125" style="99"/>
    <col min="2305" max="2305" width="13.90625" style="99" customWidth="1"/>
    <col min="2306" max="2307" width="11.36328125" style="99" customWidth="1"/>
    <col min="2308" max="2308" width="15.90625" style="99" customWidth="1"/>
    <col min="2309" max="2309" width="9.6328125" style="99" customWidth="1"/>
    <col min="2310" max="2310" width="13.90625" style="99" bestFit="1" customWidth="1"/>
    <col min="2311" max="2311" width="17.7265625" style="99" customWidth="1"/>
    <col min="2312" max="2313" width="4.453125" style="99" bestFit="1" customWidth="1"/>
    <col min="2314" max="2314" width="5.36328125" style="99" customWidth="1"/>
    <col min="2315" max="2315" width="3" style="99" bestFit="1" customWidth="1"/>
    <col min="2316" max="2316" width="6.7265625" style="99" customWidth="1"/>
    <col min="2317" max="2317" width="3.90625" style="99" customWidth="1"/>
    <col min="2318" max="2560" width="7.36328125" style="99"/>
    <col min="2561" max="2561" width="13.90625" style="99" customWidth="1"/>
    <col min="2562" max="2563" width="11.36328125" style="99" customWidth="1"/>
    <col min="2564" max="2564" width="15.90625" style="99" customWidth="1"/>
    <col min="2565" max="2565" width="9.6328125" style="99" customWidth="1"/>
    <col min="2566" max="2566" width="13.90625" style="99" bestFit="1" customWidth="1"/>
    <col min="2567" max="2567" width="17.7265625" style="99" customWidth="1"/>
    <col min="2568" max="2569" width="4.453125" style="99" bestFit="1" customWidth="1"/>
    <col min="2570" max="2570" width="5.36328125" style="99" customWidth="1"/>
    <col min="2571" max="2571" width="3" style="99" bestFit="1" customWidth="1"/>
    <col min="2572" max="2572" width="6.7265625" style="99" customWidth="1"/>
    <col min="2573" max="2573" width="3.90625" style="99" customWidth="1"/>
    <col min="2574" max="2816" width="7.36328125" style="99"/>
    <col min="2817" max="2817" width="13.90625" style="99" customWidth="1"/>
    <col min="2818" max="2819" width="11.36328125" style="99" customWidth="1"/>
    <col min="2820" max="2820" width="15.90625" style="99" customWidth="1"/>
    <col min="2821" max="2821" width="9.6328125" style="99" customWidth="1"/>
    <col min="2822" max="2822" width="13.90625" style="99" bestFit="1" customWidth="1"/>
    <col min="2823" max="2823" width="17.7265625" style="99" customWidth="1"/>
    <col min="2824" max="2825" width="4.453125" style="99" bestFit="1" customWidth="1"/>
    <col min="2826" max="2826" width="5.36328125" style="99" customWidth="1"/>
    <col min="2827" max="2827" width="3" style="99" bestFit="1" customWidth="1"/>
    <col min="2828" max="2828" width="6.7265625" style="99" customWidth="1"/>
    <col min="2829" max="2829" width="3.90625" style="99" customWidth="1"/>
    <col min="2830" max="3072" width="7.36328125" style="99"/>
    <col min="3073" max="3073" width="13.90625" style="99" customWidth="1"/>
    <col min="3074" max="3075" width="11.36328125" style="99" customWidth="1"/>
    <col min="3076" max="3076" width="15.90625" style="99" customWidth="1"/>
    <col min="3077" max="3077" width="9.6328125" style="99" customWidth="1"/>
    <col min="3078" max="3078" width="13.90625" style="99" bestFit="1" customWidth="1"/>
    <col min="3079" max="3079" width="17.7265625" style="99" customWidth="1"/>
    <col min="3080" max="3081" width="4.453125" style="99" bestFit="1" customWidth="1"/>
    <col min="3082" max="3082" width="5.36328125" style="99" customWidth="1"/>
    <col min="3083" max="3083" width="3" style="99" bestFit="1" customWidth="1"/>
    <col min="3084" max="3084" width="6.7265625" style="99" customWidth="1"/>
    <col min="3085" max="3085" width="3.90625" style="99" customWidth="1"/>
    <col min="3086" max="3328" width="7.36328125" style="99"/>
    <col min="3329" max="3329" width="13.90625" style="99" customWidth="1"/>
    <col min="3330" max="3331" width="11.36328125" style="99" customWidth="1"/>
    <col min="3332" max="3332" width="15.90625" style="99" customWidth="1"/>
    <col min="3333" max="3333" width="9.6328125" style="99" customWidth="1"/>
    <col min="3334" max="3334" width="13.90625" style="99" bestFit="1" customWidth="1"/>
    <col min="3335" max="3335" width="17.7265625" style="99" customWidth="1"/>
    <col min="3336" max="3337" width="4.453125" style="99" bestFit="1" customWidth="1"/>
    <col min="3338" max="3338" width="5.36328125" style="99" customWidth="1"/>
    <col min="3339" max="3339" width="3" style="99" bestFit="1" customWidth="1"/>
    <col min="3340" max="3340" width="6.7265625" style="99" customWidth="1"/>
    <col min="3341" max="3341" width="3.90625" style="99" customWidth="1"/>
    <col min="3342" max="3584" width="7.36328125" style="99"/>
    <col min="3585" max="3585" width="13.90625" style="99" customWidth="1"/>
    <col min="3586" max="3587" width="11.36328125" style="99" customWidth="1"/>
    <col min="3588" max="3588" width="15.90625" style="99" customWidth="1"/>
    <col min="3589" max="3589" width="9.6328125" style="99" customWidth="1"/>
    <col min="3590" max="3590" width="13.90625" style="99" bestFit="1" customWidth="1"/>
    <col min="3591" max="3591" width="17.7265625" style="99" customWidth="1"/>
    <col min="3592" max="3593" width="4.453125" style="99" bestFit="1" customWidth="1"/>
    <col min="3594" max="3594" width="5.36328125" style="99" customWidth="1"/>
    <col min="3595" max="3595" width="3" style="99" bestFit="1" customWidth="1"/>
    <col min="3596" max="3596" width="6.7265625" style="99" customWidth="1"/>
    <col min="3597" max="3597" width="3.90625" style="99" customWidth="1"/>
    <col min="3598" max="3840" width="7.36328125" style="99"/>
    <col min="3841" max="3841" width="13.90625" style="99" customWidth="1"/>
    <col min="3842" max="3843" width="11.36328125" style="99" customWidth="1"/>
    <col min="3844" max="3844" width="15.90625" style="99" customWidth="1"/>
    <col min="3845" max="3845" width="9.6328125" style="99" customWidth="1"/>
    <col min="3846" max="3846" width="13.90625" style="99" bestFit="1" customWidth="1"/>
    <col min="3847" max="3847" width="17.7265625" style="99" customWidth="1"/>
    <col min="3848" max="3849" width="4.453125" style="99" bestFit="1" customWidth="1"/>
    <col min="3850" max="3850" width="5.36328125" style="99" customWidth="1"/>
    <col min="3851" max="3851" width="3" style="99" bestFit="1" customWidth="1"/>
    <col min="3852" max="3852" width="6.7265625" style="99" customWidth="1"/>
    <col min="3853" max="3853" width="3.90625" style="99" customWidth="1"/>
    <col min="3854" max="4096" width="7.36328125" style="99"/>
    <col min="4097" max="4097" width="13.90625" style="99" customWidth="1"/>
    <col min="4098" max="4099" width="11.36328125" style="99" customWidth="1"/>
    <col min="4100" max="4100" width="15.90625" style="99" customWidth="1"/>
    <col min="4101" max="4101" width="9.6328125" style="99" customWidth="1"/>
    <col min="4102" max="4102" width="13.90625" style="99" bestFit="1" customWidth="1"/>
    <col min="4103" max="4103" width="17.7265625" style="99" customWidth="1"/>
    <col min="4104" max="4105" width="4.453125" style="99" bestFit="1" customWidth="1"/>
    <col min="4106" max="4106" width="5.36328125" style="99" customWidth="1"/>
    <col min="4107" max="4107" width="3" style="99" bestFit="1" customWidth="1"/>
    <col min="4108" max="4108" width="6.7265625" style="99" customWidth="1"/>
    <col min="4109" max="4109" width="3.90625" style="99" customWidth="1"/>
    <col min="4110" max="4352" width="7.36328125" style="99"/>
    <col min="4353" max="4353" width="13.90625" style="99" customWidth="1"/>
    <col min="4354" max="4355" width="11.36328125" style="99" customWidth="1"/>
    <col min="4356" max="4356" width="15.90625" style="99" customWidth="1"/>
    <col min="4357" max="4357" width="9.6328125" style="99" customWidth="1"/>
    <col min="4358" max="4358" width="13.90625" style="99" bestFit="1" customWidth="1"/>
    <col min="4359" max="4359" width="17.7265625" style="99" customWidth="1"/>
    <col min="4360" max="4361" width="4.453125" style="99" bestFit="1" customWidth="1"/>
    <col min="4362" max="4362" width="5.36328125" style="99" customWidth="1"/>
    <col min="4363" max="4363" width="3" style="99" bestFit="1" customWidth="1"/>
    <col min="4364" max="4364" width="6.7265625" style="99" customWidth="1"/>
    <col min="4365" max="4365" width="3.90625" style="99" customWidth="1"/>
    <col min="4366" max="4608" width="7.36328125" style="99"/>
    <col min="4609" max="4609" width="13.90625" style="99" customWidth="1"/>
    <col min="4610" max="4611" width="11.36328125" style="99" customWidth="1"/>
    <col min="4612" max="4612" width="15.90625" style="99" customWidth="1"/>
    <col min="4613" max="4613" width="9.6328125" style="99" customWidth="1"/>
    <col min="4614" max="4614" width="13.90625" style="99" bestFit="1" customWidth="1"/>
    <col min="4615" max="4615" width="17.7265625" style="99" customWidth="1"/>
    <col min="4616" max="4617" width="4.453125" style="99" bestFit="1" customWidth="1"/>
    <col min="4618" max="4618" width="5.36328125" style="99" customWidth="1"/>
    <col min="4619" max="4619" width="3" style="99" bestFit="1" customWidth="1"/>
    <col min="4620" max="4620" width="6.7265625" style="99" customWidth="1"/>
    <col min="4621" max="4621" width="3.90625" style="99" customWidth="1"/>
    <col min="4622" max="4864" width="7.36328125" style="99"/>
    <col min="4865" max="4865" width="13.90625" style="99" customWidth="1"/>
    <col min="4866" max="4867" width="11.36328125" style="99" customWidth="1"/>
    <col min="4868" max="4868" width="15.90625" style="99" customWidth="1"/>
    <col min="4869" max="4869" width="9.6328125" style="99" customWidth="1"/>
    <col min="4870" max="4870" width="13.90625" style="99" bestFit="1" customWidth="1"/>
    <col min="4871" max="4871" width="17.7265625" style="99" customWidth="1"/>
    <col min="4872" max="4873" width="4.453125" style="99" bestFit="1" customWidth="1"/>
    <col min="4874" max="4874" width="5.36328125" style="99" customWidth="1"/>
    <col min="4875" max="4875" width="3" style="99" bestFit="1" customWidth="1"/>
    <col min="4876" max="4876" width="6.7265625" style="99" customWidth="1"/>
    <col min="4877" max="4877" width="3.90625" style="99" customWidth="1"/>
    <col min="4878" max="5120" width="7.36328125" style="99"/>
    <col min="5121" max="5121" width="13.90625" style="99" customWidth="1"/>
    <col min="5122" max="5123" width="11.36328125" style="99" customWidth="1"/>
    <col min="5124" max="5124" width="15.90625" style="99" customWidth="1"/>
    <col min="5125" max="5125" width="9.6328125" style="99" customWidth="1"/>
    <col min="5126" max="5126" width="13.90625" style="99" bestFit="1" customWidth="1"/>
    <col min="5127" max="5127" width="17.7265625" style="99" customWidth="1"/>
    <col min="5128" max="5129" width="4.453125" style="99" bestFit="1" customWidth="1"/>
    <col min="5130" max="5130" width="5.36328125" style="99" customWidth="1"/>
    <col min="5131" max="5131" width="3" style="99" bestFit="1" customWidth="1"/>
    <col min="5132" max="5132" width="6.7265625" style="99" customWidth="1"/>
    <col min="5133" max="5133" width="3.90625" style="99" customWidth="1"/>
    <col min="5134" max="5376" width="7.36328125" style="99"/>
    <col min="5377" max="5377" width="13.90625" style="99" customWidth="1"/>
    <col min="5378" max="5379" width="11.36328125" style="99" customWidth="1"/>
    <col min="5380" max="5380" width="15.90625" style="99" customWidth="1"/>
    <col min="5381" max="5381" width="9.6328125" style="99" customWidth="1"/>
    <col min="5382" max="5382" width="13.90625" style="99" bestFit="1" customWidth="1"/>
    <col min="5383" max="5383" width="17.7265625" style="99" customWidth="1"/>
    <col min="5384" max="5385" width="4.453125" style="99" bestFit="1" customWidth="1"/>
    <col min="5386" max="5386" width="5.36328125" style="99" customWidth="1"/>
    <col min="5387" max="5387" width="3" style="99" bestFit="1" customWidth="1"/>
    <col min="5388" max="5388" width="6.7265625" style="99" customWidth="1"/>
    <col min="5389" max="5389" width="3.90625" style="99" customWidth="1"/>
    <col min="5390" max="5632" width="7.36328125" style="99"/>
    <col min="5633" max="5633" width="13.90625" style="99" customWidth="1"/>
    <col min="5634" max="5635" width="11.36328125" style="99" customWidth="1"/>
    <col min="5636" max="5636" width="15.90625" style="99" customWidth="1"/>
    <col min="5637" max="5637" width="9.6328125" style="99" customWidth="1"/>
    <col min="5638" max="5638" width="13.90625" style="99" bestFit="1" customWidth="1"/>
    <col min="5639" max="5639" width="17.7265625" style="99" customWidth="1"/>
    <col min="5640" max="5641" width="4.453125" style="99" bestFit="1" customWidth="1"/>
    <col min="5642" max="5642" width="5.36328125" style="99" customWidth="1"/>
    <col min="5643" max="5643" width="3" style="99" bestFit="1" customWidth="1"/>
    <col min="5644" max="5644" width="6.7265625" style="99" customWidth="1"/>
    <col min="5645" max="5645" width="3.90625" style="99" customWidth="1"/>
    <col min="5646" max="5888" width="7.36328125" style="99"/>
    <col min="5889" max="5889" width="13.90625" style="99" customWidth="1"/>
    <col min="5890" max="5891" width="11.36328125" style="99" customWidth="1"/>
    <col min="5892" max="5892" width="15.90625" style="99" customWidth="1"/>
    <col min="5893" max="5893" width="9.6328125" style="99" customWidth="1"/>
    <col min="5894" max="5894" width="13.90625" style="99" bestFit="1" customWidth="1"/>
    <col min="5895" max="5895" width="17.7265625" style="99" customWidth="1"/>
    <col min="5896" max="5897" width="4.453125" style="99" bestFit="1" customWidth="1"/>
    <col min="5898" max="5898" width="5.36328125" style="99" customWidth="1"/>
    <col min="5899" max="5899" width="3" style="99" bestFit="1" customWidth="1"/>
    <col min="5900" max="5900" width="6.7265625" style="99" customWidth="1"/>
    <col min="5901" max="5901" width="3.90625" style="99" customWidth="1"/>
    <col min="5902" max="6144" width="7.36328125" style="99"/>
    <col min="6145" max="6145" width="13.90625" style="99" customWidth="1"/>
    <col min="6146" max="6147" width="11.36328125" style="99" customWidth="1"/>
    <col min="6148" max="6148" width="15.90625" style="99" customWidth="1"/>
    <col min="6149" max="6149" width="9.6328125" style="99" customWidth="1"/>
    <col min="6150" max="6150" width="13.90625" style="99" bestFit="1" customWidth="1"/>
    <col min="6151" max="6151" width="17.7265625" style="99" customWidth="1"/>
    <col min="6152" max="6153" width="4.453125" style="99" bestFit="1" customWidth="1"/>
    <col min="6154" max="6154" width="5.36328125" style="99" customWidth="1"/>
    <col min="6155" max="6155" width="3" style="99" bestFit="1" customWidth="1"/>
    <col min="6156" max="6156" width="6.7265625" style="99" customWidth="1"/>
    <col min="6157" max="6157" width="3.90625" style="99" customWidth="1"/>
    <col min="6158" max="6400" width="7.36328125" style="99"/>
    <col min="6401" max="6401" width="13.90625" style="99" customWidth="1"/>
    <col min="6402" max="6403" width="11.36328125" style="99" customWidth="1"/>
    <col min="6404" max="6404" width="15.90625" style="99" customWidth="1"/>
    <col min="6405" max="6405" width="9.6328125" style="99" customWidth="1"/>
    <col min="6406" max="6406" width="13.90625" style="99" bestFit="1" customWidth="1"/>
    <col min="6407" max="6407" width="17.7265625" style="99" customWidth="1"/>
    <col min="6408" max="6409" width="4.453125" style="99" bestFit="1" customWidth="1"/>
    <col min="6410" max="6410" width="5.36328125" style="99" customWidth="1"/>
    <col min="6411" max="6411" width="3" style="99" bestFit="1" customWidth="1"/>
    <col min="6412" max="6412" width="6.7265625" style="99" customWidth="1"/>
    <col min="6413" max="6413" width="3.90625" style="99" customWidth="1"/>
    <col min="6414" max="6656" width="7.36328125" style="99"/>
    <col min="6657" max="6657" width="13.90625" style="99" customWidth="1"/>
    <col min="6658" max="6659" width="11.36328125" style="99" customWidth="1"/>
    <col min="6660" max="6660" width="15.90625" style="99" customWidth="1"/>
    <col min="6661" max="6661" width="9.6328125" style="99" customWidth="1"/>
    <col min="6662" max="6662" width="13.90625" style="99" bestFit="1" customWidth="1"/>
    <col min="6663" max="6663" width="17.7265625" style="99" customWidth="1"/>
    <col min="6664" max="6665" width="4.453125" style="99" bestFit="1" customWidth="1"/>
    <col min="6666" max="6666" width="5.36328125" style="99" customWidth="1"/>
    <col min="6667" max="6667" width="3" style="99" bestFit="1" customWidth="1"/>
    <col min="6668" max="6668" width="6.7265625" style="99" customWidth="1"/>
    <col min="6669" max="6669" width="3.90625" style="99" customWidth="1"/>
    <col min="6670" max="6912" width="7.36328125" style="99"/>
    <col min="6913" max="6913" width="13.90625" style="99" customWidth="1"/>
    <col min="6914" max="6915" width="11.36328125" style="99" customWidth="1"/>
    <col min="6916" max="6916" width="15.90625" style="99" customWidth="1"/>
    <col min="6917" max="6917" width="9.6328125" style="99" customWidth="1"/>
    <col min="6918" max="6918" width="13.90625" style="99" bestFit="1" customWidth="1"/>
    <col min="6919" max="6919" width="17.7265625" style="99" customWidth="1"/>
    <col min="6920" max="6921" width="4.453125" style="99" bestFit="1" customWidth="1"/>
    <col min="6922" max="6922" width="5.36328125" style="99" customWidth="1"/>
    <col min="6923" max="6923" width="3" style="99" bestFit="1" customWidth="1"/>
    <col min="6924" max="6924" width="6.7265625" style="99" customWidth="1"/>
    <col min="6925" max="6925" width="3.90625" style="99" customWidth="1"/>
    <col min="6926" max="7168" width="7.36328125" style="99"/>
    <col min="7169" max="7169" width="13.90625" style="99" customWidth="1"/>
    <col min="7170" max="7171" width="11.36328125" style="99" customWidth="1"/>
    <col min="7172" max="7172" width="15.90625" style="99" customWidth="1"/>
    <col min="7173" max="7173" width="9.6328125" style="99" customWidth="1"/>
    <col min="7174" max="7174" width="13.90625" style="99" bestFit="1" customWidth="1"/>
    <col min="7175" max="7175" width="17.7265625" style="99" customWidth="1"/>
    <col min="7176" max="7177" width="4.453125" style="99" bestFit="1" customWidth="1"/>
    <col min="7178" max="7178" width="5.36328125" style="99" customWidth="1"/>
    <col min="7179" max="7179" width="3" style="99" bestFit="1" customWidth="1"/>
    <col min="7180" max="7180" width="6.7265625" style="99" customWidth="1"/>
    <col min="7181" max="7181" width="3.90625" style="99" customWidth="1"/>
    <col min="7182" max="7424" width="7.36328125" style="99"/>
    <col min="7425" max="7425" width="13.90625" style="99" customWidth="1"/>
    <col min="7426" max="7427" width="11.36328125" style="99" customWidth="1"/>
    <col min="7428" max="7428" width="15.90625" style="99" customWidth="1"/>
    <col min="7429" max="7429" width="9.6328125" style="99" customWidth="1"/>
    <col min="7430" max="7430" width="13.90625" style="99" bestFit="1" customWidth="1"/>
    <col min="7431" max="7431" width="17.7265625" style="99" customWidth="1"/>
    <col min="7432" max="7433" width="4.453125" style="99" bestFit="1" customWidth="1"/>
    <col min="7434" max="7434" width="5.36328125" style="99" customWidth="1"/>
    <col min="7435" max="7435" width="3" style="99" bestFit="1" customWidth="1"/>
    <col min="7436" max="7436" width="6.7265625" style="99" customWidth="1"/>
    <col min="7437" max="7437" width="3.90625" style="99" customWidth="1"/>
    <col min="7438" max="7680" width="7.36328125" style="99"/>
    <col min="7681" max="7681" width="13.90625" style="99" customWidth="1"/>
    <col min="7682" max="7683" width="11.36328125" style="99" customWidth="1"/>
    <col min="7684" max="7684" width="15.90625" style="99" customWidth="1"/>
    <col min="7685" max="7685" width="9.6328125" style="99" customWidth="1"/>
    <col min="7686" max="7686" width="13.90625" style="99" bestFit="1" customWidth="1"/>
    <col min="7687" max="7687" width="17.7265625" style="99" customWidth="1"/>
    <col min="7688" max="7689" width="4.453125" style="99" bestFit="1" customWidth="1"/>
    <col min="7690" max="7690" width="5.36328125" style="99" customWidth="1"/>
    <col min="7691" max="7691" width="3" style="99" bestFit="1" customWidth="1"/>
    <col min="7692" max="7692" width="6.7265625" style="99" customWidth="1"/>
    <col min="7693" max="7693" width="3.90625" style="99" customWidth="1"/>
    <col min="7694" max="7936" width="7.36328125" style="99"/>
    <col min="7937" max="7937" width="13.90625" style="99" customWidth="1"/>
    <col min="7938" max="7939" width="11.36328125" style="99" customWidth="1"/>
    <col min="7940" max="7940" width="15.90625" style="99" customWidth="1"/>
    <col min="7941" max="7941" width="9.6328125" style="99" customWidth="1"/>
    <col min="7942" max="7942" width="13.90625" style="99" bestFit="1" customWidth="1"/>
    <col min="7943" max="7943" width="17.7265625" style="99" customWidth="1"/>
    <col min="7944" max="7945" width="4.453125" style="99" bestFit="1" customWidth="1"/>
    <col min="7946" max="7946" width="5.36328125" style="99" customWidth="1"/>
    <col min="7947" max="7947" width="3" style="99" bestFit="1" customWidth="1"/>
    <col min="7948" max="7948" width="6.7265625" style="99" customWidth="1"/>
    <col min="7949" max="7949" width="3.90625" style="99" customWidth="1"/>
    <col min="7950" max="8192" width="7.36328125" style="99"/>
    <col min="8193" max="8193" width="13.90625" style="99" customWidth="1"/>
    <col min="8194" max="8195" width="11.36328125" style="99" customWidth="1"/>
    <col min="8196" max="8196" width="15.90625" style="99" customWidth="1"/>
    <col min="8197" max="8197" width="9.6328125" style="99" customWidth="1"/>
    <col min="8198" max="8198" width="13.90625" style="99" bestFit="1" customWidth="1"/>
    <col min="8199" max="8199" width="17.7265625" style="99" customWidth="1"/>
    <col min="8200" max="8201" width="4.453125" style="99" bestFit="1" customWidth="1"/>
    <col min="8202" max="8202" width="5.36328125" style="99" customWidth="1"/>
    <col min="8203" max="8203" width="3" style="99" bestFit="1" customWidth="1"/>
    <col min="8204" max="8204" width="6.7265625" style="99" customWidth="1"/>
    <col min="8205" max="8205" width="3.90625" style="99" customWidth="1"/>
    <col min="8206" max="8448" width="7.36328125" style="99"/>
    <col min="8449" max="8449" width="13.90625" style="99" customWidth="1"/>
    <col min="8450" max="8451" width="11.36328125" style="99" customWidth="1"/>
    <col min="8452" max="8452" width="15.90625" style="99" customWidth="1"/>
    <col min="8453" max="8453" width="9.6328125" style="99" customWidth="1"/>
    <col min="8454" max="8454" width="13.90625" style="99" bestFit="1" customWidth="1"/>
    <col min="8455" max="8455" width="17.7265625" style="99" customWidth="1"/>
    <col min="8456" max="8457" width="4.453125" style="99" bestFit="1" customWidth="1"/>
    <col min="8458" max="8458" width="5.36328125" style="99" customWidth="1"/>
    <col min="8459" max="8459" width="3" style="99" bestFit="1" customWidth="1"/>
    <col min="8460" max="8460" width="6.7265625" style="99" customWidth="1"/>
    <col min="8461" max="8461" width="3.90625" style="99" customWidth="1"/>
    <col min="8462" max="8704" width="7.36328125" style="99"/>
    <col min="8705" max="8705" width="13.90625" style="99" customWidth="1"/>
    <col min="8706" max="8707" width="11.36328125" style="99" customWidth="1"/>
    <col min="8708" max="8708" width="15.90625" style="99" customWidth="1"/>
    <col min="8709" max="8709" width="9.6328125" style="99" customWidth="1"/>
    <col min="8710" max="8710" width="13.90625" style="99" bestFit="1" customWidth="1"/>
    <col min="8711" max="8711" width="17.7265625" style="99" customWidth="1"/>
    <col min="8712" max="8713" width="4.453125" style="99" bestFit="1" customWidth="1"/>
    <col min="8714" max="8714" width="5.36328125" style="99" customWidth="1"/>
    <col min="8715" max="8715" width="3" style="99" bestFit="1" customWidth="1"/>
    <col min="8716" max="8716" width="6.7265625" style="99" customWidth="1"/>
    <col min="8717" max="8717" width="3.90625" style="99" customWidth="1"/>
    <col min="8718" max="8960" width="7.36328125" style="99"/>
    <col min="8961" max="8961" width="13.90625" style="99" customWidth="1"/>
    <col min="8962" max="8963" width="11.36328125" style="99" customWidth="1"/>
    <col min="8964" max="8964" width="15.90625" style="99" customWidth="1"/>
    <col min="8965" max="8965" width="9.6328125" style="99" customWidth="1"/>
    <col min="8966" max="8966" width="13.90625" style="99" bestFit="1" customWidth="1"/>
    <col min="8967" max="8967" width="17.7265625" style="99" customWidth="1"/>
    <col min="8968" max="8969" width="4.453125" style="99" bestFit="1" customWidth="1"/>
    <col min="8970" max="8970" width="5.36328125" style="99" customWidth="1"/>
    <col min="8971" max="8971" width="3" style="99" bestFit="1" customWidth="1"/>
    <col min="8972" max="8972" width="6.7265625" style="99" customWidth="1"/>
    <col min="8973" max="8973" width="3.90625" style="99" customWidth="1"/>
    <col min="8974" max="9216" width="7.36328125" style="99"/>
    <col min="9217" max="9217" width="13.90625" style="99" customWidth="1"/>
    <col min="9218" max="9219" width="11.36328125" style="99" customWidth="1"/>
    <col min="9220" max="9220" width="15.90625" style="99" customWidth="1"/>
    <col min="9221" max="9221" width="9.6328125" style="99" customWidth="1"/>
    <col min="9222" max="9222" width="13.90625" style="99" bestFit="1" customWidth="1"/>
    <col min="9223" max="9223" width="17.7265625" style="99" customWidth="1"/>
    <col min="9224" max="9225" width="4.453125" style="99" bestFit="1" customWidth="1"/>
    <col min="9226" max="9226" width="5.36328125" style="99" customWidth="1"/>
    <col min="9227" max="9227" width="3" style="99" bestFit="1" customWidth="1"/>
    <col min="9228" max="9228" width="6.7265625" style="99" customWidth="1"/>
    <col min="9229" max="9229" width="3.90625" style="99" customWidth="1"/>
    <col min="9230" max="9472" width="7.36328125" style="99"/>
    <col min="9473" max="9473" width="13.90625" style="99" customWidth="1"/>
    <col min="9474" max="9475" width="11.36328125" style="99" customWidth="1"/>
    <col min="9476" max="9476" width="15.90625" style="99" customWidth="1"/>
    <col min="9477" max="9477" width="9.6328125" style="99" customWidth="1"/>
    <col min="9478" max="9478" width="13.90625" style="99" bestFit="1" customWidth="1"/>
    <col min="9479" max="9479" width="17.7265625" style="99" customWidth="1"/>
    <col min="9480" max="9481" width="4.453125" style="99" bestFit="1" customWidth="1"/>
    <col min="9482" max="9482" width="5.36328125" style="99" customWidth="1"/>
    <col min="9483" max="9483" width="3" style="99" bestFit="1" customWidth="1"/>
    <col min="9484" max="9484" width="6.7265625" style="99" customWidth="1"/>
    <col min="9485" max="9485" width="3.90625" style="99" customWidth="1"/>
    <col min="9486" max="9728" width="7.36328125" style="99"/>
    <col min="9729" max="9729" width="13.90625" style="99" customWidth="1"/>
    <col min="9730" max="9731" width="11.36328125" style="99" customWidth="1"/>
    <col min="9732" max="9732" width="15.90625" style="99" customWidth="1"/>
    <col min="9733" max="9733" width="9.6328125" style="99" customWidth="1"/>
    <col min="9734" max="9734" width="13.90625" style="99" bestFit="1" customWidth="1"/>
    <col min="9735" max="9735" width="17.7265625" style="99" customWidth="1"/>
    <col min="9736" max="9737" width="4.453125" style="99" bestFit="1" customWidth="1"/>
    <col min="9738" max="9738" width="5.36328125" style="99" customWidth="1"/>
    <col min="9739" max="9739" width="3" style="99" bestFit="1" customWidth="1"/>
    <col min="9740" max="9740" width="6.7265625" style="99" customWidth="1"/>
    <col min="9741" max="9741" width="3.90625" style="99" customWidth="1"/>
    <col min="9742" max="9984" width="7.36328125" style="99"/>
    <col min="9985" max="9985" width="13.90625" style="99" customWidth="1"/>
    <col min="9986" max="9987" width="11.36328125" style="99" customWidth="1"/>
    <col min="9988" max="9988" width="15.90625" style="99" customWidth="1"/>
    <col min="9989" max="9989" width="9.6328125" style="99" customWidth="1"/>
    <col min="9990" max="9990" width="13.90625" style="99" bestFit="1" customWidth="1"/>
    <col min="9991" max="9991" width="17.7265625" style="99" customWidth="1"/>
    <col min="9992" max="9993" width="4.453125" style="99" bestFit="1" customWidth="1"/>
    <col min="9994" max="9994" width="5.36328125" style="99" customWidth="1"/>
    <col min="9995" max="9995" width="3" style="99" bestFit="1" customWidth="1"/>
    <col min="9996" max="9996" width="6.7265625" style="99" customWidth="1"/>
    <col min="9997" max="9997" width="3.90625" style="99" customWidth="1"/>
    <col min="9998" max="10240" width="7.36328125" style="99"/>
    <col min="10241" max="10241" width="13.90625" style="99" customWidth="1"/>
    <col min="10242" max="10243" width="11.36328125" style="99" customWidth="1"/>
    <col min="10244" max="10244" width="15.90625" style="99" customWidth="1"/>
    <col min="10245" max="10245" width="9.6328125" style="99" customWidth="1"/>
    <col min="10246" max="10246" width="13.90625" style="99" bestFit="1" customWidth="1"/>
    <col min="10247" max="10247" width="17.7265625" style="99" customWidth="1"/>
    <col min="10248" max="10249" width="4.453125" style="99" bestFit="1" customWidth="1"/>
    <col min="10250" max="10250" width="5.36328125" style="99" customWidth="1"/>
    <col min="10251" max="10251" width="3" style="99" bestFit="1" customWidth="1"/>
    <col min="10252" max="10252" width="6.7265625" style="99" customWidth="1"/>
    <col min="10253" max="10253" width="3.90625" style="99" customWidth="1"/>
    <col min="10254" max="10496" width="7.36328125" style="99"/>
    <col min="10497" max="10497" width="13.90625" style="99" customWidth="1"/>
    <col min="10498" max="10499" width="11.36328125" style="99" customWidth="1"/>
    <col min="10500" max="10500" width="15.90625" style="99" customWidth="1"/>
    <col min="10501" max="10501" width="9.6328125" style="99" customWidth="1"/>
    <col min="10502" max="10502" width="13.90625" style="99" bestFit="1" customWidth="1"/>
    <col min="10503" max="10503" width="17.7265625" style="99" customWidth="1"/>
    <col min="10504" max="10505" width="4.453125" style="99" bestFit="1" customWidth="1"/>
    <col min="10506" max="10506" width="5.36328125" style="99" customWidth="1"/>
    <col min="10507" max="10507" width="3" style="99" bestFit="1" customWidth="1"/>
    <col min="10508" max="10508" width="6.7265625" style="99" customWidth="1"/>
    <col min="10509" max="10509" width="3.90625" style="99" customWidth="1"/>
    <col min="10510" max="10752" width="7.36328125" style="99"/>
    <col min="10753" max="10753" width="13.90625" style="99" customWidth="1"/>
    <col min="10754" max="10755" width="11.36328125" style="99" customWidth="1"/>
    <col min="10756" max="10756" width="15.90625" style="99" customWidth="1"/>
    <col min="10757" max="10757" width="9.6328125" style="99" customWidth="1"/>
    <col min="10758" max="10758" width="13.90625" style="99" bestFit="1" customWidth="1"/>
    <col min="10759" max="10759" width="17.7265625" style="99" customWidth="1"/>
    <col min="10760" max="10761" width="4.453125" style="99" bestFit="1" customWidth="1"/>
    <col min="10762" max="10762" width="5.36328125" style="99" customWidth="1"/>
    <col min="10763" max="10763" width="3" style="99" bestFit="1" customWidth="1"/>
    <col min="10764" max="10764" width="6.7265625" style="99" customWidth="1"/>
    <col min="10765" max="10765" width="3.90625" style="99" customWidth="1"/>
    <col min="10766" max="11008" width="7.36328125" style="99"/>
    <col min="11009" max="11009" width="13.90625" style="99" customWidth="1"/>
    <col min="11010" max="11011" width="11.36328125" style="99" customWidth="1"/>
    <col min="11012" max="11012" width="15.90625" style="99" customWidth="1"/>
    <col min="11013" max="11013" width="9.6328125" style="99" customWidth="1"/>
    <col min="11014" max="11014" width="13.90625" style="99" bestFit="1" customWidth="1"/>
    <col min="11015" max="11015" width="17.7265625" style="99" customWidth="1"/>
    <col min="11016" max="11017" width="4.453125" style="99" bestFit="1" customWidth="1"/>
    <col min="11018" max="11018" width="5.36328125" style="99" customWidth="1"/>
    <col min="11019" max="11019" width="3" style="99" bestFit="1" customWidth="1"/>
    <col min="11020" max="11020" width="6.7265625" style="99" customWidth="1"/>
    <col min="11021" max="11021" width="3.90625" style="99" customWidth="1"/>
    <col min="11022" max="11264" width="7.36328125" style="99"/>
    <col min="11265" max="11265" width="13.90625" style="99" customWidth="1"/>
    <col min="11266" max="11267" width="11.36328125" style="99" customWidth="1"/>
    <col min="11268" max="11268" width="15.90625" style="99" customWidth="1"/>
    <col min="11269" max="11269" width="9.6328125" style="99" customWidth="1"/>
    <col min="11270" max="11270" width="13.90625" style="99" bestFit="1" customWidth="1"/>
    <col min="11271" max="11271" width="17.7265625" style="99" customWidth="1"/>
    <col min="11272" max="11273" width="4.453125" style="99" bestFit="1" customWidth="1"/>
    <col min="11274" max="11274" width="5.36328125" style="99" customWidth="1"/>
    <col min="11275" max="11275" width="3" style="99" bestFit="1" customWidth="1"/>
    <col min="11276" max="11276" width="6.7265625" style="99" customWidth="1"/>
    <col min="11277" max="11277" width="3.90625" style="99" customWidth="1"/>
    <col min="11278" max="11520" width="7.36328125" style="99"/>
    <col min="11521" max="11521" width="13.90625" style="99" customWidth="1"/>
    <col min="11522" max="11523" width="11.36328125" style="99" customWidth="1"/>
    <col min="11524" max="11524" width="15.90625" style="99" customWidth="1"/>
    <col min="11525" max="11525" width="9.6328125" style="99" customWidth="1"/>
    <col min="11526" max="11526" width="13.90625" style="99" bestFit="1" customWidth="1"/>
    <col min="11527" max="11527" width="17.7265625" style="99" customWidth="1"/>
    <col min="11528" max="11529" width="4.453125" style="99" bestFit="1" customWidth="1"/>
    <col min="11530" max="11530" width="5.36328125" style="99" customWidth="1"/>
    <col min="11531" max="11531" width="3" style="99" bestFit="1" customWidth="1"/>
    <col min="11532" max="11532" width="6.7265625" style="99" customWidth="1"/>
    <col min="11533" max="11533" width="3.90625" style="99" customWidth="1"/>
    <col min="11534" max="11776" width="7.36328125" style="99"/>
    <col min="11777" max="11777" width="13.90625" style="99" customWidth="1"/>
    <col min="11778" max="11779" width="11.36328125" style="99" customWidth="1"/>
    <col min="11780" max="11780" width="15.90625" style="99" customWidth="1"/>
    <col min="11781" max="11781" width="9.6328125" style="99" customWidth="1"/>
    <col min="11782" max="11782" width="13.90625" style="99" bestFit="1" customWidth="1"/>
    <col min="11783" max="11783" width="17.7265625" style="99" customWidth="1"/>
    <col min="11784" max="11785" width="4.453125" style="99" bestFit="1" customWidth="1"/>
    <col min="11786" max="11786" width="5.36328125" style="99" customWidth="1"/>
    <col min="11787" max="11787" width="3" style="99" bestFit="1" customWidth="1"/>
    <col min="11788" max="11788" width="6.7265625" style="99" customWidth="1"/>
    <col min="11789" max="11789" width="3.90625" style="99" customWidth="1"/>
    <col min="11790" max="12032" width="7.36328125" style="99"/>
    <col min="12033" max="12033" width="13.90625" style="99" customWidth="1"/>
    <col min="12034" max="12035" width="11.36328125" style="99" customWidth="1"/>
    <col min="12036" max="12036" width="15.90625" style="99" customWidth="1"/>
    <col min="12037" max="12037" width="9.6328125" style="99" customWidth="1"/>
    <col min="12038" max="12038" width="13.90625" style="99" bestFit="1" customWidth="1"/>
    <col min="12039" max="12039" width="17.7265625" style="99" customWidth="1"/>
    <col min="12040" max="12041" width="4.453125" style="99" bestFit="1" customWidth="1"/>
    <col min="12042" max="12042" width="5.36328125" style="99" customWidth="1"/>
    <col min="12043" max="12043" width="3" style="99" bestFit="1" customWidth="1"/>
    <col min="12044" max="12044" width="6.7265625" style="99" customWidth="1"/>
    <col min="12045" max="12045" width="3.90625" style="99" customWidth="1"/>
    <col min="12046" max="12288" width="7.36328125" style="99"/>
    <col min="12289" max="12289" width="13.90625" style="99" customWidth="1"/>
    <col min="12290" max="12291" width="11.36328125" style="99" customWidth="1"/>
    <col min="12292" max="12292" width="15.90625" style="99" customWidth="1"/>
    <col min="12293" max="12293" width="9.6328125" style="99" customWidth="1"/>
    <col min="12294" max="12294" width="13.90625" style="99" bestFit="1" customWidth="1"/>
    <col min="12295" max="12295" width="17.7265625" style="99" customWidth="1"/>
    <col min="12296" max="12297" width="4.453125" style="99" bestFit="1" customWidth="1"/>
    <col min="12298" max="12298" width="5.36328125" style="99" customWidth="1"/>
    <col min="12299" max="12299" width="3" style="99" bestFit="1" customWidth="1"/>
    <col min="12300" max="12300" width="6.7265625" style="99" customWidth="1"/>
    <col min="12301" max="12301" width="3.90625" style="99" customWidth="1"/>
    <col min="12302" max="12544" width="7.36328125" style="99"/>
    <col min="12545" max="12545" width="13.90625" style="99" customWidth="1"/>
    <col min="12546" max="12547" width="11.36328125" style="99" customWidth="1"/>
    <col min="12548" max="12548" width="15.90625" style="99" customWidth="1"/>
    <col min="12549" max="12549" width="9.6328125" style="99" customWidth="1"/>
    <col min="12550" max="12550" width="13.90625" style="99" bestFit="1" customWidth="1"/>
    <col min="12551" max="12551" width="17.7265625" style="99" customWidth="1"/>
    <col min="12552" max="12553" width="4.453125" style="99" bestFit="1" customWidth="1"/>
    <col min="12554" max="12554" width="5.36328125" style="99" customWidth="1"/>
    <col min="12555" max="12555" width="3" style="99" bestFit="1" customWidth="1"/>
    <col min="12556" max="12556" width="6.7265625" style="99" customWidth="1"/>
    <col min="12557" max="12557" width="3.90625" style="99" customWidth="1"/>
    <col min="12558" max="12800" width="7.36328125" style="99"/>
    <col min="12801" max="12801" width="13.90625" style="99" customWidth="1"/>
    <col min="12802" max="12803" width="11.36328125" style="99" customWidth="1"/>
    <col min="12804" max="12804" width="15.90625" style="99" customWidth="1"/>
    <col min="12805" max="12805" width="9.6328125" style="99" customWidth="1"/>
    <col min="12806" max="12806" width="13.90625" style="99" bestFit="1" customWidth="1"/>
    <col min="12807" max="12807" width="17.7265625" style="99" customWidth="1"/>
    <col min="12808" max="12809" width="4.453125" style="99" bestFit="1" customWidth="1"/>
    <col min="12810" max="12810" width="5.36328125" style="99" customWidth="1"/>
    <col min="12811" max="12811" width="3" style="99" bestFit="1" customWidth="1"/>
    <col min="12812" max="12812" width="6.7265625" style="99" customWidth="1"/>
    <col min="12813" max="12813" width="3.90625" style="99" customWidth="1"/>
    <col min="12814" max="13056" width="7.36328125" style="99"/>
    <col min="13057" max="13057" width="13.90625" style="99" customWidth="1"/>
    <col min="13058" max="13059" width="11.36328125" style="99" customWidth="1"/>
    <col min="13060" max="13060" width="15.90625" style="99" customWidth="1"/>
    <col min="13061" max="13061" width="9.6328125" style="99" customWidth="1"/>
    <col min="13062" max="13062" width="13.90625" style="99" bestFit="1" customWidth="1"/>
    <col min="13063" max="13063" width="17.7265625" style="99" customWidth="1"/>
    <col min="13064" max="13065" width="4.453125" style="99" bestFit="1" customWidth="1"/>
    <col min="13066" max="13066" width="5.36328125" style="99" customWidth="1"/>
    <col min="13067" max="13067" width="3" style="99" bestFit="1" customWidth="1"/>
    <col min="13068" max="13068" width="6.7265625" style="99" customWidth="1"/>
    <col min="13069" max="13069" width="3.90625" style="99" customWidth="1"/>
    <col min="13070" max="13312" width="7.36328125" style="99"/>
    <col min="13313" max="13313" width="13.90625" style="99" customWidth="1"/>
    <col min="13314" max="13315" width="11.36328125" style="99" customWidth="1"/>
    <col min="13316" max="13316" width="15.90625" style="99" customWidth="1"/>
    <col min="13317" max="13317" width="9.6328125" style="99" customWidth="1"/>
    <col min="13318" max="13318" width="13.90625" style="99" bestFit="1" customWidth="1"/>
    <col min="13319" max="13319" width="17.7265625" style="99" customWidth="1"/>
    <col min="13320" max="13321" width="4.453125" style="99" bestFit="1" customWidth="1"/>
    <col min="13322" max="13322" width="5.36328125" style="99" customWidth="1"/>
    <col min="13323" max="13323" width="3" style="99" bestFit="1" customWidth="1"/>
    <col min="13324" max="13324" width="6.7265625" style="99" customWidth="1"/>
    <col min="13325" max="13325" width="3.90625" style="99" customWidth="1"/>
    <col min="13326" max="13568" width="7.36328125" style="99"/>
    <col min="13569" max="13569" width="13.90625" style="99" customWidth="1"/>
    <col min="13570" max="13571" width="11.36328125" style="99" customWidth="1"/>
    <col min="13572" max="13572" width="15.90625" style="99" customWidth="1"/>
    <col min="13573" max="13573" width="9.6328125" style="99" customWidth="1"/>
    <col min="13574" max="13574" width="13.90625" style="99" bestFit="1" customWidth="1"/>
    <col min="13575" max="13575" width="17.7265625" style="99" customWidth="1"/>
    <col min="13576" max="13577" width="4.453125" style="99" bestFit="1" customWidth="1"/>
    <col min="13578" max="13578" width="5.36328125" style="99" customWidth="1"/>
    <col min="13579" max="13579" width="3" style="99" bestFit="1" customWidth="1"/>
    <col min="13580" max="13580" width="6.7265625" style="99" customWidth="1"/>
    <col min="13581" max="13581" width="3.90625" style="99" customWidth="1"/>
    <col min="13582" max="13824" width="7.36328125" style="99"/>
    <col min="13825" max="13825" width="13.90625" style="99" customWidth="1"/>
    <col min="13826" max="13827" width="11.36328125" style="99" customWidth="1"/>
    <col min="13828" max="13828" width="15.90625" style="99" customWidth="1"/>
    <col min="13829" max="13829" width="9.6328125" style="99" customWidth="1"/>
    <col min="13830" max="13830" width="13.90625" style="99" bestFit="1" customWidth="1"/>
    <col min="13831" max="13831" width="17.7265625" style="99" customWidth="1"/>
    <col min="13832" max="13833" width="4.453125" style="99" bestFit="1" customWidth="1"/>
    <col min="13834" max="13834" width="5.36328125" style="99" customWidth="1"/>
    <col min="13835" max="13835" width="3" style="99" bestFit="1" customWidth="1"/>
    <col min="13836" max="13836" width="6.7265625" style="99" customWidth="1"/>
    <col min="13837" max="13837" width="3.90625" style="99" customWidth="1"/>
    <col min="13838" max="14080" width="7.36328125" style="99"/>
    <col min="14081" max="14081" width="13.90625" style="99" customWidth="1"/>
    <col min="14082" max="14083" width="11.36328125" style="99" customWidth="1"/>
    <col min="14084" max="14084" width="15.90625" style="99" customWidth="1"/>
    <col min="14085" max="14085" width="9.6328125" style="99" customWidth="1"/>
    <col min="14086" max="14086" width="13.90625" style="99" bestFit="1" customWidth="1"/>
    <col min="14087" max="14087" width="17.7265625" style="99" customWidth="1"/>
    <col min="14088" max="14089" width="4.453125" style="99" bestFit="1" customWidth="1"/>
    <col min="14090" max="14090" width="5.36328125" style="99" customWidth="1"/>
    <col min="14091" max="14091" width="3" style="99" bestFit="1" customWidth="1"/>
    <col min="14092" max="14092" width="6.7265625" style="99" customWidth="1"/>
    <col min="14093" max="14093" width="3.90625" style="99" customWidth="1"/>
    <col min="14094" max="14336" width="7.36328125" style="99"/>
    <col min="14337" max="14337" width="13.90625" style="99" customWidth="1"/>
    <col min="14338" max="14339" width="11.36328125" style="99" customWidth="1"/>
    <col min="14340" max="14340" width="15.90625" style="99" customWidth="1"/>
    <col min="14341" max="14341" width="9.6328125" style="99" customWidth="1"/>
    <col min="14342" max="14342" width="13.90625" style="99" bestFit="1" customWidth="1"/>
    <col min="14343" max="14343" width="17.7265625" style="99" customWidth="1"/>
    <col min="14344" max="14345" width="4.453125" style="99" bestFit="1" customWidth="1"/>
    <col min="14346" max="14346" width="5.36328125" style="99" customWidth="1"/>
    <col min="14347" max="14347" width="3" style="99" bestFit="1" customWidth="1"/>
    <col min="14348" max="14348" width="6.7265625" style="99" customWidth="1"/>
    <col min="14349" max="14349" width="3.90625" style="99" customWidth="1"/>
    <col min="14350" max="14592" width="7.36328125" style="99"/>
    <col min="14593" max="14593" width="13.90625" style="99" customWidth="1"/>
    <col min="14594" max="14595" width="11.36328125" style="99" customWidth="1"/>
    <col min="14596" max="14596" width="15.90625" style="99" customWidth="1"/>
    <col min="14597" max="14597" width="9.6328125" style="99" customWidth="1"/>
    <col min="14598" max="14598" width="13.90625" style="99" bestFit="1" customWidth="1"/>
    <col min="14599" max="14599" width="17.7265625" style="99" customWidth="1"/>
    <col min="14600" max="14601" width="4.453125" style="99" bestFit="1" customWidth="1"/>
    <col min="14602" max="14602" width="5.36328125" style="99" customWidth="1"/>
    <col min="14603" max="14603" width="3" style="99" bestFit="1" customWidth="1"/>
    <col min="14604" max="14604" width="6.7265625" style="99" customWidth="1"/>
    <col min="14605" max="14605" width="3.90625" style="99" customWidth="1"/>
    <col min="14606" max="14848" width="7.36328125" style="99"/>
    <col min="14849" max="14849" width="13.90625" style="99" customWidth="1"/>
    <col min="14850" max="14851" width="11.36328125" style="99" customWidth="1"/>
    <col min="14852" max="14852" width="15.90625" style="99" customWidth="1"/>
    <col min="14853" max="14853" width="9.6328125" style="99" customWidth="1"/>
    <col min="14854" max="14854" width="13.90625" style="99" bestFit="1" customWidth="1"/>
    <col min="14855" max="14855" width="17.7265625" style="99" customWidth="1"/>
    <col min="14856" max="14857" width="4.453125" style="99" bestFit="1" customWidth="1"/>
    <col min="14858" max="14858" width="5.36328125" style="99" customWidth="1"/>
    <col min="14859" max="14859" width="3" style="99" bestFit="1" customWidth="1"/>
    <col min="14860" max="14860" width="6.7265625" style="99" customWidth="1"/>
    <col min="14861" max="14861" width="3.90625" style="99" customWidth="1"/>
    <col min="14862" max="15104" width="7.36328125" style="99"/>
    <col min="15105" max="15105" width="13.90625" style="99" customWidth="1"/>
    <col min="15106" max="15107" width="11.36328125" style="99" customWidth="1"/>
    <col min="15108" max="15108" width="15.90625" style="99" customWidth="1"/>
    <col min="15109" max="15109" width="9.6328125" style="99" customWidth="1"/>
    <col min="15110" max="15110" width="13.90625" style="99" bestFit="1" customWidth="1"/>
    <col min="15111" max="15111" width="17.7265625" style="99" customWidth="1"/>
    <col min="15112" max="15113" width="4.453125" style="99" bestFit="1" customWidth="1"/>
    <col min="15114" max="15114" width="5.36328125" style="99" customWidth="1"/>
    <col min="15115" max="15115" width="3" style="99" bestFit="1" customWidth="1"/>
    <col min="15116" max="15116" width="6.7265625" style="99" customWidth="1"/>
    <col min="15117" max="15117" width="3.90625" style="99" customWidth="1"/>
    <col min="15118" max="15360" width="7.36328125" style="99"/>
    <col min="15361" max="15361" width="13.90625" style="99" customWidth="1"/>
    <col min="15362" max="15363" width="11.36328125" style="99" customWidth="1"/>
    <col min="15364" max="15364" width="15.90625" style="99" customWidth="1"/>
    <col min="15365" max="15365" width="9.6328125" style="99" customWidth="1"/>
    <col min="15366" max="15366" width="13.90625" style="99" bestFit="1" customWidth="1"/>
    <col min="15367" max="15367" width="17.7265625" style="99" customWidth="1"/>
    <col min="15368" max="15369" width="4.453125" style="99" bestFit="1" customWidth="1"/>
    <col min="15370" max="15370" width="5.36328125" style="99" customWidth="1"/>
    <col min="15371" max="15371" width="3" style="99" bestFit="1" customWidth="1"/>
    <col min="15372" max="15372" width="6.7265625" style="99" customWidth="1"/>
    <col min="15373" max="15373" width="3.90625" style="99" customWidth="1"/>
    <col min="15374" max="15616" width="7.36328125" style="99"/>
    <col min="15617" max="15617" width="13.90625" style="99" customWidth="1"/>
    <col min="15618" max="15619" width="11.36328125" style="99" customWidth="1"/>
    <col min="15620" max="15620" width="15.90625" style="99" customWidth="1"/>
    <col min="15621" max="15621" width="9.6328125" style="99" customWidth="1"/>
    <col min="15622" max="15622" width="13.90625" style="99" bestFit="1" customWidth="1"/>
    <col min="15623" max="15623" width="17.7265625" style="99" customWidth="1"/>
    <col min="15624" max="15625" width="4.453125" style="99" bestFit="1" customWidth="1"/>
    <col min="15626" max="15626" width="5.36328125" style="99" customWidth="1"/>
    <col min="15627" max="15627" width="3" style="99" bestFit="1" customWidth="1"/>
    <col min="15628" max="15628" width="6.7265625" style="99" customWidth="1"/>
    <col min="15629" max="15629" width="3.90625" style="99" customWidth="1"/>
    <col min="15630" max="15872" width="7.36328125" style="99"/>
    <col min="15873" max="15873" width="13.90625" style="99" customWidth="1"/>
    <col min="15874" max="15875" width="11.36328125" style="99" customWidth="1"/>
    <col min="15876" max="15876" width="15.90625" style="99" customWidth="1"/>
    <col min="15877" max="15877" width="9.6328125" style="99" customWidth="1"/>
    <col min="15878" max="15878" width="13.90625" style="99" bestFit="1" customWidth="1"/>
    <col min="15879" max="15879" width="17.7265625" style="99" customWidth="1"/>
    <col min="15880" max="15881" width="4.453125" style="99" bestFit="1" customWidth="1"/>
    <col min="15882" max="15882" width="5.36328125" style="99" customWidth="1"/>
    <col min="15883" max="15883" width="3" style="99" bestFit="1" customWidth="1"/>
    <col min="15884" max="15884" width="6.7265625" style="99" customWidth="1"/>
    <col min="15885" max="15885" width="3.90625" style="99" customWidth="1"/>
    <col min="15886" max="16128" width="7.36328125" style="99"/>
    <col min="16129" max="16129" width="13.90625" style="99" customWidth="1"/>
    <col min="16130" max="16131" width="11.36328125" style="99" customWidth="1"/>
    <col min="16132" max="16132" width="15.90625" style="99" customWidth="1"/>
    <col min="16133" max="16133" width="9.6328125" style="99" customWidth="1"/>
    <col min="16134" max="16134" width="13.90625" style="99" bestFit="1" customWidth="1"/>
    <col min="16135" max="16135" width="17.7265625" style="99" customWidth="1"/>
    <col min="16136" max="16137" width="4.453125" style="99" bestFit="1" customWidth="1"/>
    <col min="16138" max="16138" width="5.36328125" style="99" customWidth="1"/>
    <col min="16139" max="16139" width="3" style="99" bestFit="1" customWidth="1"/>
    <col min="16140" max="16140" width="6.7265625" style="99" customWidth="1"/>
    <col min="16141" max="16141" width="3.90625" style="99" customWidth="1"/>
    <col min="16142" max="16384" width="7.36328125" style="99"/>
  </cols>
  <sheetData>
    <row r="1" spans="1:15" s="88" customFormat="1" ht="21">
      <c r="A1" s="352" t="s">
        <v>142</v>
      </c>
      <c r="K1" s="89"/>
    </row>
    <row r="2" spans="1:15" s="90" customFormat="1">
      <c r="A2" s="90" t="s">
        <v>143</v>
      </c>
      <c r="C2" s="91"/>
      <c r="D2" s="92"/>
      <c r="E2" s="92"/>
      <c r="F2" s="570"/>
      <c r="G2" s="570"/>
      <c r="H2" s="570"/>
      <c r="I2" s="93"/>
      <c r="J2" s="94"/>
      <c r="K2" s="94"/>
      <c r="L2" s="94"/>
      <c r="M2" s="94"/>
      <c r="N2" s="94"/>
      <c r="O2" s="94"/>
    </row>
    <row r="3" spans="1:15" s="90" customFormat="1">
      <c r="C3" s="91"/>
      <c r="D3" s="92"/>
      <c r="E3" s="92"/>
      <c r="F3" s="95"/>
      <c r="G3" s="95"/>
      <c r="H3" s="95"/>
      <c r="I3" s="93"/>
      <c r="J3" s="94"/>
      <c r="K3" s="94"/>
      <c r="L3" s="94"/>
      <c r="M3" s="94"/>
      <c r="N3" s="94"/>
      <c r="O3" s="94"/>
    </row>
    <row r="4" spans="1:15">
      <c r="A4" s="571" t="s">
        <v>144</v>
      </c>
      <c r="B4" s="571"/>
      <c r="C4" s="571"/>
      <c r="D4" s="571"/>
      <c r="E4" s="571"/>
      <c r="F4" s="571"/>
      <c r="G4" s="571"/>
      <c r="H4" s="571"/>
    </row>
    <row r="5" spans="1:15" ht="38.15" customHeight="1">
      <c r="A5" s="96"/>
      <c r="B5" s="96"/>
      <c r="C5" s="96"/>
      <c r="D5" s="96"/>
      <c r="E5" s="96"/>
      <c r="F5" s="96"/>
      <c r="G5" s="96"/>
      <c r="H5" s="96"/>
    </row>
    <row r="6" spans="1:15" ht="38.15" customHeight="1">
      <c r="C6" s="100"/>
      <c r="D6" s="101">
        <f>別紙３!L17</f>
        <v>0</v>
      </c>
      <c r="E6" s="90" t="s">
        <v>145</v>
      </c>
      <c r="I6" s="353" t="s">
        <v>146</v>
      </c>
    </row>
    <row r="7" spans="1:15" ht="38.15" customHeight="1">
      <c r="A7" s="572" t="s">
        <v>147</v>
      </c>
      <c r="B7" s="572"/>
      <c r="C7" s="572"/>
      <c r="D7" s="572"/>
      <c r="E7" s="572"/>
      <c r="F7" s="572"/>
      <c r="G7" s="572"/>
      <c r="H7" s="572"/>
      <c r="I7" s="353"/>
    </row>
    <row r="8" spans="1:15" ht="38.15" customHeight="1">
      <c r="A8" s="102"/>
      <c r="B8" s="569" t="s">
        <v>148</v>
      </c>
      <c r="C8" s="569"/>
      <c r="D8" s="570">
        <f>別紙３!J17</f>
        <v>0</v>
      </c>
      <c r="E8" s="570"/>
      <c r="F8" s="90" t="s">
        <v>149</v>
      </c>
      <c r="G8" s="102"/>
      <c r="H8" s="102"/>
      <c r="I8" s="353" t="s">
        <v>146</v>
      </c>
    </row>
    <row r="9" spans="1:15" s="90" customFormat="1" ht="38.15" customHeight="1">
      <c r="B9" s="569" t="s">
        <v>150</v>
      </c>
      <c r="C9" s="569"/>
      <c r="D9" s="570">
        <f>別紙３!L17</f>
        <v>0</v>
      </c>
      <c r="E9" s="570"/>
      <c r="F9" s="90" t="s">
        <v>149</v>
      </c>
      <c r="I9" s="353" t="s">
        <v>146</v>
      </c>
      <c r="J9" s="98"/>
      <c r="K9" s="94"/>
      <c r="L9" s="94"/>
      <c r="M9" s="94"/>
      <c r="N9" s="94"/>
      <c r="O9" s="94"/>
    </row>
    <row r="10" spans="1:15" s="90" customFormat="1" ht="38.15" customHeight="1">
      <c r="B10" s="569" t="s">
        <v>151</v>
      </c>
      <c r="C10" s="569"/>
      <c r="D10" s="583"/>
      <c r="E10" s="583"/>
      <c r="F10" s="90" t="s">
        <v>149</v>
      </c>
      <c r="I10" s="353"/>
      <c r="J10" s="98"/>
      <c r="K10" s="94"/>
      <c r="L10" s="94"/>
      <c r="M10" s="94"/>
      <c r="N10" s="94"/>
      <c r="O10" s="94"/>
    </row>
    <row r="11" spans="1:15" s="90" customFormat="1" ht="38.15" customHeight="1">
      <c r="B11" s="569" t="s">
        <v>152</v>
      </c>
      <c r="C11" s="569"/>
      <c r="D11" s="570">
        <f>D9-D10</f>
        <v>0</v>
      </c>
      <c r="E11" s="570"/>
      <c r="F11" s="90" t="s">
        <v>149</v>
      </c>
      <c r="I11" s="353" t="s">
        <v>146</v>
      </c>
      <c r="J11" s="94"/>
      <c r="K11" s="94"/>
      <c r="L11" s="94"/>
      <c r="M11" s="94"/>
      <c r="N11" s="94"/>
      <c r="O11" s="94"/>
    </row>
    <row r="12" spans="1:15" ht="38.15" customHeight="1">
      <c r="A12" s="90"/>
      <c r="B12" s="104"/>
      <c r="C12" s="104"/>
      <c r="D12" s="105"/>
      <c r="F12" s="106"/>
      <c r="G12" s="106"/>
      <c r="I12" s="353"/>
      <c r="J12" s="94"/>
    </row>
    <row r="13" spans="1:15" ht="26" customHeight="1">
      <c r="A13" s="102" t="s">
        <v>153</v>
      </c>
      <c r="B13" s="572" t="s">
        <v>154</v>
      </c>
      <c r="C13" s="572"/>
      <c r="D13" s="573" t="str">
        <f>基本情報シート!C18</f>
        <v>高第3558号</v>
      </c>
      <c r="E13" s="573"/>
      <c r="F13" s="106"/>
      <c r="G13" s="106"/>
      <c r="I13" s="353"/>
      <c r="J13" s="94"/>
    </row>
    <row r="14" spans="1:15" ht="19" customHeight="1">
      <c r="B14" s="572"/>
      <c r="C14" s="572"/>
      <c r="D14" s="574">
        <v>45748</v>
      </c>
      <c r="E14" s="574"/>
      <c r="F14" s="575"/>
      <c r="G14" s="575"/>
      <c r="I14" s="353"/>
      <c r="J14" s="94"/>
    </row>
    <row r="15" spans="1:15" ht="38.15" customHeight="1">
      <c r="A15" s="90"/>
      <c r="B15" s="576" t="s">
        <v>155</v>
      </c>
      <c r="C15" s="576"/>
      <c r="D15" s="577" t="s">
        <v>156</v>
      </c>
      <c r="E15" s="577"/>
      <c r="F15" s="575"/>
      <c r="G15" s="575"/>
      <c r="I15" s="353"/>
    </row>
    <row r="16" spans="1:15" ht="38.15" customHeight="1">
      <c r="A16" s="90"/>
      <c r="B16" s="576" t="s">
        <v>157</v>
      </c>
      <c r="C16" s="576"/>
      <c r="D16" s="577" t="s">
        <v>156</v>
      </c>
      <c r="E16" s="577"/>
      <c r="F16" s="575"/>
      <c r="G16" s="575"/>
      <c r="I16" s="353"/>
    </row>
    <row r="17" spans="1:15" ht="38.15" customHeight="1">
      <c r="A17" s="578" t="s">
        <v>289</v>
      </c>
      <c r="B17" s="578"/>
      <c r="C17" s="578"/>
      <c r="D17" s="578"/>
      <c r="E17" s="578"/>
      <c r="F17" s="578"/>
      <c r="G17" s="578"/>
      <c r="H17" s="578"/>
      <c r="I17" s="353"/>
    </row>
    <row r="18" spans="1:15" ht="38.15" customHeight="1">
      <c r="A18" s="90"/>
      <c r="I18" s="353"/>
    </row>
    <row r="19" spans="1:15">
      <c r="A19" s="90"/>
      <c r="F19" s="579" t="s">
        <v>158</v>
      </c>
      <c r="G19" s="579"/>
      <c r="H19" s="579"/>
      <c r="I19" s="353" t="s">
        <v>159</v>
      </c>
    </row>
    <row r="20" spans="1:15" s="90" customFormat="1">
      <c r="A20" s="580" t="s">
        <v>160</v>
      </c>
      <c r="B20" s="580"/>
      <c r="H20" s="107"/>
      <c r="I20" s="93"/>
      <c r="J20" s="94"/>
      <c r="K20" s="94"/>
      <c r="L20" s="94"/>
      <c r="M20" s="94"/>
      <c r="N20" s="94"/>
      <c r="O20" s="94"/>
    </row>
    <row r="21" spans="1:15" ht="23.25" customHeight="1">
      <c r="C21" s="99" t="s">
        <v>161</v>
      </c>
      <c r="D21" s="103" t="s">
        <v>162</v>
      </c>
      <c r="E21" s="581">
        <f>基本情報シート!C7</f>
        <v>0</v>
      </c>
      <c r="F21" s="581"/>
      <c r="G21" s="581"/>
      <c r="H21" s="581"/>
    </row>
    <row r="22" spans="1:15" ht="23.25" customHeight="1">
      <c r="D22" s="103" t="s">
        <v>290</v>
      </c>
      <c r="E22" s="581">
        <f>基本情報シート!C5</f>
        <v>0</v>
      </c>
      <c r="F22" s="581"/>
      <c r="G22" s="581"/>
      <c r="H22" s="581"/>
    </row>
    <row r="23" spans="1:15" ht="23.25" customHeight="1">
      <c r="D23" s="96" t="s">
        <v>163</v>
      </c>
      <c r="E23" s="90">
        <f>基本情報シート!C8</f>
        <v>0</v>
      </c>
      <c r="F23" s="584">
        <f>基本情報シート!C9</f>
        <v>0</v>
      </c>
      <c r="G23" s="584"/>
      <c r="H23" s="584"/>
    </row>
    <row r="24" spans="1:15" s="90" customFormat="1" ht="23.25" customHeight="1">
      <c r="A24" s="95"/>
      <c r="E24" s="108"/>
      <c r="F24" s="108"/>
      <c r="G24" s="108"/>
      <c r="I24" s="93"/>
      <c r="J24" s="94"/>
      <c r="K24" s="94"/>
      <c r="L24" s="94"/>
      <c r="M24" s="94"/>
      <c r="N24" s="94"/>
      <c r="O24" s="94"/>
    </row>
    <row r="25" spans="1:15" s="90" customFormat="1" ht="23.25" customHeight="1">
      <c r="A25" s="108"/>
      <c r="B25" s="108"/>
      <c r="C25" s="108"/>
      <c r="D25" s="108"/>
      <c r="E25" s="108"/>
      <c r="F25" s="108"/>
      <c r="G25" s="108"/>
      <c r="H25" s="108"/>
      <c r="I25" s="93"/>
      <c r="J25" s="94"/>
      <c r="K25" s="94"/>
      <c r="L25" s="94"/>
      <c r="M25" s="94"/>
      <c r="N25" s="94"/>
      <c r="O25" s="94"/>
    </row>
    <row r="26" spans="1:15" s="70" customFormat="1" ht="23.25" customHeight="1">
      <c r="A26" s="585"/>
      <c r="B26" s="585"/>
      <c r="C26" s="586" t="s">
        <v>164</v>
      </c>
      <c r="D26" s="587" t="s">
        <v>6</v>
      </c>
      <c r="E26" s="588"/>
      <c r="F26" s="588"/>
      <c r="G26" s="588"/>
      <c r="H26" s="589"/>
    </row>
    <row r="27" spans="1:15" s="70" customFormat="1" ht="23.25" customHeight="1">
      <c r="A27" s="585"/>
      <c r="B27" s="585"/>
      <c r="C27" s="586"/>
      <c r="D27" s="587" t="s">
        <v>126</v>
      </c>
      <c r="E27" s="588"/>
      <c r="F27" s="588"/>
      <c r="G27" s="588"/>
      <c r="H27" s="588"/>
    </row>
    <row r="28" spans="1:15" s="70" customFormat="1" ht="23.25" customHeight="1">
      <c r="A28" s="585"/>
      <c r="B28" s="585"/>
      <c r="C28" s="586"/>
      <c r="D28" s="587" t="s">
        <v>127</v>
      </c>
      <c r="E28" s="588"/>
      <c r="F28" s="588"/>
      <c r="G28" s="588"/>
      <c r="H28" s="588"/>
    </row>
    <row r="29" spans="1:15" s="70" customFormat="1" ht="23.25" customHeight="1">
      <c r="A29" s="585"/>
      <c r="B29" s="585"/>
      <c r="C29" s="586"/>
      <c r="D29" s="587"/>
      <c r="E29" s="582"/>
      <c r="F29" s="582"/>
      <c r="G29" s="582"/>
      <c r="H29" s="582"/>
    </row>
    <row r="30" spans="1:15" s="70" customFormat="1" ht="23.25" customHeight="1">
      <c r="A30" s="585"/>
      <c r="B30" s="585"/>
      <c r="C30" s="586" t="s">
        <v>165</v>
      </c>
      <c r="D30" s="587" t="s">
        <v>6</v>
      </c>
      <c r="E30" s="588"/>
      <c r="F30" s="588"/>
      <c r="G30" s="588"/>
      <c r="H30" s="589"/>
    </row>
    <row r="31" spans="1:15" s="70" customFormat="1" ht="23.25" customHeight="1">
      <c r="A31" s="585"/>
      <c r="B31" s="585"/>
      <c r="C31" s="586"/>
      <c r="D31" s="587" t="s">
        <v>126</v>
      </c>
      <c r="E31" s="588"/>
      <c r="F31" s="588"/>
      <c r="G31" s="588"/>
      <c r="H31" s="588"/>
    </row>
    <row r="32" spans="1:15" s="70" customFormat="1" ht="23.25" customHeight="1">
      <c r="A32" s="585"/>
      <c r="B32" s="585"/>
      <c r="C32" s="586"/>
      <c r="D32" s="587" t="s">
        <v>127</v>
      </c>
      <c r="E32" s="588"/>
      <c r="F32" s="588"/>
      <c r="G32" s="588"/>
      <c r="H32" s="588"/>
    </row>
    <row r="33" spans="1:15" s="90" customFormat="1">
      <c r="A33" s="108"/>
      <c r="B33" s="108"/>
      <c r="C33" s="108"/>
      <c r="D33" s="108"/>
      <c r="E33" s="108"/>
      <c r="F33" s="108"/>
      <c r="G33" s="108"/>
      <c r="H33" s="108"/>
      <c r="I33" s="93"/>
      <c r="J33" s="94"/>
      <c r="K33" s="94"/>
      <c r="L33" s="94"/>
      <c r="M33" s="94"/>
      <c r="N33" s="94"/>
      <c r="O33" s="94"/>
    </row>
    <row r="34" spans="1:15" s="90" customFormat="1">
      <c r="I34" s="93"/>
      <c r="J34" s="94"/>
      <c r="K34" s="94"/>
      <c r="L34" s="94"/>
      <c r="M34" s="94"/>
      <c r="N34" s="94"/>
      <c r="O34" s="94"/>
    </row>
    <row r="35" spans="1:15" s="90" customFormat="1">
      <c r="I35" s="93"/>
      <c r="J35" s="94"/>
      <c r="K35" s="94"/>
      <c r="L35" s="94"/>
      <c r="M35" s="94"/>
      <c r="N35" s="94"/>
      <c r="O35" s="94"/>
    </row>
    <row r="36" spans="1:15" s="90" customFormat="1">
      <c r="I36" s="93"/>
      <c r="J36" s="94"/>
      <c r="K36" s="94"/>
      <c r="L36" s="94"/>
      <c r="M36" s="94"/>
      <c r="N36" s="94"/>
      <c r="O36" s="94"/>
    </row>
    <row r="37" spans="1:15">
      <c r="H37" s="109"/>
    </row>
  </sheetData>
  <protectedRanges>
    <protectedRange sqref="E26:H28 E30:H32" name="範囲1"/>
  </protectedRanges>
  <mergeCells count="34">
    <mergeCell ref="E32:H32"/>
    <mergeCell ref="F23:H23"/>
    <mergeCell ref="E26:G26"/>
    <mergeCell ref="E27:H27"/>
    <mergeCell ref="E28:H28"/>
    <mergeCell ref="E29:H29"/>
    <mergeCell ref="E30:G30"/>
    <mergeCell ref="E31:H31"/>
    <mergeCell ref="A17:H17"/>
    <mergeCell ref="F19:H19"/>
    <mergeCell ref="A20:B20"/>
    <mergeCell ref="E21:H21"/>
    <mergeCell ref="E22:H22"/>
    <mergeCell ref="F14:G14"/>
    <mergeCell ref="B15:C15"/>
    <mergeCell ref="D15:E15"/>
    <mergeCell ref="F15:G15"/>
    <mergeCell ref="B16:C16"/>
    <mergeCell ref="D16:E16"/>
    <mergeCell ref="F16:G16"/>
    <mergeCell ref="B10:C10"/>
    <mergeCell ref="D10:E10"/>
    <mergeCell ref="B11:C11"/>
    <mergeCell ref="D11:E11"/>
    <mergeCell ref="B13:C14"/>
    <mergeCell ref="D13:E13"/>
    <mergeCell ref="D14:E14"/>
    <mergeCell ref="B9:C9"/>
    <mergeCell ref="D9:E9"/>
    <mergeCell ref="F2:H2"/>
    <mergeCell ref="A4:H4"/>
    <mergeCell ref="A7:H7"/>
    <mergeCell ref="B8:C8"/>
    <mergeCell ref="D8:E8"/>
  </mergeCells>
  <phoneticPr fontId="1"/>
  <pageMargins left="0.70866141732283472" right="0.70866141732283472" top="0.74803149606299213" bottom="0.74803149606299213" header="0.31496062992125984" footer="0.31496062992125984"/>
  <pageSetup paperSize="9" scale="85" orientation="portrait" blackAndWhite="1" r:id="rId1"/>
  <colBreaks count="1" manualBreakCount="1">
    <brk id="8" min="1" max="3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8A22-8FB8-492C-A484-DEFDB3107792}">
  <sheetPr>
    <tabColor indexed="13"/>
  </sheetPr>
  <dimension ref="A1:AH54"/>
  <sheetViews>
    <sheetView view="pageBreakPreview" zoomScale="90" zoomScaleNormal="100" zoomScaleSheetLayoutView="90" workbookViewId="0">
      <selection activeCell="K13" sqref="K13"/>
    </sheetView>
  </sheetViews>
  <sheetFormatPr defaultColWidth="9" defaultRowHeight="13"/>
  <cols>
    <col min="1" max="1" width="5.453125" style="125" customWidth="1"/>
    <col min="2" max="2" width="24.81640625" style="125" customWidth="1"/>
    <col min="3" max="3" width="48.26953125" style="125" customWidth="1"/>
    <col min="4" max="4" width="33.36328125" style="125" customWidth="1"/>
    <col min="5" max="5" width="1.08984375" style="125" customWidth="1"/>
    <col min="6" max="9" width="9" style="125"/>
    <col min="10" max="10" width="14.26953125" style="125" bestFit="1" customWidth="1"/>
    <col min="11" max="16384" width="9" style="125"/>
  </cols>
  <sheetData>
    <row r="1" spans="1:34" ht="25.5" customHeight="1">
      <c r="B1" s="187" t="s">
        <v>270</v>
      </c>
      <c r="C1" s="123"/>
      <c r="D1" s="123"/>
      <c r="E1" s="123"/>
      <c r="G1" s="126"/>
      <c r="H1" s="126"/>
      <c r="I1" s="7"/>
      <c r="J1" s="188"/>
      <c r="K1" s="188"/>
      <c r="L1" s="188"/>
      <c r="M1" s="188"/>
      <c r="N1" s="189"/>
      <c r="O1" s="189"/>
      <c r="P1" s="189"/>
      <c r="Q1" s="189"/>
      <c r="R1" s="190"/>
      <c r="S1" s="190"/>
      <c r="T1" s="190"/>
      <c r="U1" s="190"/>
      <c r="V1" s="191"/>
      <c r="W1" s="191"/>
      <c r="X1" s="191"/>
      <c r="Y1" s="191"/>
      <c r="Z1"/>
      <c r="AA1"/>
      <c r="AB1"/>
      <c r="AC1"/>
      <c r="AD1"/>
      <c r="AE1"/>
    </row>
    <row r="2" spans="1:34" ht="27" customHeight="1">
      <c r="B2" s="192" t="s">
        <v>228</v>
      </c>
      <c r="C2" s="141" t="s">
        <v>229</v>
      </c>
      <c r="D2" s="128"/>
      <c r="E2" s="128"/>
      <c r="F2" s="357" t="s">
        <v>230</v>
      </c>
      <c r="G2" s="357"/>
      <c r="H2" s="357"/>
      <c r="I2" s="357"/>
      <c r="J2" s="188"/>
      <c r="K2" s="193"/>
      <c r="L2" s="193"/>
      <c r="M2" s="193"/>
      <c r="N2" s="189"/>
      <c r="O2" s="194"/>
      <c r="P2" s="194"/>
      <c r="Q2" s="194"/>
      <c r="R2" s="190"/>
      <c r="S2" s="195"/>
      <c r="T2" s="195"/>
      <c r="U2" s="195"/>
      <c r="V2" s="196"/>
      <c r="W2" s="196"/>
      <c r="X2" s="196"/>
      <c r="Y2" s="196"/>
      <c r="Z2" s="6"/>
      <c r="AA2" s="6"/>
      <c r="AB2" s="6"/>
      <c r="AC2" s="6"/>
      <c r="AD2" s="6"/>
      <c r="AE2" s="6"/>
    </row>
    <row r="3" spans="1:34" ht="19.5" customHeight="1" thickBot="1">
      <c r="B3" s="128"/>
      <c r="C3" s="197" t="s">
        <v>231</v>
      </c>
      <c r="D3" s="128"/>
      <c r="E3" s="128"/>
      <c r="F3" s="133">
        <f>C5</f>
        <v>0</v>
      </c>
      <c r="G3" s="133">
        <f>C8</f>
        <v>0</v>
      </c>
      <c r="H3" s="133">
        <f>C9</f>
        <v>0</v>
      </c>
      <c r="I3" s="133">
        <f>C19</f>
        <v>0</v>
      </c>
      <c r="J3" s="354">
        <f>別紙３!C17</f>
        <v>0</v>
      </c>
      <c r="K3" s="134">
        <f>別紙３!G17</f>
        <v>4000</v>
      </c>
      <c r="L3" s="134">
        <f>別紙３!H17</f>
        <v>0</v>
      </c>
      <c r="M3" s="134">
        <f>別紙３!L17</f>
        <v>0</v>
      </c>
      <c r="N3" s="134">
        <f>別紙３!C14</f>
        <v>0</v>
      </c>
      <c r="O3" s="134">
        <f>別紙３!G14</f>
        <v>4000</v>
      </c>
      <c r="P3" s="134">
        <f>別紙３!H14</f>
        <v>0</v>
      </c>
      <c r="Q3" s="134">
        <f>別紙３!L14</f>
        <v>0</v>
      </c>
      <c r="R3" s="134">
        <f>別紙３!C15</f>
        <v>0</v>
      </c>
      <c r="S3" s="134">
        <f>別紙３!G15</f>
        <v>0</v>
      </c>
      <c r="T3" s="134">
        <f>別紙３!H15</f>
        <v>0</v>
      </c>
      <c r="U3" s="134">
        <f>別紙３!L15</f>
        <v>0</v>
      </c>
      <c r="V3" s="134">
        <f>別紙３!C16</f>
        <v>0</v>
      </c>
      <c r="W3" s="134">
        <f>別紙３!H15</f>
        <v>0</v>
      </c>
      <c r="X3" s="134">
        <f>別紙３!H16</f>
        <v>0</v>
      </c>
      <c r="Y3" s="134">
        <f>別紙３!L16</f>
        <v>0</v>
      </c>
      <c r="Z3" s="198"/>
      <c r="AA3" s="198"/>
      <c r="AB3" s="198"/>
      <c r="AC3" s="198"/>
      <c r="AD3" s="198"/>
      <c r="AE3" s="198"/>
      <c r="AF3" s="198"/>
      <c r="AG3" s="198"/>
      <c r="AH3" s="198"/>
    </row>
    <row r="4" spans="1:34" ht="22.5" customHeight="1" thickBot="1">
      <c r="A4" s="387" t="s">
        <v>232</v>
      </c>
      <c r="B4" s="388"/>
      <c r="C4" s="199" t="s">
        <v>233</v>
      </c>
      <c r="D4" s="200" t="s">
        <v>234</v>
      </c>
      <c r="E4" s="136"/>
      <c r="F4" s="128"/>
      <c r="G4" s="128"/>
      <c r="H4" s="128"/>
      <c r="I4" s="128"/>
      <c r="J4" s="128"/>
      <c r="K4" s="128"/>
      <c r="L4" s="128"/>
      <c r="M4" s="128"/>
      <c r="N4" s="128"/>
      <c r="O4" s="128"/>
      <c r="P4" s="128"/>
      <c r="Q4" s="128"/>
      <c r="R4" s="128"/>
      <c r="S4" s="128"/>
      <c r="T4" s="128"/>
      <c r="U4" s="128"/>
      <c r="V4" s="128"/>
    </row>
    <row r="5" spans="1:34" ht="22.5" customHeight="1">
      <c r="A5" s="389" t="s">
        <v>235</v>
      </c>
      <c r="B5" s="201" t="s">
        <v>236</v>
      </c>
      <c r="C5" s="669"/>
      <c r="D5" s="202" t="s">
        <v>237</v>
      </c>
      <c r="E5" s="136"/>
      <c r="F5" s="128"/>
      <c r="G5" s="128"/>
      <c r="H5" s="128"/>
      <c r="I5" s="128"/>
      <c r="J5" s="128"/>
      <c r="K5" s="128"/>
      <c r="L5" s="128"/>
      <c r="M5" s="128"/>
      <c r="N5" s="128"/>
      <c r="O5" s="128"/>
      <c r="P5" s="128"/>
      <c r="Q5" s="128"/>
      <c r="R5" s="128"/>
      <c r="S5" s="128"/>
      <c r="T5" s="128"/>
      <c r="U5" s="128"/>
      <c r="V5" s="128"/>
    </row>
    <row r="6" spans="1:34" ht="22.5" customHeight="1">
      <c r="A6" s="389"/>
      <c r="B6" s="203" t="s">
        <v>238</v>
      </c>
      <c r="C6" s="669"/>
      <c r="D6" s="204" t="s">
        <v>239</v>
      </c>
      <c r="E6" s="136"/>
      <c r="F6" s="128"/>
      <c r="G6" s="128"/>
      <c r="H6" s="128"/>
      <c r="I6" s="128"/>
      <c r="J6" s="128"/>
      <c r="K6" s="128"/>
      <c r="L6" s="128"/>
      <c r="M6" s="128"/>
      <c r="N6" s="128"/>
      <c r="O6" s="128"/>
      <c r="P6" s="128"/>
      <c r="Q6" s="128"/>
      <c r="R6" s="128"/>
      <c r="S6" s="128"/>
      <c r="T6" s="128"/>
      <c r="U6" s="128"/>
      <c r="V6" s="128"/>
    </row>
    <row r="7" spans="1:34" ht="22.5" customHeight="1">
      <c r="A7" s="389"/>
      <c r="B7" s="203" t="s">
        <v>240</v>
      </c>
      <c r="C7" s="670"/>
      <c r="D7" s="204"/>
      <c r="E7" s="136"/>
      <c r="F7" s="128"/>
      <c r="G7" s="128"/>
      <c r="H7" s="128"/>
      <c r="I7" s="128"/>
      <c r="J7" s="128"/>
      <c r="K7" s="128"/>
      <c r="L7" s="128"/>
      <c r="M7" s="128"/>
      <c r="N7" s="128"/>
      <c r="O7" s="128"/>
      <c r="P7" s="128"/>
      <c r="Q7" s="128"/>
      <c r="R7" s="128"/>
      <c r="S7" s="128"/>
      <c r="T7" s="128"/>
      <c r="U7" s="128"/>
      <c r="V7" s="128"/>
    </row>
    <row r="8" spans="1:34" ht="22.5" customHeight="1">
      <c r="A8" s="389"/>
      <c r="B8" s="205" t="s">
        <v>241</v>
      </c>
      <c r="C8" s="670"/>
      <c r="D8" s="204" t="s">
        <v>242</v>
      </c>
      <c r="E8" s="136"/>
      <c r="F8" s="128"/>
      <c r="G8" s="128"/>
      <c r="H8" s="128"/>
      <c r="I8" s="128"/>
      <c r="J8" s="128"/>
      <c r="K8" s="128"/>
      <c r="L8" s="128"/>
      <c r="M8" s="128"/>
      <c r="N8" s="128"/>
      <c r="O8" s="128"/>
      <c r="P8" s="128"/>
      <c r="Q8" s="128"/>
      <c r="R8" s="128"/>
      <c r="S8" s="128"/>
      <c r="T8" s="128"/>
      <c r="U8" s="128"/>
      <c r="V8" s="128"/>
    </row>
    <row r="9" spans="1:34" ht="22.5" customHeight="1">
      <c r="A9" s="389"/>
      <c r="B9" s="205" t="s">
        <v>243</v>
      </c>
      <c r="C9" s="670"/>
      <c r="D9" s="204" t="s">
        <v>244</v>
      </c>
      <c r="E9" s="136"/>
      <c r="F9" s="128"/>
      <c r="G9" s="128"/>
      <c r="H9" s="128"/>
      <c r="I9" s="128"/>
      <c r="J9" s="128"/>
      <c r="K9" s="128"/>
      <c r="L9" s="128"/>
      <c r="M9" s="128"/>
      <c r="N9" s="128"/>
      <c r="O9" s="128"/>
      <c r="P9" s="128"/>
      <c r="Q9" s="128"/>
      <c r="R9" s="128"/>
      <c r="S9" s="128"/>
      <c r="T9" s="128"/>
      <c r="U9" s="128"/>
      <c r="V9" s="128"/>
    </row>
    <row r="10" spans="1:34" ht="22.5" customHeight="1">
      <c r="A10" s="389"/>
      <c r="B10" s="205" t="s">
        <v>245</v>
      </c>
      <c r="C10" s="670"/>
      <c r="D10" s="204" t="s">
        <v>239</v>
      </c>
      <c r="E10" s="136"/>
      <c r="F10" s="128"/>
      <c r="G10" s="128"/>
      <c r="H10" s="128"/>
      <c r="I10" s="128"/>
      <c r="J10" s="128"/>
      <c r="K10" s="128"/>
      <c r="L10" s="128"/>
      <c r="M10" s="128"/>
      <c r="N10" s="128"/>
      <c r="O10" s="128"/>
      <c r="P10" s="128"/>
      <c r="Q10" s="128"/>
      <c r="R10" s="128"/>
      <c r="S10" s="128"/>
      <c r="T10" s="128"/>
      <c r="U10" s="128"/>
      <c r="V10" s="128"/>
    </row>
    <row r="11" spans="1:34" ht="22.5" customHeight="1" thickBot="1">
      <c r="A11" s="390"/>
      <c r="B11" s="206" t="s">
        <v>246</v>
      </c>
      <c r="C11" s="671"/>
      <c r="D11" s="207"/>
      <c r="E11" s="136"/>
      <c r="F11" s="128"/>
      <c r="G11" s="128"/>
      <c r="H11" s="128"/>
      <c r="I11" s="128"/>
      <c r="J11" s="128"/>
      <c r="K11" s="128"/>
      <c r="L11" s="128"/>
      <c r="M11" s="128"/>
      <c r="N11" s="128"/>
      <c r="O11" s="128"/>
      <c r="P11" s="128"/>
      <c r="Q11" s="128"/>
      <c r="R11" s="128"/>
      <c r="S11" s="128"/>
      <c r="T11" s="128"/>
      <c r="U11" s="128"/>
      <c r="V11" s="128"/>
    </row>
    <row r="12" spans="1:34" ht="24" customHeight="1">
      <c r="A12" s="391" t="s">
        <v>271</v>
      </c>
      <c r="B12" s="208" t="s">
        <v>247</v>
      </c>
      <c r="C12" s="672"/>
      <c r="D12" s="392" t="s">
        <v>248</v>
      </c>
      <c r="E12" s="136"/>
      <c r="F12" s="128"/>
      <c r="G12" s="128"/>
      <c r="H12" s="128"/>
      <c r="I12" s="128"/>
      <c r="J12" s="128"/>
      <c r="K12" s="128"/>
      <c r="L12" s="128"/>
      <c r="M12" s="128"/>
      <c r="N12" s="128"/>
      <c r="O12" s="128"/>
      <c r="P12" s="128"/>
      <c r="Q12" s="128"/>
      <c r="R12" s="128"/>
      <c r="S12" s="128"/>
      <c r="T12" s="128"/>
      <c r="U12" s="128"/>
      <c r="V12" s="128"/>
    </row>
    <row r="13" spans="1:34" ht="24" customHeight="1">
      <c r="A13" s="389"/>
      <c r="B13" s="205" t="s">
        <v>249</v>
      </c>
      <c r="C13" s="670"/>
      <c r="D13" s="393"/>
      <c r="E13" s="136"/>
      <c r="F13" s="128"/>
      <c r="G13" s="128"/>
      <c r="H13" s="128"/>
      <c r="I13" s="128"/>
      <c r="J13" s="128"/>
      <c r="K13" s="128"/>
      <c r="L13" s="128"/>
      <c r="M13" s="128"/>
      <c r="N13" s="128"/>
      <c r="O13" s="128"/>
      <c r="P13" s="128"/>
      <c r="Q13" s="128"/>
      <c r="R13" s="128"/>
      <c r="S13" s="128"/>
      <c r="T13" s="128"/>
      <c r="U13" s="128"/>
      <c r="V13" s="128"/>
    </row>
    <row r="14" spans="1:34" ht="24" customHeight="1">
      <c r="A14" s="389"/>
      <c r="B14" s="209" t="s">
        <v>174</v>
      </c>
      <c r="C14" s="670"/>
      <c r="D14" s="393"/>
      <c r="E14" s="136"/>
      <c r="F14" s="128"/>
      <c r="G14" s="128"/>
      <c r="H14" s="128"/>
      <c r="I14" s="128"/>
      <c r="J14" s="128"/>
      <c r="K14" s="128"/>
      <c r="L14" s="128"/>
      <c r="M14" s="128"/>
      <c r="N14" s="128"/>
      <c r="O14" s="128"/>
      <c r="P14" s="128"/>
      <c r="Q14" s="128"/>
      <c r="R14" s="128"/>
      <c r="S14" s="128"/>
      <c r="T14" s="128"/>
      <c r="U14" s="128"/>
      <c r="V14" s="128"/>
    </row>
    <row r="15" spans="1:34" ht="24" customHeight="1">
      <c r="A15" s="389"/>
      <c r="B15" s="209" t="s">
        <v>162</v>
      </c>
      <c r="C15" s="673"/>
      <c r="D15" s="393"/>
      <c r="E15" s="136"/>
      <c r="F15" s="128"/>
      <c r="G15" s="128"/>
      <c r="H15" s="128"/>
      <c r="I15" s="128"/>
      <c r="J15" s="128"/>
      <c r="K15" s="128"/>
      <c r="L15" s="128"/>
      <c r="M15" s="128"/>
      <c r="N15" s="128"/>
      <c r="O15" s="128"/>
      <c r="P15" s="128"/>
      <c r="Q15" s="128"/>
      <c r="R15" s="128"/>
      <c r="S15" s="128"/>
      <c r="T15" s="128"/>
      <c r="U15" s="128"/>
      <c r="V15" s="128"/>
    </row>
    <row r="16" spans="1:34" ht="24" customHeight="1">
      <c r="A16" s="389"/>
      <c r="B16" s="210" t="s">
        <v>250</v>
      </c>
      <c r="C16" s="674"/>
      <c r="D16" s="393"/>
      <c r="E16" s="136"/>
      <c r="F16" s="128"/>
      <c r="G16" s="128"/>
      <c r="H16" s="128"/>
      <c r="I16" s="128"/>
      <c r="J16" s="128"/>
      <c r="K16" s="128"/>
      <c r="L16" s="128"/>
      <c r="M16" s="128"/>
      <c r="N16" s="128"/>
      <c r="O16" s="128"/>
      <c r="P16" s="128"/>
      <c r="Q16" s="128"/>
      <c r="R16" s="128"/>
      <c r="S16" s="128"/>
      <c r="T16" s="128"/>
      <c r="U16" s="128"/>
      <c r="V16" s="128"/>
    </row>
    <row r="17" spans="1:26" ht="24" customHeight="1" thickBot="1">
      <c r="A17" s="390"/>
      <c r="B17" s="211" t="s">
        <v>251</v>
      </c>
      <c r="C17" s="675"/>
      <c r="D17" s="394"/>
      <c r="E17" s="136"/>
      <c r="F17" s="128"/>
      <c r="G17" s="128"/>
      <c r="H17" s="128"/>
      <c r="I17" s="128"/>
      <c r="J17" s="128"/>
      <c r="K17" s="128"/>
      <c r="L17" s="128"/>
      <c r="M17" s="128"/>
      <c r="N17" s="128"/>
      <c r="O17" s="128"/>
      <c r="P17" s="128"/>
      <c r="Q17" s="128"/>
      <c r="R17" s="128"/>
      <c r="S17" s="128"/>
      <c r="T17" s="128"/>
      <c r="U17" s="128"/>
      <c r="V17" s="128"/>
    </row>
    <row r="18" spans="1:26" s="234" customFormat="1" ht="60" customHeight="1" thickBot="1">
      <c r="A18" s="229" t="s">
        <v>272</v>
      </c>
      <c r="B18" s="230" t="s">
        <v>273</v>
      </c>
      <c r="C18" s="309" t="s">
        <v>275</v>
      </c>
      <c r="D18" s="231"/>
      <c r="E18" s="232"/>
      <c r="F18" s="233"/>
      <c r="G18" s="233"/>
      <c r="H18" s="233"/>
      <c r="I18" s="233"/>
      <c r="J18" s="233"/>
      <c r="K18" s="233"/>
      <c r="L18" s="233"/>
      <c r="M18" s="233"/>
      <c r="N18" s="233"/>
      <c r="O18" s="233"/>
      <c r="P18" s="233"/>
      <c r="Q18" s="233"/>
      <c r="R18" s="233"/>
      <c r="S18" s="233"/>
      <c r="T18" s="233"/>
      <c r="U18" s="233"/>
      <c r="Y18" s="235"/>
      <c r="Z18" s="235"/>
    </row>
    <row r="19" spans="1:26" s="234" customFormat="1" ht="30" customHeight="1">
      <c r="A19" s="383" t="s">
        <v>252</v>
      </c>
      <c r="B19" s="236" t="s">
        <v>48</v>
      </c>
      <c r="C19" s="676"/>
      <c r="D19" s="385" t="s">
        <v>274</v>
      </c>
      <c r="E19" s="232"/>
      <c r="F19" s="233"/>
      <c r="G19" s="233"/>
      <c r="H19" s="233"/>
      <c r="I19" s="233"/>
      <c r="J19" s="233"/>
      <c r="K19" s="233"/>
      <c r="L19" s="233"/>
      <c r="M19" s="233"/>
      <c r="N19" s="233"/>
      <c r="O19" s="233"/>
      <c r="P19" s="233"/>
      <c r="Q19" s="233"/>
      <c r="R19" s="233"/>
      <c r="S19" s="233"/>
      <c r="T19" s="233"/>
      <c r="U19" s="233"/>
      <c r="Y19" s="235"/>
      <c r="Z19" s="235"/>
    </row>
    <row r="20" spans="1:26" s="234" customFormat="1" ht="30" customHeight="1" thickBot="1">
      <c r="A20" s="384"/>
      <c r="B20" s="237" t="s">
        <v>287</v>
      </c>
      <c r="C20" s="677"/>
      <c r="D20" s="386"/>
      <c r="E20" s="232"/>
      <c r="F20" s="233"/>
      <c r="G20" s="233"/>
      <c r="H20" s="233"/>
      <c r="I20" s="233"/>
      <c r="J20" s="233"/>
      <c r="K20" s="233"/>
      <c r="L20" s="233"/>
      <c r="M20" s="233"/>
      <c r="N20" s="233"/>
      <c r="O20" s="233"/>
      <c r="P20" s="233"/>
      <c r="Q20" s="233"/>
      <c r="R20" s="233"/>
      <c r="S20" s="233"/>
      <c r="T20" s="233"/>
      <c r="U20" s="233"/>
      <c r="Y20" s="235"/>
      <c r="Z20" s="235"/>
    </row>
    <row r="26" spans="1:26">
      <c r="D26" s="128"/>
    </row>
    <row r="27" spans="1:26" ht="21" customHeight="1">
      <c r="D27" s="128"/>
      <c r="E27" s="153"/>
      <c r="F27" s="141"/>
      <c r="G27" s="128"/>
      <c r="H27" s="128"/>
      <c r="I27" s="128"/>
      <c r="J27" s="128"/>
      <c r="K27" s="128"/>
      <c r="L27" s="128"/>
      <c r="M27" s="128"/>
      <c r="N27" s="128"/>
      <c r="O27" s="128"/>
      <c r="P27" s="128"/>
      <c r="Q27" s="128"/>
      <c r="R27" s="128"/>
      <c r="S27" s="128"/>
      <c r="T27" s="128"/>
      <c r="U27" s="128"/>
      <c r="V27" s="128"/>
    </row>
    <row r="28" spans="1:26" ht="21" customHeight="1">
      <c r="D28" s="128"/>
      <c r="E28" s="156"/>
      <c r="F28" s="141"/>
      <c r="G28" s="128"/>
      <c r="H28" s="128"/>
      <c r="I28" s="128"/>
      <c r="J28" s="128"/>
      <c r="K28" s="128"/>
      <c r="L28" s="128"/>
      <c r="M28" s="128"/>
      <c r="N28" s="128"/>
      <c r="O28" s="128"/>
      <c r="P28" s="128"/>
      <c r="Q28" s="128"/>
      <c r="R28" s="128"/>
      <c r="S28" s="128"/>
      <c r="T28" s="128"/>
      <c r="U28" s="128"/>
      <c r="V28" s="128"/>
    </row>
    <row r="29" spans="1:26" ht="21" customHeight="1">
      <c r="D29" s="171"/>
      <c r="E29" s="156"/>
      <c r="F29" s="141"/>
      <c r="G29" s="128"/>
      <c r="H29" s="128"/>
      <c r="I29" s="128"/>
      <c r="J29" s="128"/>
      <c r="K29" s="128"/>
      <c r="L29" s="128"/>
      <c r="M29" s="128"/>
      <c r="N29" s="128"/>
      <c r="O29" s="128"/>
      <c r="P29" s="128"/>
      <c r="Q29" s="128"/>
      <c r="R29" s="128"/>
      <c r="S29" s="128"/>
      <c r="T29" s="128"/>
      <c r="U29" s="128"/>
      <c r="V29" s="128"/>
    </row>
    <row r="30" spans="1:26" ht="21" customHeight="1">
      <c r="B30" s="160"/>
      <c r="C30" s="183"/>
      <c r="D30" s="171"/>
      <c r="E30" s="128"/>
      <c r="F30" s="141"/>
      <c r="G30" s="128"/>
      <c r="H30" s="128"/>
      <c r="I30" s="128"/>
      <c r="J30" s="128"/>
      <c r="K30" s="128"/>
      <c r="L30" s="128"/>
      <c r="M30" s="128"/>
      <c r="N30" s="128"/>
      <c r="O30" s="128"/>
      <c r="P30" s="128"/>
      <c r="Q30" s="128"/>
      <c r="R30" s="128"/>
      <c r="S30" s="128"/>
      <c r="T30" s="128"/>
      <c r="U30" s="128"/>
      <c r="V30" s="128"/>
    </row>
    <row r="31" spans="1:26" ht="21" customHeight="1">
      <c r="B31" s="160"/>
      <c r="C31" s="212"/>
      <c r="D31" s="128"/>
      <c r="E31" s="128"/>
      <c r="F31" s="141"/>
      <c r="G31" s="128"/>
      <c r="H31" s="128"/>
      <c r="I31" s="128"/>
      <c r="J31" s="128"/>
      <c r="K31" s="128"/>
      <c r="L31" s="128"/>
      <c r="M31" s="128"/>
      <c r="N31" s="128"/>
      <c r="O31" s="128"/>
      <c r="P31" s="128"/>
      <c r="Q31" s="128"/>
      <c r="R31" s="128"/>
      <c r="S31" s="128"/>
      <c r="T31" s="128"/>
      <c r="U31" s="128"/>
      <c r="V31" s="128"/>
    </row>
    <row r="32" spans="1:26" ht="21.75" customHeight="1">
      <c r="B32" s="160"/>
      <c r="C32" s="160"/>
      <c r="D32" s="128"/>
      <c r="E32" s="128"/>
      <c r="F32" s="141"/>
      <c r="G32" s="128"/>
      <c r="H32" s="128"/>
      <c r="I32" s="128"/>
      <c r="J32" s="128"/>
      <c r="K32" s="128"/>
      <c r="L32" s="128"/>
      <c r="M32" s="128"/>
      <c r="N32" s="128"/>
      <c r="O32" s="128"/>
      <c r="P32" s="128"/>
      <c r="Q32" s="128"/>
      <c r="R32" s="128"/>
      <c r="S32" s="128"/>
      <c r="T32" s="128"/>
      <c r="U32" s="128"/>
      <c r="V32" s="128"/>
    </row>
    <row r="33" spans="2:22" ht="27.75" customHeight="1">
      <c r="B33" s="160"/>
      <c r="C33" s="160"/>
      <c r="D33" s="128"/>
      <c r="E33" s="128"/>
      <c r="F33" s="128"/>
      <c r="G33" s="128"/>
      <c r="H33" s="128"/>
      <c r="I33" s="128"/>
      <c r="J33" s="128"/>
      <c r="K33" s="128"/>
      <c r="L33" s="128"/>
      <c r="M33" s="128"/>
      <c r="N33" s="128"/>
      <c r="O33" s="128"/>
      <c r="P33" s="128"/>
      <c r="Q33" s="128"/>
      <c r="R33" s="128"/>
      <c r="S33" s="128"/>
      <c r="T33" s="128"/>
      <c r="U33" s="128"/>
      <c r="V33" s="128"/>
    </row>
    <row r="34" spans="2:22">
      <c r="B34" s="160"/>
      <c r="C34" s="160"/>
      <c r="D34" s="185"/>
      <c r="E34" s="128"/>
      <c r="F34" s="128"/>
      <c r="G34" s="128"/>
      <c r="H34" s="128"/>
      <c r="I34" s="128"/>
      <c r="J34" s="128"/>
      <c r="K34" s="128"/>
      <c r="L34" s="128"/>
      <c r="M34" s="128"/>
      <c r="N34" s="128"/>
      <c r="O34" s="128"/>
      <c r="P34" s="128"/>
      <c r="Q34" s="128"/>
      <c r="R34" s="128"/>
      <c r="S34" s="128"/>
      <c r="T34" s="128"/>
      <c r="U34" s="128"/>
      <c r="V34" s="128"/>
    </row>
    <row r="35" spans="2:22" ht="14">
      <c r="B35" s="160"/>
      <c r="C35" s="160"/>
      <c r="D35" s="180"/>
      <c r="E35" s="128"/>
      <c r="F35" s="128"/>
      <c r="G35" s="128"/>
      <c r="H35" s="128"/>
      <c r="I35" s="128"/>
      <c r="J35" s="128"/>
      <c r="K35" s="128"/>
      <c r="L35" s="128"/>
      <c r="M35" s="128"/>
      <c r="N35" s="128"/>
      <c r="O35" s="128"/>
      <c r="P35" s="128"/>
      <c r="Q35" s="128"/>
      <c r="R35" s="128"/>
      <c r="S35" s="128"/>
      <c r="T35" s="128"/>
      <c r="U35" s="128"/>
      <c r="V35" s="128"/>
    </row>
    <row r="36" spans="2:22" ht="14">
      <c r="B36" s="160"/>
      <c r="C36" s="160"/>
      <c r="D36" s="180"/>
      <c r="E36" s="171"/>
      <c r="F36" s="128"/>
      <c r="G36" s="128"/>
      <c r="H36" s="128"/>
      <c r="I36" s="128"/>
      <c r="J36" s="128"/>
      <c r="K36" s="128"/>
      <c r="L36" s="128"/>
      <c r="M36" s="128"/>
      <c r="N36" s="128"/>
      <c r="O36" s="128"/>
      <c r="P36" s="128"/>
      <c r="Q36" s="128"/>
      <c r="R36" s="128"/>
      <c r="S36" s="128"/>
      <c r="T36" s="128"/>
      <c r="U36" s="128"/>
      <c r="V36" s="128"/>
    </row>
    <row r="37" spans="2:22" ht="14">
      <c r="B37" s="160"/>
      <c r="C37" s="160"/>
      <c r="D37" s="180"/>
      <c r="E37" s="171"/>
      <c r="F37" s="128"/>
      <c r="G37" s="128"/>
      <c r="H37" s="128"/>
      <c r="I37" s="128"/>
      <c r="J37" s="128"/>
      <c r="K37" s="128"/>
      <c r="L37" s="128"/>
      <c r="M37" s="128"/>
      <c r="N37" s="128"/>
      <c r="O37" s="128"/>
      <c r="P37" s="128"/>
      <c r="Q37" s="128"/>
      <c r="R37" s="128"/>
      <c r="S37" s="128"/>
      <c r="T37" s="128"/>
      <c r="U37" s="128"/>
      <c r="V37" s="128"/>
    </row>
    <row r="38" spans="2:22" ht="14">
      <c r="D38" s="180"/>
      <c r="E38" s="128"/>
      <c r="F38" s="128"/>
      <c r="G38" s="128"/>
      <c r="H38" s="128"/>
      <c r="I38" s="128"/>
      <c r="J38" s="128"/>
      <c r="K38" s="128"/>
      <c r="L38" s="128"/>
      <c r="M38" s="128"/>
      <c r="N38" s="128"/>
      <c r="O38" s="128"/>
      <c r="P38" s="128"/>
      <c r="Q38" s="128"/>
      <c r="R38" s="128"/>
      <c r="S38" s="128"/>
      <c r="T38" s="128"/>
      <c r="U38" s="128"/>
      <c r="V38" s="128"/>
    </row>
    <row r="39" spans="2:22">
      <c r="D39" s="213"/>
      <c r="E39" s="128"/>
      <c r="F39" s="128"/>
      <c r="G39" s="128"/>
      <c r="H39" s="128"/>
      <c r="I39" s="128"/>
      <c r="J39" s="128"/>
      <c r="K39" s="128"/>
      <c r="L39" s="128"/>
      <c r="M39" s="128"/>
      <c r="N39" s="128"/>
      <c r="O39" s="128"/>
      <c r="P39" s="128"/>
      <c r="Q39" s="128"/>
      <c r="R39" s="128"/>
      <c r="S39" s="128"/>
      <c r="T39" s="128"/>
      <c r="U39" s="128"/>
      <c r="V39" s="128"/>
    </row>
    <row r="40" spans="2:22">
      <c r="D40" s="183"/>
      <c r="E40" s="128"/>
      <c r="F40" s="128"/>
      <c r="G40" s="128"/>
      <c r="H40" s="128"/>
      <c r="I40" s="128"/>
      <c r="J40" s="128"/>
      <c r="K40" s="128"/>
      <c r="L40" s="128"/>
      <c r="M40" s="128"/>
      <c r="N40" s="128"/>
      <c r="O40" s="128"/>
      <c r="P40" s="128"/>
      <c r="Q40" s="128"/>
      <c r="R40" s="128"/>
      <c r="S40" s="128"/>
      <c r="T40" s="128"/>
      <c r="U40" s="128"/>
      <c r="V40" s="128"/>
    </row>
    <row r="41" spans="2:22">
      <c r="D41" s="160"/>
      <c r="E41" s="185"/>
      <c r="F41" s="128"/>
      <c r="G41" s="128"/>
      <c r="H41" s="128"/>
      <c r="I41" s="128"/>
      <c r="J41" s="128"/>
      <c r="K41" s="128"/>
      <c r="L41" s="128"/>
      <c r="M41" s="128"/>
      <c r="N41" s="128"/>
      <c r="O41" s="128"/>
      <c r="P41" s="128"/>
      <c r="Q41" s="128"/>
      <c r="R41" s="128"/>
      <c r="S41" s="128"/>
      <c r="T41" s="128"/>
      <c r="U41" s="128"/>
      <c r="V41" s="128"/>
    </row>
    <row r="42" spans="2:22" ht="14">
      <c r="D42" s="160"/>
      <c r="E42" s="180"/>
      <c r="F42" s="128"/>
      <c r="G42" s="128"/>
      <c r="H42" s="128"/>
      <c r="I42" s="128"/>
      <c r="J42" s="128"/>
      <c r="K42" s="128"/>
      <c r="L42" s="128"/>
      <c r="M42" s="128"/>
      <c r="N42" s="128"/>
      <c r="O42" s="128"/>
      <c r="P42" s="128"/>
      <c r="Q42" s="128"/>
      <c r="R42" s="128"/>
      <c r="S42" s="128"/>
      <c r="T42" s="128"/>
      <c r="U42" s="128"/>
      <c r="V42" s="128"/>
    </row>
    <row r="43" spans="2:22" ht="14">
      <c r="D43" s="160"/>
      <c r="E43" s="180"/>
      <c r="F43" s="128"/>
      <c r="G43" s="128"/>
      <c r="H43" s="128"/>
      <c r="I43" s="128"/>
      <c r="J43" s="128"/>
      <c r="K43" s="128"/>
      <c r="L43" s="128"/>
      <c r="M43" s="128"/>
      <c r="N43" s="128"/>
      <c r="O43" s="128"/>
      <c r="P43" s="128"/>
      <c r="Q43" s="128"/>
      <c r="R43" s="128"/>
      <c r="S43" s="128"/>
      <c r="T43" s="128"/>
      <c r="U43" s="128"/>
      <c r="V43" s="128"/>
    </row>
    <row r="44" spans="2:22" ht="14">
      <c r="D44" s="160"/>
      <c r="E44" s="180"/>
      <c r="F44" s="128"/>
      <c r="G44" s="128"/>
      <c r="H44" s="128"/>
      <c r="I44" s="128"/>
      <c r="J44" s="128"/>
      <c r="K44" s="128"/>
      <c r="L44" s="128"/>
      <c r="M44" s="128"/>
      <c r="N44" s="128"/>
      <c r="O44" s="128"/>
      <c r="P44" s="128"/>
      <c r="Q44" s="128"/>
      <c r="R44" s="128"/>
      <c r="S44" s="128"/>
      <c r="T44" s="128"/>
      <c r="U44" s="128"/>
      <c r="V44" s="128"/>
    </row>
    <row r="45" spans="2:22" ht="14">
      <c r="D45" s="160"/>
      <c r="E45" s="180"/>
    </row>
    <row r="46" spans="2:22">
      <c r="D46" s="160"/>
      <c r="E46" s="182"/>
    </row>
    <row r="47" spans="2:22">
      <c r="D47" s="160"/>
      <c r="E47" s="183"/>
    </row>
    <row r="48" spans="2:22">
      <c r="E48" s="160"/>
    </row>
    <row r="49" spans="5:5">
      <c r="E49" s="160"/>
    </row>
    <row r="50" spans="5:5">
      <c r="E50" s="160"/>
    </row>
    <row r="51" spans="5:5">
      <c r="E51" s="160"/>
    </row>
    <row r="52" spans="5:5">
      <c r="E52" s="160"/>
    </row>
    <row r="53" spans="5:5">
      <c r="E53" s="160"/>
    </row>
    <row r="54" spans="5:5">
      <c r="E54" s="160"/>
    </row>
  </sheetData>
  <mergeCells count="7">
    <mergeCell ref="A19:A20"/>
    <mergeCell ref="D19:D20"/>
    <mergeCell ref="F2:I2"/>
    <mergeCell ref="A4:B4"/>
    <mergeCell ref="A5:A11"/>
    <mergeCell ref="A12:A17"/>
    <mergeCell ref="D12:D17"/>
  </mergeCells>
  <phoneticPr fontId="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C288F-9490-4BCB-9A2D-DAA62481D6A1}">
  <dimension ref="A1:K32"/>
  <sheetViews>
    <sheetView view="pageBreakPreview" zoomScale="96" zoomScaleNormal="100" zoomScaleSheetLayoutView="96" workbookViewId="0">
      <selection activeCell="T7" sqref="T7"/>
    </sheetView>
  </sheetViews>
  <sheetFormatPr defaultColWidth="9" defaultRowHeight="13"/>
  <cols>
    <col min="1" max="1" width="1.90625" style="70" customWidth="1"/>
    <col min="2" max="2" width="7.6328125" style="70" customWidth="1"/>
    <col min="3" max="3" width="17.08984375" style="70" customWidth="1"/>
    <col min="4" max="4" width="12.453125" style="70" customWidth="1"/>
    <col min="5" max="5" width="9.6328125" style="70" customWidth="1"/>
    <col min="6" max="6" width="10.90625" style="70" customWidth="1"/>
    <col min="7" max="7" width="9" style="70"/>
    <col min="8" max="8" width="15.26953125" style="70" customWidth="1"/>
    <col min="9" max="9" width="8.6328125" style="70" customWidth="1"/>
    <col min="10" max="10" width="5.36328125" style="70" customWidth="1"/>
    <col min="11" max="11" width="3.36328125" style="70" customWidth="1"/>
    <col min="12" max="16384" width="9" style="70"/>
  </cols>
  <sheetData>
    <row r="1" spans="1:11" s="238" customFormat="1" ht="21">
      <c r="A1" s="312" t="s">
        <v>253</v>
      </c>
      <c r="K1" s="239"/>
    </row>
    <row r="2" spans="1:11" s="68" customFormat="1" ht="16.5">
      <c r="A2" s="313" t="s">
        <v>276</v>
      </c>
      <c r="B2" s="67"/>
      <c r="C2" s="67"/>
      <c r="D2" s="67"/>
      <c r="E2" s="67"/>
      <c r="F2" s="67"/>
      <c r="G2" s="67"/>
      <c r="H2" s="67"/>
    </row>
    <row r="4" spans="1:11" ht="21" customHeight="1">
      <c r="A4" s="69" t="s">
        <v>118</v>
      </c>
      <c r="B4" s="69"/>
      <c r="C4" s="69"/>
      <c r="D4" s="69"/>
      <c r="E4" s="69"/>
      <c r="F4" s="69"/>
      <c r="G4" s="69"/>
      <c r="H4" s="69"/>
      <c r="I4" s="69"/>
    </row>
    <row r="5" spans="1:11" ht="19">
      <c r="A5" s="396" t="s">
        <v>119</v>
      </c>
      <c r="B5" s="396"/>
      <c r="C5" s="396"/>
      <c r="D5" s="396"/>
      <c r="E5" s="396"/>
      <c r="F5" s="396"/>
      <c r="G5" s="396"/>
      <c r="H5" s="396"/>
      <c r="I5" s="396"/>
      <c r="J5" s="396"/>
    </row>
    <row r="6" spans="1:11" ht="34.5" customHeight="1">
      <c r="A6" s="69"/>
      <c r="B6" s="69"/>
      <c r="C6" s="69"/>
      <c r="D6" s="69"/>
      <c r="E6" s="69"/>
      <c r="F6" s="69"/>
      <c r="G6" s="69"/>
      <c r="H6" s="397"/>
      <c r="I6" s="397"/>
      <c r="J6" s="71"/>
    </row>
    <row r="7" spans="1:11" ht="19.5" customHeight="1">
      <c r="A7" s="69" t="s">
        <v>120</v>
      </c>
      <c r="B7" s="69"/>
      <c r="C7" s="69"/>
      <c r="D7" s="69"/>
      <c r="E7" s="69"/>
      <c r="F7" s="72" t="s">
        <v>120</v>
      </c>
      <c r="G7" s="73" t="s">
        <v>121</v>
      </c>
      <c r="H7" s="398">
        <v>46122</v>
      </c>
      <c r="I7" s="399"/>
      <c r="J7" s="71"/>
    </row>
    <row r="8" spans="1:11">
      <c r="A8" s="69"/>
      <c r="B8" s="69"/>
      <c r="C8" s="69"/>
      <c r="D8" s="69"/>
      <c r="E8" s="69" t="s">
        <v>120</v>
      </c>
      <c r="F8" s="74" t="s">
        <v>120</v>
      </c>
      <c r="G8" s="75"/>
      <c r="H8" s="75"/>
      <c r="I8" s="76"/>
      <c r="J8" s="71"/>
    </row>
    <row r="9" spans="1:11">
      <c r="A9" s="69"/>
      <c r="B9" s="69" t="s">
        <v>122</v>
      </c>
      <c r="C9" s="69"/>
      <c r="D9" s="69"/>
      <c r="E9" s="69"/>
      <c r="F9" s="69"/>
      <c r="G9" s="69"/>
      <c r="H9" s="69"/>
      <c r="I9" s="69"/>
      <c r="J9" s="71"/>
    </row>
    <row r="10" spans="1:11" ht="64.5" customHeight="1">
      <c r="A10" s="69"/>
      <c r="B10" s="69"/>
      <c r="C10" s="69"/>
      <c r="D10" s="69"/>
      <c r="E10" s="69"/>
      <c r="F10" s="69"/>
      <c r="G10" s="69"/>
      <c r="H10" s="69"/>
      <c r="I10" s="69"/>
      <c r="J10" s="71"/>
    </row>
    <row r="11" spans="1:11" ht="23.25" customHeight="1">
      <c r="A11" s="69"/>
      <c r="B11" s="69"/>
      <c r="C11" s="69"/>
      <c r="D11" s="69"/>
      <c r="E11" s="71"/>
      <c r="F11" s="77" t="s">
        <v>123</v>
      </c>
      <c r="G11" s="395">
        <f>基本情報シート!C7</f>
        <v>0</v>
      </c>
      <c r="H11" s="395"/>
      <c r="I11" s="395"/>
      <c r="J11" s="395"/>
    </row>
    <row r="12" spans="1:11" ht="20.25" customHeight="1">
      <c r="A12" s="69"/>
      <c r="B12" s="69"/>
      <c r="C12" s="69"/>
      <c r="D12" s="69"/>
      <c r="E12" s="71"/>
      <c r="F12" s="77" t="s">
        <v>193</v>
      </c>
      <c r="G12" s="395">
        <f>基本情報シート!C5</f>
        <v>0</v>
      </c>
      <c r="H12" s="395"/>
      <c r="I12" s="395"/>
      <c r="J12" s="395"/>
    </row>
    <row r="13" spans="1:11" ht="21" customHeight="1">
      <c r="A13" s="69"/>
      <c r="B13" s="69"/>
      <c r="C13" s="69" t="s">
        <v>124</v>
      </c>
      <c r="D13" s="69"/>
      <c r="E13" s="71"/>
      <c r="F13" s="77" t="s">
        <v>125</v>
      </c>
      <c r="G13" s="240">
        <f>基本情報シート!C8</f>
        <v>0</v>
      </c>
      <c r="H13" s="395">
        <f>基本情報シート!C9</f>
        <v>0</v>
      </c>
      <c r="I13" s="395"/>
      <c r="J13" s="241"/>
    </row>
    <row r="14" spans="1:11" ht="21" customHeight="1">
      <c r="A14" s="69"/>
      <c r="B14" s="69"/>
      <c r="C14" s="69"/>
      <c r="D14" s="69"/>
      <c r="E14" s="71"/>
      <c r="F14" s="83" t="s">
        <v>48</v>
      </c>
      <c r="G14" s="395">
        <f>基本情報シート!C19</f>
        <v>0</v>
      </c>
      <c r="H14" s="395"/>
      <c r="I14" s="395"/>
      <c r="J14" s="395"/>
    </row>
    <row r="15" spans="1:11" ht="21" customHeight="1">
      <c r="A15" s="69"/>
      <c r="B15" s="69"/>
      <c r="C15" s="69"/>
      <c r="D15" s="69"/>
      <c r="E15" s="71"/>
      <c r="F15" s="77" t="s">
        <v>126</v>
      </c>
      <c r="G15" s="395">
        <f>基本情報シート!C10</f>
        <v>0</v>
      </c>
      <c r="H15" s="395"/>
      <c r="I15" s="395"/>
      <c r="J15" s="395"/>
    </row>
    <row r="16" spans="1:11" ht="21" customHeight="1">
      <c r="A16" s="69"/>
      <c r="B16" s="69"/>
      <c r="C16" s="69"/>
      <c r="D16" s="69"/>
      <c r="E16" s="71"/>
      <c r="F16" s="83" t="s">
        <v>127</v>
      </c>
      <c r="G16" s="395">
        <f>基本情報シート!C11</f>
        <v>0</v>
      </c>
      <c r="H16" s="395"/>
      <c r="I16" s="395"/>
      <c r="J16" s="395"/>
    </row>
    <row r="17" spans="1:10" ht="77.25" customHeight="1">
      <c r="A17" s="78" t="s">
        <v>120</v>
      </c>
      <c r="B17" s="69"/>
      <c r="C17" s="69"/>
      <c r="D17" s="69"/>
      <c r="E17" s="69"/>
      <c r="F17" s="69"/>
      <c r="G17" s="69"/>
      <c r="H17" s="69"/>
      <c r="I17" s="69"/>
      <c r="J17" s="71"/>
    </row>
    <row r="18" spans="1:10" ht="14">
      <c r="A18" s="71"/>
      <c r="B18" s="79" t="s">
        <v>277</v>
      </c>
      <c r="C18" s="69"/>
      <c r="D18" s="294" t="str">
        <f>基本情報シート!C18</f>
        <v>高第3558号</v>
      </c>
      <c r="E18" s="69" t="s">
        <v>283</v>
      </c>
      <c r="F18" s="69"/>
      <c r="G18" s="69"/>
      <c r="H18" s="69"/>
      <c r="I18" s="69"/>
      <c r="J18" s="69"/>
    </row>
    <row r="19" spans="1:10" ht="14">
      <c r="A19" s="69"/>
      <c r="B19" s="80" t="s">
        <v>284</v>
      </c>
      <c r="C19" s="81"/>
      <c r="D19" s="80"/>
      <c r="F19" s="71"/>
      <c r="G19" s="71"/>
      <c r="H19" s="71"/>
      <c r="I19" s="69"/>
      <c r="J19" s="71"/>
    </row>
    <row r="20" spans="1:10" ht="14">
      <c r="A20" s="69"/>
      <c r="B20" s="82" t="s">
        <v>278</v>
      </c>
      <c r="C20" s="71"/>
      <c r="D20" s="69"/>
      <c r="E20" s="78"/>
      <c r="F20" s="69"/>
      <c r="G20" s="69"/>
      <c r="H20" s="69"/>
      <c r="I20" s="69"/>
      <c r="J20" s="71"/>
    </row>
    <row r="21" spans="1:10" ht="51.75" customHeight="1">
      <c r="A21" s="400" t="s">
        <v>128</v>
      </c>
      <c r="B21" s="400"/>
      <c r="C21" s="400"/>
      <c r="D21" s="400"/>
      <c r="E21" s="400"/>
      <c r="F21" s="400"/>
      <c r="G21" s="400"/>
      <c r="H21" s="400"/>
      <c r="I21" s="400"/>
      <c r="J21" s="71"/>
    </row>
    <row r="22" spans="1:10">
      <c r="A22" s="69"/>
      <c r="B22" s="69"/>
      <c r="C22" s="69"/>
      <c r="D22" s="69"/>
      <c r="E22" s="83"/>
      <c r="F22" s="69"/>
      <c r="G22" s="69"/>
      <c r="H22" s="69"/>
      <c r="I22" s="69"/>
      <c r="J22" s="71"/>
    </row>
    <row r="23" spans="1:10">
      <c r="A23" s="71"/>
      <c r="B23" s="71"/>
      <c r="C23" s="71"/>
      <c r="D23" s="69"/>
      <c r="E23" s="83"/>
      <c r="F23" s="69"/>
      <c r="G23" s="69"/>
      <c r="H23" s="69"/>
      <c r="I23" s="69"/>
      <c r="J23" s="71"/>
    </row>
    <row r="24" spans="1:10" ht="24.75" customHeight="1">
      <c r="A24" s="71"/>
      <c r="B24" s="69" t="s">
        <v>129</v>
      </c>
      <c r="C24" s="71"/>
      <c r="D24" s="69"/>
      <c r="E24" s="69"/>
      <c r="F24" s="69"/>
      <c r="G24" s="69"/>
      <c r="H24" s="69"/>
      <c r="I24" s="69"/>
      <c r="J24" s="71"/>
    </row>
    <row r="25" spans="1:10" ht="24.75" customHeight="1">
      <c r="A25" s="71"/>
      <c r="B25" s="69"/>
      <c r="C25" s="71"/>
      <c r="D25" s="69"/>
      <c r="E25" s="400" t="s">
        <v>279</v>
      </c>
      <c r="F25" s="400"/>
      <c r="G25" s="69"/>
      <c r="H25" s="69"/>
      <c r="I25" s="69"/>
      <c r="J25" s="71"/>
    </row>
    <row r="26" spans="1:10" ht="24.75" customHeight="1">
      <c r="A26" s="71"/>
      <c r="B26" s="69" t="s">
        <v>130</v>
      </c>
      <c r="C26" s="71"/>
      <c r="D26" s="71"/>
      <c r="E26" s="400" t="s">
        <v>280</v>
      </c>
      <c r="F26" s="400"/>
      <c r="G26" s="71"/>
      <c r="H26" s="84"/>
      <c r="I26" s="69"/>
      <c r="J26" s="71"/>
    </row>
    <row r="27" spans="1:10" ht="24.75" customHeight="1">
      <c r="A27" s="71"/>
      <c r="B27" s="69"/>
      <c r="C27" s="71"/>
      <c r="D27" s="71"/>
      <c r="E27" s="400" t="s">
        <v>281</v>
      </c>
      <c r="F27" s="400"/>
      <c r="G27" s="71"/>
      <c r="H27" s="84"/>
      <c r="I27" s="69"/>
      <c r="J27" s="71"/>
    </row>
    <row r="28" spans="1:10" ht="24.75" customHeight="1">
      <c r="A28" s="71"/>
      <c r="B28" s="69" t="s">
        <v>131</v>
      </c>
      <c r="C28" s="71"/>
      <c r="D28" s="71"/>
      <c r="E28" s="400" t="s">
        <v>285</v>
      </c>
      <c r="F28" s="400"/>
      <c r="G28" s="71"/>
      <c r="H28" s="84"/>
      <c r="I28" s="69"/>
      <c r="J28" s="71"/>
    </row>
    <row r="29" spans="1:10" ht="24.75" customHeight="1">
      <c r="A29" s="71"/>
      <c r="B29" s="69" t="s">
        <v>132</v>
      </c>
      <c r="C29" s="71"/>
      <c r="D29" s="69"/>
      <c r="E29" s="69"/>
      <c r="F29" s="69"/>
      <c r="G29" s="69"/>
      <c r="H29" s="69"/>
      <c r="I29" s="69"/>
      <c r="J29" s="71"/>
    </row>
    <row r="30" spans="1:10" ht="10.5" customHeight="1">
      <c r="A30" s="71"/>
      <c r="B30" s="401" t="s">
        <v>133</v>
      </c>
      <c r="C30" s="401"/>
      <c r="D30" s="401"/>
      <c r="E30" s="401"/>
      <c r="F30" s="401"/>
      <c r="G30" s="401"/>
      <c r="H30" s="401"/>
      <c r="I30" s="69"/>
      <c r="J30" s="71"/>
    </row>
    <row r="31" spans="1:10" ht="100" customHeight="1">
      <c r="A31" s="69"/>
      <c r="B31" s="402"/>
      <c r="C31" s="402"/>
      <c r="D31" s="402"/>
      <c r="E31" s="402"/>
      <c r="F31" s="402"/>
      <c r="G31" s="402"/>
      <c r="H31" s="402"/>
      <c r="I31" s="69"/>
      <c r="J31" s="71"/>
    </row>
    <row r="32" spans="1:10">
      <c r="A32" s="69"/>
      <c r="B32" s="69" t="s">
        <v>282</v>
      </c>
      <c r="C32" s="69"/>
      <c r="D32" s="69"/>
      <c r="E32" s="69"/>
      <c r="F32" s="69"/>
      <c r="G32" s="69"/>
      <c r="H32" s="69"/>
      <c r="I32" s="69"/>
      <c r="J32" s="71"/>
    </row>
  </sheetData>
  <mergeCells count="16">
    <mergeCell ref="E28:F28"/>
    <mergeCell ref="B30:H30"/>
    <mergeCell ref="B31:H31"/>
    <mergeCell ref="G14:J14"/>
    <mergeCell ref="G15:J15"/>
    <mergeCell ref="G16:J16"/>
    <mergeCell ref="A21:I21"/>
    <mergeCell ref="E25:F25"/>
    <mergeCell ref="E26:F26"/>
    <mergeCell ref="E27:F27"/>
    <mergeCell ref="H13:I13"/>
    <mergeCell ref="A5:J5"/>
    <mergeCell ref="H6:I6"/>
    <mergeCell ref="H7:I7"/>
    <mergeCell ref="G11:J11"/>
    <mergeCell ref="G12:J12"/>
  </mergeCells>
  <phoneticPr fontId="1"/>
  <pageMargins left="0.7" right="0.7" top="0.75" bottom="0.75" header="0.3" footer="0.3"/>
  <pageSetup paperSize="9" scale="9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B550A-9EED-4727-BDEA-7BB96BB6B432}">
  <dimension ref="A1:O35"/>
  <sheetViews>
    <sheetView view="pageBreakPreview" zoomScale="80" zoomScaleNormal="100" zoomScaleSheetLayoutView="80" workbookViewId="0">
      <selection activeCell="F24" activeCellId="3" sqref="F10 F12 F22 F24"/>
    </sheetView>
  </sheetViews>
  <sheetFormatPr defaultColWidth="9" defaultRowHeight="13"/>
  <cols>
    <col min="1" max="1" width="4" style="86" customWidth="1"/>
    <col min="2" max="4" width="8.36328125" style="86" customWidth="1"/>
    <col min="5" max="5" width="4.6328125" style="307" customWidth="1"/>
    <col min="6" max="6" width="15.90625" style="307" customWidth="1"/>
    <col min="7" max="7" width="4.6328125" style="307" customWidth="1"/>
    <col min="8" max="10" width="9.7265625" style="86" customWidth="1"/>
    <col min="11" max="11" width="3.26953125" style="86" customWidth="1"/>
    <col min="12" max="13" width="9" style="86"/>
    <col min="14" max="15" width="20.6328125" style="86" customWidth="1"/>
    <col min="16" max="16" width="14.08984375" style="86" customWidth="1"/>
    <col min="17" max="16384" width="9" style="86"/>
  </cols>
  <sheetData>
    <row r="1" spans="1:12" s="297" customFormat="1" ht="21">
      <c r="A1" s="314" t="s">
        <v>328</v>
      </c>
      <c r="E1" s="298"/>
      <c r="F1" s="298"/>
      <c r="G1" s="298"/>
    </row>
    <row r="2" spans="1:12" ht="14">
      <c r="A2" s="79" t="s">
        <v>134</v>
      </c>
      <c r="B2" s="79"/>
      <c r="C2" s="79"/>
      <c r="D2" s="79"/>
      <c r="E2" s="299"/>
      <c r="F2" s="299"/>
      <c r="G2" s="299"/>
      <c r="H2" s="79"/>
      <c r="I2" s="79"/>
      <c r="J2" s="300"/>
      <c r="K2" s="300"/>
      <c r="L2" s="301"/>
    </row>
    <row r="3" spans="1:12" ht="14">
      <c r="A3" s="300"/>
      <c r="B3" s="300"/>
      <c r="C3" s="300"/>
      <c r="D3" s="300"/>
      <c r="E3" s="302"/>
      <c r="F3" s="302"/>
      <c r="G3" s="302"/>
      <c r="H3" s="300"/>
      <c r="I3" s="300"/>
      <c r="J3" s="300"/>
      <c r="K3" s="300"/>
      <c r="L3" s="301"/>
    </row>
    <row r="4" spans="1:12" ht="14">
      <c r="A4" s="300"/>
      <c r="B4" s="300"/>
      <c r="C4" s="300"/>
      <c r="D4" s="300"/>
      <c r="E4" s="302"/>
      <c r="F4" s="302"/>
      <c r="G4" s="302"/>
      <c r="H4" s="300"/>
      <c r="I4" s="300"/>
      <c r="J4" s="300"/>
      <c r="K4" s="300"/>
    </row>
    <row r="5" spans="1:12" ht="14">
      <c r="A5" s="436" t="s">
        <v>135</v>
      </c>
      <c r="B5" s="436"/>
      <c r="C5" s="436"/>
      <c r="D5" s="436"/>
      <c r="E5" s="436"/>
      <c r="F5" s="436"/>
      <c r="G5" s="436"/>
      <c r="H5" s="436"/>
      <c r="I5" s="436"/>
      <c r="J5" s="436"/>
      <c r="K5" s="436"/>
    </row>
    <row r="6" spans="1:12" ht="14">
      <c r="A6" s="300"/>
      <c r="B6" s="300"/>
      <c r="C6" s="300"/>
      <c r="D6" s="300"/>
      <c r="E6" s="302"/>
      <c r="F6" s="302"/>
      <c r="G6" s="302"/>
      <c r="H6" s="300"/>
      <c r="I6" s="300"/>
      <c r="J6" s="300"/>
      <c r="K6" s="300"/>
    </row>
    <row r="7" spans="1:12" ht="14">
      <c r="A7" s="300"/>
      <c r="B7" s="300"/>
      <c r="C7" s="300"/>
      <c r="D7" s="300"/>
      <c r="E7" s="302"/>
      <c r="F7" s="302"/>
      <c r="G7" s="302"/>
      <c r="H7" s="300"/>
      <c r="I7" s="300"/>
      <c r="J7" s="300"/>
      <c r="K7" s="300"/>
    </row>
    <row r="8" spans="1:12" ht="14">
      <c r="A8" s="300">
        <v>1</v>
      </c>
      <c r="B8" s="300" t="s">
        <v>136</v>
      </c>
      <c r="C8" s="300"/>
      <c r="D8" s="300"/>
      <c r="E8" s="302"/>
      <c r="F8" s="302"/>
      <c r="G8" s="302"/>
      <c r="H8" s="300"/>
      <c r="I8" s="300"/>
      <c r="J8" s="303" t="s">
        <v>303</v>
      </c>
      <c r="K8" s="300"/>
    </row>
    <row r="9" spans="1:12" ht="35.15" customHeight="1">
      <c r="A9" s="300"/>
      <c r="B9" s="422" t="s">
        <v>137</v>
      </c>
      <c r="C9" s="422"/>
      <c r="D9" s="422"/>
      <c r="E9" s="423" t="s">
        <v>304</v>
      </c>
      <c r="F9" s="423"/>
      <c r="G9" s="423"/>
      <c r="H9" s="422" t="s">
        <v>138</v>
      </c>
      <c r="I9" s="422"/>
      <c r="J9" s="422"/>
      <c r="K9" s="300"/>
    </row>
    <row r="10" spans="1:12" ht="17.5" customHeight="1">
      <c r="A10" s="300"/>
      <c r="B10" s="424" t="s">
        <v>139</v>
      </c>
      <c r="C10" s="425"/>
      <c r="D10" s="425"/>
      <c r="E10" s="295" t="s">
        <v>301</v>
      </c>
      <c r="F10" s="668"/>
      <c r="G10" s="296" t="s">
        <v>302</v>
      </c>
      <c r="H10" s="403"/>
      <c r="I10" s="404"/>
      <c r="J10" s="407"/>
      <c r="K10" s="300"/>
    </row>
    <row r="11" spans="1:12" ht="17.5" customHeight="1">
      <c r="A11" s="300"/>
      <c r="B11" s="426"/>
      <c r="C11" s="427"/>
      <c r="D11" s="427"/>
      <c r="E11" s="434">
        <f>別紙３!L17</f>
        <v>0</v>
      </c>
      <c r="F11" s="434"/>
      <c r="G11" s="434"/>
      <c r="H11" s="405"/>
      <c r="I11" s="406"/>
      <c r="J11" s="408"/>
      <c r="K11" s="300"/>
    </row>
    <row r="12" spans="1:12" ht="17.5" customHeight="1">
      <c r="A12" s="300"/>
      <c r="B12" s="424" t="s">
        <v>305</v>
      </c>
      <c r="C12" s="425"/>
      <c r="D12" s="425"/>
      <c r="E12" s="295" t="s">
        <v>301</v>
      </c>
      <c r="F12" s="668"/>
      <c r="G12" s="296" t="s">
        <v>302</v>
      </c>
      <c r="H12" s="428"/>
      <c r="I12" s="429"/>
      <c r="J12" s="430"/>
      <c r="K12" s="300"/>
    </row>
    <row r="13" spans="1:12" ht="17.5" customHeight="1">
      <c r="A13" s="300"/>
      <c r="B13" s="426"/>
      <c r="C13" s="427"/>
      <c r="D13" s="427"/>
      <c r="E13" s="434">
        <f>E15-E11</f>
        <v>0</v>
      </c>
      <c r="F13" s="434"/>
      <c r="G13" s="434"/>
      <c r="H13" s="431"/>
      <c r="I13" s="432"/>
      <c r="J13" s="433"/>
      <c r="K13" s="300"/>
    </row>
    <row r="14" spans="1:12" ht="17.5" customHeight="1">
      <c r="A14" s="300"/>
      <c r="B14" s="403" t="s">
        <v>140</v>
      </c>
      <c r="C14" s="404"/>
      <c r="D14" s="404"/>
      <c r="E14" s="295" t="s">
        <v>301</v>
      </c>
      <c r="F14" s="304">
        <f>SUM(F10:F12)</f>
        <v>0</v>
      </c>
      <c r="G14" s="296" t="s">
        <v>302</v>
      </c>
      <c r="H14" s="404"/>
      <c r="I14" s="404"/>
      <c r="J14" s="407"/>
      <c r="K14" s="300"/>
    </row>
    <row r="15" spans="1:12" ht="17.5" customHeight="1">
      <c r="A15" s="300"/>
      <c r="B15" s="405"/>
      <c r="C15" s="406"/>
      <c r="D15" s="406"/>
      <c r="E15" s="435">
        <f>別紙３!C17</f>
        <v>0</v>
      </c>
      <c r="F15" s="435"/>
      <c r="G15" s="435"/>
      <c r="H15" s="406"/>
      <c r="I15" s="406"/>
      <c r="J15" s="408"/>
      <c r="K15" s="300"/>
    </row>
    <row r="16" spans="1:12" ht="14">
      <c r="A16" s="300"/>
      <c r="B16" s="300"/>
      <c r="C16" s="300"/>
      <c r="D16" s="300"/>
      <c r="E16" s="302"/>
      <c r="F16" s="302"/>
      <c r="G16" s="302"/>
      <c r="H16" s="300"/>
      <c r="I16" s="300"/>
      <c r="J16" s="300"/>
      <c r="K16" s="300"/>
    </row>
    <row r="17" spans="1:12" ht="14">
      <c r="A17" s="300"/>
      <c r="B17" s="300"/>
      <c r="C17" s="300"/>
      <c r="D17" s="300"/>
      <c r="E17" s="302"/>
      <c r="F17" s="302"/>
      <c r="G17" s="302"/>
      <c r="H17" s="300"/>
      <c r="I17" s="300"/>
      <c r="J17" s="300"/>
      <c r="K17" s="300"/>
    </row>
    <row r="18" spans="1:12" ht="14">
      <c r="A18" s="300">
        <v>2</v>
      </c>
      <c r="B18" s="300" t="s">
        <v>141</v>
      </c>
      <c r="C18" s="300"/>
      <c r="D18" s="300"/>
      <c r="E18" s="302"/>
      <c r="F18" s="302"/>
      <c r="G18" s="302"/>
      <c r="H18" s="300"/>
      <c r="I18" s="300"/>
      <c r="J18" s="303" t="s">
        <v>303</v>
      </c>
      <c r="K18" s="300"/>
    </row>
    <row r="19" spans="1:12" ht="35.15" customHeight="1">
      <c r="A19" s="300"/>
      <c r="B19" s="422" t="s">
        <v>137</v>
      </c>
      <c r="C19" s="422"/>
      <c r="D19" s="422"/>
      <c r="E19" s="423" t="s">
        <v>306</v>
      </c>
      <c r="F19" s="423"/>
      <c r="G19" s="423"/>
      <c r="H19" s="422" t="s">
        <v>138</v>
      </c>
      <c r="I19" s="422"/>
      <c r="J19" s="422"/>
      <c r="K19" s="300"/>
    </row>
    <row r="20" spans="1:12" ht="20" customHeight="1">
      <c r="A20" s="300"/>
      <c r="B20" s="412" t="s">
        <v>254</v>
      </c>
      <c r="C20" s="413"/>
      <c r="D20" s="413"/>
      <c r="E20" s="416"/>
      <c r="F20" s="417"/>
      <c r="G20" s="418"/>
      <c r="H20" s="404"/>
      <c r="I20" s="404"/>
      <c r="J20" s="407"/>
      <c r="K20" s="300"/>
    </row>
    <row r="21" spans="1:12" ht="20" customHeight="1">
      <c r="A21" s="300"/>
      <c r="B21" s="414"/>
      <c r="C21" s="415"/>
      <c r="D21" s="415"/>
      <c r="E21" s="419"/>
      <c r="F21" s="420"/>
      <c r="G21" s="421"/>
      <c r="H21" s="406"/>
      <c r="I21" s="406"/>
      <c r="J21" s="408"/>
      <c r="K21" s="300"/>
      <c r="L21" s="301"/>
    </row>
    <row r="22" spans="1:12" ht="20" customHeight="1">
      <c r="A22" s="300"/>
      <c r="B22" s="412" t="s">
        <v>255</v>
      </c>
      <c r="C22" s="413"/>
      <c r="D22" s="413"/>
      <c r="E22" s="295" t="s">
        <v>301</v>
      </c>
      <c r="F22" s="668"/>
      <c r="G22" s="296" t="s">
        <v>302</v>
      </c>
      <c r="H22" s="404"/>
      <c r="I22" s="404"/>
      <c r="J22" s="407"/>
      <c r="K22" s="300"/>
    </row>
    <row r="23" spans="1:12" ht="20" customHeight="1">
      <c r="A23" s="300"/>
      <c r="B23" s="414"/>
      <c r="C23" s="415"/>
      <c r="D23" s="415"/>
      <c r="E23" s="409">
        <f>別紙３!C14</f>
        <v>0</v>
      </c>
      <c r="F23" s="410"/>
      <c r="G23" s="411"/>
      <c r="H23" s="406"/>
      <c r="I23" s="406"/>
      <c r="J23" s="408"/>
      <c r="K23" s="300"/>
      <c r="L23" s="315" t="s">
        <v>329</v>
      </c>
    </row>
    <row r="24" spans="1:12" ht="20" customHeight="1">
      <c r="A24" s="300"/>
      <c r="B24" s="412" t="s">
        <v>256</v>
      </c>
      <c r="C24" s="413"/>
      <c r="D24" s="413"/>
      <c r="E24" s="295" t="s">
        <v>301</v>
      </c>
      <c r="F24" s="668"/>
      <c r="G24" s="296" t="s">
        <v>302</v>
      </c>
      <c r="H24" s="404"/>
      <c r="I24" s="404"/>
      <c r="J24" s="407"/>
      <c r="K24" s="300"/>
      <c r="L24" s="301"/>
    </row>
    <row r="25" spans="1:12" ht="20" customHeight="1">
      <c r="A25" s="300"/>
      <c r="B25" s="414"/>
      <c r="C25" s="415"/>
      <c r="D25" s="415"/>
      <c r="E25" s="409">
        <f>別紙３!C16</f>
        <v>0</v>
      </c>
      <c r="F25" s="410"/>
      <c r="G25" s="411"/>
      <c r="H25" s="406"/>
      <c r="I25" s="406"/>
      <c r="J25" s="408"/>
      <c r="K25" s="300"/>
      <c r="L25" s="315" t="s">
        <v>330</v>
      </c>
    </row>
    <row r="26" spans="1:12" ht="20" customHeight="1">
      <c r="A26" s="300"/>
      <c r="B26" s="403" t="s">
        <v>140</v>
      </c>
      <c r="C26" s="404"/>
      <c r="D26" s="404"/>
      <c r="E26" s="295" t="s">
        <v>301</v>
      </c>
      <c r="F26" s="304">
        <f>SUM(F22,F24)</f>
        <v>0</v>
      </c>
      <c r="G26" s="296" t="s">
        <v>302</v>
      </c>
      <c r="H26" s="404"/>
      <c r="I26" s="404"/>
      <c r="J26" s="407"/>
      <c r="K26" s="300"/>
      <c r="L26" s="301"/>
    </row>
    <row r="27" spans="1:12" ht="20" customHeight="1">
      <c r="A27" s="300"/>
      <c r="B27" s="405"/>
      <c r="C27" s="406"/>
      <c r="D27" s="406"/>
      <c r="E27" s="409">
        <f>別紙３!C17</f>
        <v>0</v>
      </c>
      <c r="F27" s="410"/>
      <c r="G27" s="411"/>
      <c r="H27" s="406"/>
      <c r="I27" s="406"/>
      <c r="J27" s="408"/>
      <c r="K27" s="300"/>
    </row>
    <row r="28" spans="1:12" ht="14">
      <c r="A28" s="300"/>
      <c r="B28" s="305" t="s">
        <v>331</v>
      </c>
      <c r="C28" s="300"/>
      <c r="D28" s="300"/>
      <c r="E28" s="302"/>
      <c r="F28" s="302"/>
      <c r="G28" s="302"/>
      <c r="H28" s="300"/>
      <c r="I28" s="300"/>
      <c r="J28" s="300"/>
      <c r="K28" s="300"/>
    </row>
    <row r="29" spans="1:12" ht="14">
      <c r="A29" s="300"/>
      <c r="B29" s="305"/>
      <c r="C29" s="87"/>
      <c r="D29" s="87"/>
      <c r="E29" s="306"/>
      <c r="F29" s="306"/>
      <c r="G29" s="306"/>
      <c r="H29" s="87"/>
      <c r="I29" s="87"/>
      <c r="J29" s="87"/>
      <c r="K29" s="300"/>
    </row>
    <row r="30" spans="1:12" ht="14">
      <c r="A30" s="300"/>
      <c r="K30" s="300"/>
    </row>
    <row r="31" spans="1:12" ht="14">
      <c r="A31" s="300"/>
      <c r="K31" s="300"/>
    </row>
    <row r="32" spans="1:12" ht="14">
      <c r="A32" s="300"/>
      <c r="K32" s="300"/>
    </row>
    <row r="33" spans="1:15" ht="19">
      <c r="A33" s="300"/>
      <c r="K33" s="300"/>
      <c r="L33" s="85"/>
      <c r="M33" s="308"/>
      <c r="N33" s="308"/>
      <c r="O33" s="308"/>
    </row>
    <row r="34" spans="1:15" ht="14">
      <c r="A34" s="300"/>
      <c r="K34" s="300"/>
      <c r="M34" s="308"/>
      <c r="N34" s="308"/>
      <c r="O34" s="308"/>
    </row>
    <row r="35" spans="1:15" ht="14">
      <c r="A35" s="87"/>
      <c r="K35" s="87"/>
    </row>
  </sheetData>
  <mergeCells count="28">
    <mergeCell ref="A5:K5"/>
    <mergeCell ref="B9:D9"/>
    <mergeCell ref="E9:G9"/>
    <mergeCell ref="H9:J9"/>
    <mergeCell ref="B10:D11"/>
    <mergeCell ref="H10:J11"/>
    <mergeCell ref="E11:G11"/>
    <mergeCell ref="B12:D13"/>
    <mergeCell ref="H12:J13"/>
    <mergeCell ref="E13:G13"/>
    <mergeCell ref="B14:D15"/>
    <mergeCell ref="H14:J15"/>
    <mergeCell ref="E15:G15"/>
    <mergeCell ref="B19:D19"/>
    <mergeCell ref="E19:G19"/>
    <mergeCell ref="H19:J19"/>
    <mergeCell ref="B22:D23"/>
    <mergeCell ref="H22:J23"/>
    <mergeCell ref="E23:G23"/>
    <mergeCell ref="B26:D27"/>
    <mergeCell ref="H26:J27"/>
    <mergeCell ref="E27:G27"/>
    <mergeCell ref="B20:D21"/>
    <mergeCell ref="H20:J21"/>
    <mergeCell ref="E20:G21"/>
    <mergeCell ref="B24:D25"/>
    <mergeCell ref="H24:J25"/>
    <mergeCell ref="E25:G25"/>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A8655-9D61-4AE6-BE0D-D7DE2B27B78E}">
  <sheetPr>
    <tabColor indexed="13"/>
    <pageSetUpPr fitToPage="1"/>
  </sheetPr>
  <dimension ref="A1:U23"/>
  <sheetViews>
    <sheetView view="pageBreakPreview" zoomScaleNormal="75" zoomScaleSheetLayoutView="100" workbookViewId="0">
      <selection activeCell="J14" activeCellId="1" sqref="D14 J14:J16"/>
    </sheetView>
  </sheetViews>
  <sheetFormatPr defaultColWidth="9" defaultRowHeight="13"/>
  <cols>
    <col min="1" max="1" width="2.08984375" style="242" customWidth="1"/>
    <col min="2" max="2" width="20.6328125" style="242" customWidth="1"/>
    <col min="3" max="12" width="12.6328125" style="242" customWidth="1"/>
    <col min="13" max="13" width="11.6328125" style="214" customWidth="1"/>
    <col min="14" max="14" width="9" style="214"/>
    <col min="15" max="16" width="12.6328125" style="214" customWidth="1"/>
    <col min="17" max="17" width="9" style="242"/>
    <col min="18" max="18" width="12.1796875" style="244" customWidth="1"/>
    <col min="19" max="19" width="9" style="244"/>
    <col min="20" max="21" width="12.6328125" style="244" customWidth="1"/>
    <col min="22" max="16384" width="9" style="244"/>
  </cols>
  <sheetData>
    <row r="1" spans="1:21" ht="28">
      <c r="B1" s="316" t="s">
        <v>332</v>
      </c>
    </row>
    <row r="2" spans="1:21" ht="18" customHeight="1">
      <c r="B2" s="243" t="s">
        <v>63</v>
      </c>
    </row>
    <row r="3" spans="1:21" ht="19">
      <c r="B3" s="439" t="s">
        <v>64</v>
      </c>
      <c r="C3" s="439"/>
      <c r="D3" s="439"/>
      <c r="E3" s="439"/>
      <c r="F3" s="439"/>
      <c r="G3" s="439"/>
      <c r="H3" s="439"/>
      <c r="I3" s="439"/>
      <c r="J3" s="440"/>
      <c r="K3" s="440"/>
      <c r="L3" s="440"/>
      <c r="R3" s="273"/>
      <c r="S3" s="273"/>
      <c r="T3" s="273"/>
      <c r="U3" s="273"/>
    </row>
    <row r="4" spans="1:21" ht="17.5" customHeight="1">
      <c r="B4" s="441"/>
      <c r="C4" s="441"/>
      <c r="D4" s="441"/>
      <c r="E4" s="441"/>
      <c r="F4" s="441"/>
      <c r="G4" s="441"/>
      <c r="H4" s="441"/>
      <c r="I4" s="441"/>
      <c r="J4" s="246"/>
      <c r="K4" s="246"/>
      <c r="L4" s="246"/>
      <c r="M4" s="215" t="s">
        <v>257</v>
      </c>
      <c r="N4" s="216"/>
      <c r="O4" s="217"/>
      <c r="P4" s="217"/>
      <c r="R4" s="273"/>
      <c r="S4" s="273"/>
      <c r="T4" s="273"/>
      <c r="U4" s="273"/>
    </row>
    <row r="5" spans="1:21" s="249" customFormat="1" ht="19">
      <c r="A5" s="247"/>
      <c r="B5" s="245"/>
      <c r="C5" s="245"/>
      <c r="D5" s="245"/>
      <c r="E5" s="245"/>
      <c r="F5" s="245"/>
      <c r="G5" s="245"/>
      <c r="H5" s="247"/>
      <c r="I5" s="247"/>
      <c r="J5" s="248"/>
      <c r="K5" s="442" t="s">
        <v>65</v>
      </c>
      <c r="L5" s="443"/>
      <c r="M5" s="217"/>
      <c r="N5" s="217"/>
      <c r="O5" s="217"/>
      <c r="P5" s="217"/>
      <c r="Q5" s="247"/>
      <c r="R5" s="273"/>
      <c r="S5" s="273"/>
      <c r="T5" s="273"/>
      <c r="U5" s="273"/>
    </row>
    <row r="6" spans="1:21" s="249" customFormat="1" ht="22" customHeight="1">
      <c r="A6" s="247"/>
      <c r="B6" s="271" t="s">
        <v>288</v>
      </c>
      <c r="C6" s="250">
        <f>基本情報シート!C19</f>
        <v>0</v>
      </c>
      <c r="D6" s="250"/>
      <c r="E6" s="250"/>
      <c r="F6" s="251"/>
      <c r="G6" s="247"/>
      <c r="H6" s="247"/>
      <c r="I6" s="247"/>
      <c r="J6" s="247"/>
      <c r="K6" s="247"/>
      <c r="L6" s="247"/>
      <c r="M6" s="217"/>
      <c r="N6" s="216">
        <v>4000</v>
      </c>
      <c r="O6" s="217" t="s">
        <v>258</v>
      </c>
      <c r="P6" s="217"/>
      <c r="Q6" s="247"/>
      <c r="R6" s="273"/>
      <c r="S6" s="273"/>
      <c r="T6" s="273"/>
      <c r="U6" s="273"/>
    </row>
    <row r="7" spans="1:21" ht="12.75" customHeight="1">
      <c r="H7" s="252"/>
      <c r="I7" s="252"/>
      <c r="J7" s="252"/>
      <c r="K7" s="252"/>
      <c r="L7" s="252"/>
      <c r="M7" s="217"/>
      <c r="N7" s="216">
        <v>2000</v>
      </c>
      <c r="O7" s="217" t="s">
        <v>260</v>
      </c>
      <c r="P7" s="217"/>
      <c r="R7" s="273"/>
      <c r="S7" s="273"/>
      <c r="T7" s="273"/>
      <c r="U7" s="273"/>
    </row>
    <row r="8" spans="1:21" s="254" customFormat="1" ht="18.75" customHeight="1">
      <c r="A8" s="253"/>
      <c r="B8" s="325" t="s">
        <v>66</v>
      </c>
      <c r="C8" s="326"/>
      <c r="D8" s="444" t="s">
        <v>67</v>
      </c>
      <c r="E8" s="326"/>
      <c r="F8" s="446" t="s">
        <v>68</v>
      </c>
      <c r="G8" s="327"/>
      <c r="H8" s="327"/>
      <c r="I8" s="328"/>
      <c r="J8" s="328"/>
      <c r="K8" s="328"/>
      <c r="L8" s="328"/>
      <c r="M8" s="219" t="s">
        <v>261</v>
      </c>
      <c r="N8" s="220" t="s">
        <v>262</v>
      </c>
      <c r="O8" s="217"/>
      <c r="P8" s="217"/>
      <c r="Q8" s="253"/>
      <c r="R8" s="273"/>
      <c r="S8" s="273"/>
      <c r="T8" s="273"/>
      <c r="U8" s="273"/>
    </row>
    <row r="9" spans="1:21" s="254" customFormat="1" ht="14.5" customHeight="1">
      <c r="A9" s="253"/>
      <c r="B9" s="329"/>
      <c r="C9" s="330"/>
      <c r="D9" s="445"/>
      <c r="E9" s="330"/>
      <c r="F9" s="447"/>
      <c r="G9" s="331"/>
      <c r="H9" s="331"/>
      <c r="I9" s="332"/>
      <c r="J9" s="332"/>
      <c r="K9" s="332"/>
      <c r="L9" s="332"/>
      <c r="M9" s="219" t="s">
        <v>263</v>
      </c>
      <c r="N9" s="221">
        <v>1052</v>
      </c>
      <c r="O9" s="222" t="s">
        <v>264</v>
      </c>
      <c r="P9" s="217"/>
      <c r="Q9" s="253"/>
      <c r="R9" s="273"/>
      <c r="S9" s="273"/>
      <c r="T9" s="273"/>
      <c r="U9" s="273"/>
    </row>
    <row r="10" spans="1:21" s="254" customFormat="1" ht="27.75" customHeight="1">
      <c r="A10" s="253"/>
      <c r="B10" s="333"/>
      <c r="C10" s="334" t="s">
        <v>69</v>
      </c>
      <c r="D10" s="445"/>
      <c r="E10" s="334" t="s">
        <v>70</v>
      </c>
      <c r="F10" s="447"/>
      <c r="G10" s="334" t="s">
        <v>71</v>
      </c>
      <c r="H10" s="334" t="s">
        <v>72</v>
      </c>
      <c r="I10" s="335" t="s">
        <v>73</v>
      </c>
      <c r="J10" s="335" t="s">
        <v>74</v>
      </c>
      <c r="K10" s="335" t="s">
        <v>286</v>
      </c>
      <c r="L10" s="335" t="s">
        <v>75</v>
      </c>
      <c r="M10" s="219"/>
      <c r="N10" s="224">
        <v>1116</v>
      </c>
      <c r="O10" s="222" t="s">
        <v>265</v>
      </c>
      <c r="P10" s="217"/>
      <c r="Q10" s="253"/>
      <c r="R10" s="273"/>
      <c r="S10" s="273"/>
      <c r="T10" s="273"/>
      <c r="U10" s="273"/>
    </row>
    <row r="11" spans="1:21" s="256" customFormat="1" ht="27.75" customHeight="1">
      <c r="A11" s="255"/>
      <c r="B11" s="333" t="s">
        <v>76</v>
      </c>
      <c r="C11" s="336" t="s">
        <v>77</v>
      </c>
      <c r="D11" s="337" t="s">
        <v>78</v>
      </c>
      <c r="E11" s="337" t="s">
        <v>79</v>
      </c>
      <c r="F11" s="338" t="s">
        <v>80</v>
      </c>
      <c r="G11" s="337" t="s">
        <v>81</v>
      </c>
      <c r="H11" s="337" t="s">
        <v>82</v>
      </c>
      <c r="I11" s="337" t="s">
        <v>83</v>
      </c>
      <c r="J11" s="337" t="s">
        <v>84</v>
      </c>
      <c r="K11" s="337" t="s">
        <v>85</v>
      </c>
      <c r="L11" s="337" t="s">
        <v>86</v>
      </c>
      <c r="M11" s="215" t="s">
        <v>266</v>
      </c>
      <c r="N11" s="225">
        <v>1150</v>
      </c>
      <c r="O11" s="218" t="s">
        <v>267</v>
      </c>
      <c r="P11" s="215"/>
      <c r="Q11" s="255"/>
      <c r="R11" s="273"/>
      <c r="S11" s="273"/>
      <c r="T11" s="273"/>
      <c r="U11" s="273"/>
    </row>
    <row r="12" spans="1:21" s="256" customFormat="1" ht="16.5" customHeight="1" thickBot="1">
      <c r="A12" s="255"/>
      <c r="B12" s="339"/>
      <c r="C12" s="337"/>
      <c r="D12" s="337"/>
      <c r="E12" s="337"/>
      <c r="F12" s="340"/>
      <c r="G12" s="341"/>
      <c r="H12" s="336"/>
      <c r="I12" s="341"/>
      <c r="J12" s="342"/>
      <c r="K12" s="342"/>
      <c r="L12" s="342"/>
      <c r="M12" s="215" t="s">
        <v>268</v>
      </c>
      <c r="N12" s="226">
        <v>10000</v>
      </c>
      <c r="O12" s="215" t="s">
        <v>269</v>
      </c>
      <c r="P12" s="217"/>
      <c r="Q12" s="255"/>
      <c r="R12" s="273"/>
      <c r="S12" s="273"/>
      <c r="T12" s="273"/>
      <c r="U12" s="273"/>
    </row>
    <row r="13" spans="1:21" s="44" customFormat="1" ht="48" customHeight="1" thickTop="1">
      <c r="A13" s="42"/>
      <c r="B13" s="343" t="s">
        <v>87</v>
      </c>
      <c r="C13" s="267"/>
      <c r="D13" s="268"/>
      <c r="E13" s="267"/>
      <c r="F13" s="269"/>
      <c r="G13" s="270"/>
      <c r="H13" s="270"/>
      <c r="I13" s="270"/>
      <c r="J13" s="270"/>
      <c r="K13" s="270"/>
      <c r="L13" s="270"/>
      <c r="M13" s="227"/>
      <c r="N13" s="227"/>
      <c r="O13" s="227"/>
      <c r="P13" s="227"/>
      <c r="Q13" s="42"/>
      <c r="R13" s="273"/>
      <c r="S13" s="273"/>
      <c r="T13" s="273"/>
      <c r="U13" s="273"/>
    </row>
    <row r="14" spans="1:21" s="44" customFormat="1" ht="48" customHeight="1">
      <c r="A14" s="42"/>
      <c r="B14" s="344" t="s">
        <v>255</v>
      </c>
      <c r="C14" s="45">
        <f>別紙４!D29</f>
        <v>0</v>
      </c>
      <c r="D14" s="664"/>
      <c r="E14" s="45">
        <f>C14-D14</f>
        <v>0</v>
      </c>
      <c r="F14" s="257">
        <f>E14</f>
        <v>0</v>
      </c>
      <c r="G14" s="46">
        <f>N6+N7*別紙４!F14</f>
        <v>4000</v>
      </c>
      <c r="H14" s="46">
        <f>ROUNDDOWN(MIN(E14,G14,F14),-3)</f>
        <v>0</v>
      </c>
      <c r="I14" s="46">
        <f>H14</f>
        <v>0</v>
      </c>
      <c r="J14" s="665"/>
      <c r="K14" s="293"/>
      <c r="L14" s="46">
        <f>IFERROR(MIN(I14-K14,J14-K14),"")</f>
        <v>0</v>
      </c>
      <c r="M14" s="215"/>
      <c r="N14" s="215"/>
      <c r="O14" s="215"/>
      <c r="P14" s="215"/>
      <c r="Q14" s="42"/>
      <c r="R14" s="273"/>
      <c r="S14" s="273"/>
      <c r="T14" s="273"/>
      <c r="U14" s="273"/>
    </row>
    <row r="15" spans="1:21" s="44" customFormat="1" ht="48" customHeight="1">
      <c r="A15" s="42"/>
      <c r="B15" s="437" t="s">
        <v>88</v>
      </c>
      <c r="C15" s="321">
        <f>別紙４!D30</f>
        <v>0</v>
      </c>
      <c r="D15" s="322">
        <f t="array" ref="D15">'（整理シート①）研修日程表'!K51+'（整理シート①）研修日程表'!H60</f>
        <v>0</v>
      </c>
      <c r="E15" s="321">
        <f>C15-D15</f>
        <v>0</v>
      </c>
      <c r="F15" s="323">
        <f>E15</f>
        <v>0</v>
      </c>
      <c r="G15" s="324" cm="1">
        <f t="array" ref="G15">SUM('（整理シート①）研修日程表'!O52:P52+'（整理シート②）研修日程表'!O52:P52)</f>
        <v>0</v>
      </c>
      <c r="H15" s="324" cm="1">
        <f t="array" ref="H15">SUM('（整理シート①）研修日程表'!Q52:R52+'（整理シート②）研修日程表'!Q52:R52)</f>
        <v>0</v>
      </c>
      <c r="I15" s="324" cm="1">
        <f t="array" ref="I15">SUM('（整理シート①）研修日程表'!S52:T52+'（整理シート②）研修日程表'!S52:T52)</f>
        <v>0</v>
      </c>
      <c r="J15" s="666"/>
      <c r="K15" s="320"/>
      <c r="L15" s="324">
        <f>IFERROR(MIN(I15-K15,J15-K15),"")</f>
        <v>0</v>
      </c>
      <c r="M15" s="215"/>
      <c r="N15" s="215"/>
      <c r="O15" s="215"/>
      <c r="P15" s="215"/>
      <c r="Q15" s="42"/>
    </row>
    <row r="16" spans="1:21" s="44" customFormat="1" ht="48" customHeight="1" thickBot="1">
      <c r="A16" s="42"/>
      <c r="B16" s="438"/>
      <c r="C16" s="258">
        <f>別紙４!D31</f>
        <v>0</v>
      </c>
      <c r="D16" s="259">
        <f t="array" ref="D16">'（整理シート①）研修日程表'!K52+'（整理シート①）研修日程表'!H61</f>
        <v>0</v>
      </c>
      <c r="E16" s="317">
        <f>C16-D16</f>
        <v>0</v>
      </c>
      <c r="F16" s="318">
        <f>E16</f>
        <v>0</v>
      </c>
      <c r="G16" s="47" cm="1">
        <f t="array" ref="G16">SUM('（整理シート①）研修日程表'!L61:M61+'（整理シート②）研修日程表'!L61:M61)</f>
        <v>0</v>
      </c>
      <c r="H16" s="48" cm="1">
        <f t="array" ref="H16">SUM('（整理シート①）研修日程表'!N61:O61+'（整理シート②）研修日程表'!N61:O61)</f>
        <v>0</v>
      </c>
      <c r="I16" s="48" cm="1">
        <f t="array" ref="I16">SUM('（整理シート①）研修日程表'!P61:Q61+'（整理シート②）研修日程表'!P61:Q61)</f>
        <v>0</v>
      </c>
      <c r="J16" s="667"/>
      <c r="K16" s="319"/>
      <c r="L16" s="48">
        <f>IFERROR(MIN(I16-K16,J16-K16),"")</f>
        <v>0</v>
      </c>
      <c r="M16" s="215"/>
      <c r="N16" s="215"/>
      <c r="O16" s="215"/>
      <c r="P16" s="215"/>
      <c r="Q16" s="42"/>
    </row>
    <row r="17" spans="1:21" s="44" customFormat="1" ht="48" customHeight="1" thickTop="1">
      <c r="A17" s="42"/>
      <c r="B17" s="345" t="s">
        <v>89</v>
      </c>
      <c r="C17" s="43">
        <f t="shared" ref="C17:L17" si="0">SUM(C13:C16)</f>
        <v>0</v>
      </c>
      <c r="D17" s="43">
        <f t="shared" si="0"/>
        <v>0</v>
      </c>
      <c r="E17" s="43">
        <f t="shared" si="0"/>
        <v>0</v>
      </c>
      <c r="F17" s="43">
        <f t="shared" si="0"/>
        <v>0</v>
      </c>
      <c r="G17" s="43">
        <f t="shared" si="0"/>
        <v>4000</v>
      </c>
      <c r="H17" s="43">
        <f t="shared" si="0"/>
        <v>0</v>
      </c>
      <c r="I17" s="43">
        <f t="shared" si="0"/>
        <v>0</v>
      </c>
      <c r="J17" s="49">
        <f t="shared" si="0"/>
        <v>0</v>
      </c>
      <c r="K17" s="49">
        <f t="shared" si="0"/>
        <v>0</v>
      </c>
      <c r="L17" s="49">
        <f t="shared" si="0"/>
        <v>0</v>
      </c>
      <c r="M17" s="215"/>
      <c r="N17" s="215"/>
      <c r="O17" s="215"/>
      <c r="P17" s="215"/>
      <c r="Q17" s="42"/>
      <c r="U17" s="274"/>
    </row>
    <row r="18" spans="1:21" s="254" customFormat="1" ht="8.25" customHeight="1">
      <c r="A18" s="253"/>
      <c r="B18" s="253"/>
      <c r="C18" s="253"/>
      <c r="D18" s="253"/>
      <c r="E18" s="253"/>
      <c r="F18" s="253"/>
      <c r="G18" s="253"/>
      <c r="H18" s="253"/>
      <c r="I18" s="253"/>
      <c r="J18" s="253"/>
      <c r="K18" s="253"/>
      <c r="L18" s="253"/>
      <c r="M18" s="215"/>
      <c r="N18" s="215"/>
      <c r="O18" s="215"/>
      <c r="P18" s="215"/>
      <c r="Q18" s="253"/>
    </row>
    <row r="19" spans="1:21" s="261" customFormat="1" ht="16.5" customHeight="1">
      <c r="A19" s="260"/>
      <c r="B19" s="260" t="s">
        <v>90</v>
      </c>
      <c r="C19" s="260"/>
      <c r="D19" s="260"/>
      <c r="E19" s="260"/>
      <c r="F19" s="260"/>
      <c r="G19" s="260"/>
      <c r="H19" s="260"/>
      <c r="I19" s="260"/>
      <c r="J19" s="260"/>
      <c r="K19" s="260"/>
      <c r="L19" s="260"/>
      <c r="M19" s="223"/>
      <c r="N19" s="223"/>
      <c r="O19" s="223"/>
      <c r="P19" s="223"/>
      <c r="Q19" s="260"/>
    </row>
    <row r="20" spans="1:21" s="261" customFormat="1" ht="16.5" customHeight="1">
      <c r="A20" s="260"/>
      <c r="B20" s="261" t="s">
        <v>91</v>
      </c>
      <c r="C20" s="260"/>
      <c r="D20" s="260"/>
      <c r="E20" s="260"/>
      <c r="F20" s="260"/>
      <c r="G20" s="260"/>
      <c r="H20" s="260"/>
      <c r="I20" s="260"/>
      <c r="J20" s="260"/>
      <c r="K20" s="260"/>
      <c r="L20" s="260"/>
      <c r="M20" s="228"/>
      <c r="N20" s="228"/>
      <c r="O20" s="228"/>
      <c r="P20" s="228"/>
      <c r="Q20" s="260"/>
    </row>
    <row r="21" spans="1:21" s="261" customFormat="1" ht="16.5" customHeight="1">
      <c r="A21" s="260"/>
      <c r="B21" s="261" t="s">
        <v>92</v>
      </c>
      <c r="C21" s="260"/>
      <c r="D21" s="260"/>
      <c r="E21" s="260"/>
      <c r="F21" s="260"/>
      <c r="G21" s="260"/>
      <c r="H21" s="260"/>
      <c r="I21" s="260"/>
      <c r="J21" s="260"/>
      <c r="K21" s="260"/>
      <c r="L21" s="260"/>
      <c r="M21" s="228"/>
      <c r="N21" s="228"/>
      <c r="O21" s="228"/>
      <c r="P21" s="228"/>
      <c r="Q21" s="260"/>
    </row>
    <row r="22" spans="1:21">
      <c r="B22" s="260" t="s">
        <v>93</v>
      </c>
    </row>
    <row r="23" spans="1:21">
      <c r="B23" s="260" t="s">
        <v>94</v>
      </c>
    </row>
  </sheetData>
  <mergeCells count="6">
    <mergeCell ref="B15:B16"/>
    <mergeCell ref="B3:L3"/>
    <mergeCell ref="B4:I4"/>
    <mergeCell ref="K5:L5"/>
    <mergeCell ref="D8:D10"/>
    <mergeCell ref="F8:F10"/>
  </mergeCells>
  <phoneticPr fontId="1"/>
  <pageMargins left="0.59055118110236227" right="0.39370078740157483" top="0.82677165354330717" bottom="0.27559055118110237" header="0.51181102362204722" footer="0.51181102362204722"/>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A8C39-4400-463D-89FC-FFFE21A3CF09}">
  <sheetPr>
    <tabColor indexed="13"/>
  </sheetPr>
  <dimension ref="A1:N31"/>
  <sheetViews>
    <sheetView view="pageBreakPreview" zoomScaleNormal="75" zoomScaleSheetLayoutView="100" workbookViewId="0">
      <selection activeCell="Q26" sqref="Q26"/>
    </sheetView>
  </sheetViews>
  <sheetFormatPr defaultColWidth="9" defaultRowHeight="28" customHeight="1"/>
  <cols>
    <col min="1" max="1" width="1.36328125" style="36" customWidth="1"/>
    <col min="2" max="2" width="1.90625" style="36" customWidth="1"/>
    <col min="3" max="3" width="18.26953125" style="36" customWidth="1"/>
    <col min="4" max="5" width="8.36328125" style="36" customWidth="1"/>
    <col min="6" max="6" width="3.36328125" style="36" customWidth="1"/>
    <col min="7" max="7" width="19.36328125" style="36" customWidth="1"/>
    <col min="8" max="8" width="6.08984375" style="36" customWidth="1"/>
    <col min="9" max="9" width="20.7265625" style="36" customWidth="1"/>
    <col min="10" max="10" width="0.7265625" style="36" customWidth="1"/>
    <col min="11" max="11" width="3.6328125" style="36" customWidth="1"/>
    <col min="12" max="12" width="9.6328125" style="36" customWidth="1"/>
    <col min="13" max="16384" width="9" style="38"/>
  </cols>
  <sheetData>
    <row r="1" spans="1:14" ht="14">
      <c r="A1" s="40"/>
      <c r="B1" s="37" t="s">
        <v>95</v>
      </c>
      <c r="C1" s="40"/>
      <c r="D1" s="40"/>
      <c r="E1" s="40"/>
      <c r="F1" s="40"/>
      <c r="G1" s="40"/>
      <c r="H1" s="40"/>
      <c r="I1" s="40"/>
      <c r="J1" s="40"/>
      <c r="K1" s="40"/>
      <c r="L1" s="40"/>
      <c r="M1" s="41"/>
    </row>
    <row r="2" spans="1:14" ht="7.5" customHeight="1">
      <c r="F2" s="50"/>
      <c r="G2" s="50"/>
      <c r="H2" s="50"/>
      <c r="I2" s="50"/>
      <c r="J2" s="39"/>
      <c r="K2" s="39"/>
      <c r="L2" s="39"/>
      <c r="M2" s="51"/>
      <c r="N2" s="52"/>
    </row>
    <row r="3" spans="1:14" ht="21.75" customHeight="1">
      <c r="B3" s="448" t="s">
        <v>96</v>
      </c>
      <c r="C3" s="448"/>
      <c r="D3" s="448"/>
      <c r="E3" s="448"/>
      <c r="F3" s="448"/>
      <c r="G3" s="448"/>
      <c r="H3" s="448"/>
      <c r="I3" s="448"/>
      <c r="J3" s="448"/>
      <c r="K3" s="53"/>
      <c r="L3" s="53"/>
    </row>
    <row r="4" spans="1:14" ht="12" customHeight="1">
      <c r="B4" s="448"/>
      <c r="C4" s="448"/>
      <c r="D4" s="448"/>
      <c r="E4" s="448"/>
      <c r="F4" s="448"/>
      <c r="G4" s="448"/>
      <c r="H4" s="448"/>
      <c r="I4" s="448"/>
      <c r="J4" s="448"/>
      <c r="K4" s="53"/>
      <c r="L4" s="53"/>
    </row>
    <row r="5" spans="1:14" ht="21.75" customHeight="1">
      <c r="B5" s="272" t="s">
        <v>259</v>
      </c>
      <c r="C5" s="54"/>
      <c r="D5" s="54">
        <f>基本情報シート!C19</f>
        <v>0</v>
      </c>
      <c r="E5" s="54"/>
      <c r="F5" s="55"/>
      <c r="G5" s="56"/>
      <c r="H5" s="56"/>
      <c r="I5" s="56"/>
      <c r="J5" s="56"/>
      <c r="K5" s="56"/>
      <c r="L5" s="56"/>
    </row>
    <row r="6" spans="1:14" ht="12" customHeight="1">
      <c r="C6" s="50"/>
      <c r="D6" s="50"/>
      <c r="E6" s="50"/>
      <c r="F6" s="56"/>
      <c r="G6" s="56"/>
      <c r="H6" s="56"/>
      <c r="I6" s="56"/>
      <c r="J6" s="56"/>
      <c r="K6" s="56"/>
      <c r="L6" s="56"/>
    </row>
    <row r="7" spans="1:14" ht="21.75" customHeight="1">
      <c r="A7" s="57"/>
      <c r="B7" s="58" t="s">
        <v>97</v>
      </c>
      <c r="C7" s="59"/>
      <c r="D7" s="59"/>
      <c r="E7" s="59"/>
      <c r="F7" s="59"/>
      <c r="G7" s="59"/>
      <c r="H7" s="59"/>
      <c r="I7" s="59"/>
      <c r="J7" s="59"/>
      <c r="K7" s="59"/>
      <c r="L7" s="59"/>
    </row>
    <row r="8" spans="1:14" ht="20.149999999999999" customHeight="1">
      <c r="A8" s="57"/>
      <c r="B8" s="58" t="s">
        <v>98</v>
      </c>
      <c r="C8" s="59"/>
      <c r="D8" s="59"/>
      <c r="E8" s="59"/>
      <c r="F8" s="59"/>
      <c r="G8" s="59"/>
      <c r="H8" s="59"/>
      <c r="I8" s="59"/>
      <c r="J8" s="59"/>
      <c r="K8" s="59"/>
      <c r="L8" s="59"/>
    </row>
    <row r="9" spans="1:14" ht="26.5" customHeight="1">
      <c r="A9" s="57"/>
      <c r="B9" s="452" t="s">
        <v>99</v>
      </c>
      <c r="C9" s="453"/>
      <c r="D9" s="453"/>
      <c r="E9" s="454"/>
      <c r="F9" s="449"/>
      <c r="G9" s="450"/>
      <c r="H9" s="450"/>
      <c r="I9" s="450"/>
      <c r="J9" s="451"/>
      <c r="K9" s="59"/>
      <c r="L9" s="59"/>
    </row>
    <row r="10" spans="1:14" ht="27.5" customHeight="1">
      <c r="A10" s="57"/>
      <c r="B10" s="452" t="s">
        <v>100</v>
      </c>
      <c r="C10" s="453"/>
      <c r="D10" s="453"/>
      <c r="E10" s="454"/>
      <c r="F10" s="470"/>
      <c r="G10" s="471"/>
      <c r="H10" s="471"/>
      <c r="I10" s="471"/>
      <c r="J10" s="472"/>
      <c r="K10" s="59"/>
      <c r="L10" s="59"/>
    </row>
    <row r="11" spans="1:14" ht="20" customHeight="1">
      <c r="A11" s="57"/>
      <c r="B11" s="59"/>
      <c r="C11" s="59"/>
      <c r="D11" s="59"/>
      <c r="E11" s="59"/>
      <c r="F11" s="59"/>
      <c r="G11" s="59"/>
      <c r="H11" s="59"/>
      <c r="I11" s="59"/>
      <c r="J11" s="59"/>
      <c r="K11" s="59"/>
      <c r="L11" s="59"/>
    </row>
    <row r="12" spans="1:14" ht="20.149999999999999" customHeight="1">
      <c r="A12" s="57"/>
      <c r="B12" s="58" t="s">
        <v>101</v>
      </c>
      <c r="C12" s="59"/>
      <c r="D12" s="59"/>
      <c r="E12" s="59"/>
      <c r="F12" s="59"/>
      <c r="G12" s="59"/>
      <c r="H12" s="59"/>
      <c r="I12" s="59"/>
      <c r="J12" s="59"/>
      <c r="K12" s="59"/>
      <c r="L12" s="59"/>
    </row>
    <row r="13" spans="1:14" ht="36" customHeight="1">
      <c r="A13" s="57"/>
      <c r="B13" s="452" t="s">
        <v>102</v>
      </c>
      <c r="C13" s="478"/>
      <c r="D13" s="478"/>
      <c r="E13" s="479"/>
      <c r="F13" s="480">
        <v>1</v>
      </c>
      <c r="G13" s="481"/>
      <c r="H13" s="481"/>
      <c r="I13" s="481"/>
      <c r="J13" s="482"/>
      <c r="K13" s="60"/>
      <c r="L13" s="60"/>
    </row>
    <row r="14" spans="1:14" ht="36" customHeight="1">
      <c r="A14" s="57"/>
      <c r="B14" s="452" t="s">
        <v>103</v>
      </c>
      <c r="C14" s="478"/>
      <c r="D14" s="478"/>
      <c r="E14" s="479"/>
      <c r="F14" s="637"/>
      <c r="G14" s="638"/>
      <c r="H14" s="638"/>
      <c r="I14" s="638"/>
      <c r="J14" s="639"/>
      <c r="K14" s="40"/>
      <c r="L14" s="61"/>
    </row>
    <row r="15" spans="1:14" ht="34.5" customHeight="1">
      <c r="A15" s="57"/>
      <c r="B15" s="483" t="s">
        <v>104</v>
      </c>
      <c r="C15" s="478"/>
      <c r="D15" s="478"/>
      <c r="E15" s="479"/>
      <c r="F15" s="637"/>
      <c r="G15" s="638"/>
      <c r="H15" s="638"/>
      <c r="I15" s="638"/>
      <c r="J15" s="639"/>
      <c r="K15" s="60"/>
      <c r="L15" s="60"/>
    </row>
    <row r="16" spans="1:14" ht="17.25" customHeight="1">
      <c r="A16" s="57"/>
      <c r="B16" s="59"/>
      <c r="C16" s="62"/>
      <c r="D16" s="62"/>
      <c r="E16" s="62"/>
      <c r="F16" s="58"/>
      <c r="G16" s="60"/>
      <c r="H16" s="60"/>
      <c r="I16" s="60"/>
      <c r="J16" s="60"/>
      <c r="K16" s="60"/>
      <c r="L16" s="60"/>
    </row>
    <row r="17" spans="1:12" ht="21.75" customHeight="1">
      <c r="A17" s="57"/>
      <c r="B17" s="58" t="s">
        <v>105</v>
      </c>
      <c r="C17" s="59"/>
      <c r="D17" s="59"/>
      <c r="E17" s="59"/>
      <c r="F17" s="59"/>
      <c r="G17" s="59"/>
      <c r="H17" s="59"/>
      <c r="I17" s="59"/>
      <c r="J17" s="63"/>
      <c r="K17" s="63"/>
      <c r="L17" s="63"/>
    </row>
    <row r="18" spans="1:12" ht="24" customHeight="1">
      <c r="A18" s="57"/>
      <c r="B18" s="455" t="s">
        <v>66</v>
      </c>
      <c r="C18" s="456"/>
      <c r="D18" s="455" t="s">
        <v>106</v>
      </c>
      <c r="E18" s="457"/>
      <c r="F18" s="456"/>
      <c r="G18" s="455" t="s">
        <v>107</v>
      </c>
      <c r="H18" s="457"/>
      <c r="I18" s="457"/>
      <c r="J18" s="456"/>
      <c r="K18" s="62"/>
      <c r="L18" s="62"/>
    </row>
    <row r="19" spans="1:12" ht="47.5" customHeight="1">
      <c r="A19" s="262"/>
      <c r="B19" s="263"/>
      <c r="C19" s="265" t="s">
        <v>108</v>
      </c>
      <c r="D19" s="458" cm="1">
        <f t="array" ref="D19">SUM('（整理シート①）研修日程表'!I52:J52+'（整理シート②）研修日程表'!I52:J52)</f>
        <v>0</v>
      </c>
      <c r="E19" s="459"/>
      <c r="F19" s="66" t="s">
        <v>109</v>
      </c>
      <c r="G19" s="460" t="s">
        <v>14</v>
      </c>
      <c r="H19" s="461"/>
      <c r="I19" s="461"/>
      <c r="J19" s="462"/>
      <c r="K19" s="264"/>
      <c r="L19" s="38"/>
    </row>
    <row r="20" spans="1:12" ht="47.5" customHeight="1">
      <c r="A20" s="262"/>
      <c r="B20" s="64"/>
      <c r="C20" s="265" t="s">
        <v>110</v>
      </c>
      <c r="D20" s="640"/>
      <c r="E20" s="641"/>
      <c r="F20" s="642" t="s">
        <v>109</v>
      </c>
      <c r="G20" s="643"/>
      <c r="H20" s="644"/>
      <c r="I20" s="644"/>
      <c r="J20" s="645"/>
      <c r="K20" s="266"/>
      <c r="L20" s="38"/>
    </row>
    <row r="21" spans="1:12" ht="47.5" customHeight="1">
      <c r="A21" s="262"/>
      <c r="B21" s="64"/>
      <c r="C21" s="265" t="s">
        <v>111</v>
      </c>
      <c r="D21" s="646" cm="1">
        <f t="array" ref="D21">SUM('（整理シート①）研修日程表'!F61:G61+'（整理シート②）研修日程表'!F61:G61)</f>
        <v>0</v>
      </c>
      <c r="E21" s="647"/>
      <c r="F21" s="642" t="s">
        <v>109</v>
      </c>
      <c r="G21" s="460" t="s">
        <v>14</v>
      </c>
      <c r="H21" s="461"/>
      <c r="I21" s="461"/>
      <c r="J21" s="648"/>
      <c r="K21" s="266"/>
      <c r="L21" s="38"/>
    </row>
    <row r="22" spans="1:12" ht="47.5" customHeight="1">
      <c r="A22" s="262"/>
      <c r="B22" s="64"/>
      <c r="C22" s="265" t="s">
        <v>112</v>
      </c>
      <c r="D22" s="649"/>
      <c r="E22" s="650"/>
      <c r="F22" s="642" t="s">
        <v>109</v>
      </c>
      <c r="G22" s="651"/>
      <c r="H22" s="652"/>
      <c r="I22" s="652"/>
      <c r="J22" s="653"/>
      <c r="K22" s="266"/>
      <c r="L22" s="38"/>
    </row>
    <row r="23" spans="1:12" ht="47.5" customHeight="1">
      <c r="A23" s="262"/>
      <c r="B23" s="64"/>
      <c r="C23" s="265" t="s">
        <v>113</v>
      </c>
      <c r="D23" s="654"/>
      <c r="E23" s="655"/>
      <c r="F23" s="642" t="s">
        <v>109</v>
      </c>
      <c r="G23" s="656"/>
      <c r="H23" s="657"/>
      <c r="I23" s="657"/>
      <c r="J23" s="658"/>
      <c r="K23" s="266"/>
      <c r="L23" s="38"/>
    </row>
    <row r="24" spans="1:12" ht="47.5" customHeight="1">
      <c r="A24" s="262"/>
      <c r="B24" s="64"/>
      <c r="C24" s="265" t="s">
        <v>114</v>
      </c>
      <c r="D24" s="659"/>
      <c r="E24" s="660"/>
      <c r="F24" s="642" t="s">
        <v>109</v>
      </c>
      <c r="G24" s="661"/>
      <c r="H24" s="662"/>
      <c r="I24" s="662"/>
      <c r="J24" s="663"/>
      <c r="K24" s="266"/>
      <c r="L24" s="38"/>
    </row>
    <row r="25" spans="1:12" ht="47.5" customHeight="1">
      <c r="A25" s="262"/>
      <c r="B25" s="64"/>
      <c r="C25" s="265" t="s">
        <v>115</v>
      </c>
      <c r="D25" s="649"/>
      <c r="E25" s="650"/>
      <c r="F25" s="642" t="s">
        <v>109</v>
      </c>
      <c r="G25" s="651"/>
      <c r="H25" s="652"/>
      <c r="I25" s="652"/>
      <c r="J25" s="653"/>
      <c r="K25" s="266"/>
      <c r="L25" s="38"/>
    </row>
    <row r="26" spans="1:12" ht="47.5" customHeight="1">
      <c r="A26" s="262"/>
      <c r="B26" s="64"/>
      <c r="C26" s="65" t="s">
        <v>116</v>
      </c>
      <c r="D26" s="473"/>
      <c r="E26" s="474"/>
      <c r="F26" s="66" t="s">
        <v>109</v>
      </c>
      <c r="G26" s="475"/>
      <c r="H26" s="476"/>
      <c r="I26" s="476"/>
      <c r="J26" s="477"/>
      <c r="K26" s="266"/>
      <c r="L26" s="38"/>
    </row>
    <row r="27" spans="1:12" ht="36" customHeight="1">
      <c r="A27" s="262"/>
      <c r="B27" s="463" t="s">
        <v>117</v>
      </c>
      <c r="C27" s="464"/>
      <c r="D27" s="465">
        <f>SUM(D19:E26)</f>
        <v>0</v>
      </c>
      <c r="E27" s="466"/>
      <c r="F27" s="66" t="s">
        <v>109</v>
      </c>
      <c r="G27" s="467"/>
      <c r="H27" s="468"/>
      <c r="I27" s="468"/>
      <c r="J27" s="469"/>
      <c r="K27" s="266"/>
      <c r="L27" s="38"/>
    </row>
    <row r="28" spans="1:12" s="276" customFormat="1" ht="20.149999999999999" customHeight="1">
      <c r="B28" s="277"/>
      <c r="C28" s="278" t="s">
        <v>230</v>
      </c>
    </row>
    <row r="29" spans="1:12" s="276" customFormat="1" ht="41" customHeight="1">
      <c r="C29" s="279" t="s">
        <v>292</v>
      </c>
      <c r="D29" s="280">
        <f>SUM(D20,D22:E25)</f>
        <v>0</v>
      </c>
    </row>
    <row r="30" spans="1:12" s="276" customFormat="1" ht="28" customHeight="1">
      <c r="C30" s="279" t="s">
        <v>334</v>
      </c>
      <c r="D30" s="280">
        <f>D19</f>
        <v>0</v>
      </c>
    </row>
    <row r="31" spans="1:12" ht="28" customHeight="1">
      <c r="C31" s="279" t="s">
        <v>333</v>
      </c>
      <c r="D31" s="346">
        <f>D21</f>
        <v>0</v>
      </c>
    </row>
  </sheetData>
  <mergeCells count="34">
    <mergeCell ref="B27:C27"/>
    <mergeCell ref="D27:E27"/>
    <mergeCell ref="G27:J27"/>
    <mergeCell ref="F10:J10"/>
    <mergeCell ref="B10:E10"/>
    <mergeCell ref="D26:E26"/>
    <mergeCell ref="G26:J26"/>
    <mergeCell ref="G19:J19"/>
    <mergeCell ref="D20:E20"/>
    <mergeCell ref="G20:J20"/>
    <mergeCell ref="B13:E13"/>
    <mergeCell ref="F13:J13"/>
    <mergeCell ref="B14:E14"/>
    <mergeCell ref="F14:J14"/>
    <mergeCell ref="B15:E15"/>
    <mergeCell ref="F15:J15"/>
    <mergeCell ref="D25:E25"/>
    <mergeCell ref="G25:J25"/>
    <mergeCell ref="D21:E21"/>
    <mergeCell ref="G21:J21"/>
    <mergeCell ref="D22:E22"/>
    <mergeCell ref="G22:J22"/>
    <mergeCell ref="D23:E23"/>
    <mergeCell ref="G23:J23"/>
    <mergeCell ref="B3:J3"/>
    <mergeCell ref="B4:J4"/>
    <mergeCell ref="F9:J9"/>
    <mergeCell ref="B9:E9"/>
    <mergeCell ref="D24:E24"/>
    <mergeCell ref="G24:J24"/>
    <mergeCell ref="B18:C18"/>
    <mergeCell ref="D18:F18"/>
    <mergeCell ref="G18:J18"/>
    <mergeCell ref="D19:E19"/>
  </mergeCells>
  <phoneticPr fontId="1"/>
  <pageMargins left="0.70866141732283472" right="0.39370078740157483" top="0.35433070866141736" bottom="0.19685039370078741" header="0.51181102362204722" footer="0.51181102362204722"/>
  <pageSetup paperSize="9"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55988-3268-417B-BF12-3173D8500671}">
  <sheetPr>
    <tabColor rgb="FFFFC000"/>
    <pageSetUpPr fitToPage="1"/>
  </sheetPr>
  <dimension ref="A1:BS92"/>
  <sheetViews>
    <sheetView view="pageBreakPreview" topLeftCell="A23" zoomScaleNormal="85" zoomScaleSheetLayoutView="100" workbookViewId="0">
      <selection activeCell="A2" sqref="A2:AG63"/>
    </sheetView>
  </sheetViews>
  <sheetFormatPr defaultColWidth="9" defaultRowHeight="13"/>
  <cols>
    <col min="1" max="1" width="1.6328125" customWidth="1"/>
    <col min="2" max="2" width="2.453125" bestFit="1" customWidth="1"/>
    <col min="3" max="3" width="12.26953125" customWidth="1"/>
    <col min="4" max="4" width="2.7265625" customWidth="1"/>
    <col min="5" max="5" width="5.26953125" customWidth="1"/>
    <col min="6" max="6" width="11.6328125" customWidth="1"/>
    <col min="7" max="7" width="5.6328125" customWidth="1"/>
    <col min="8" max="8" width="7.453125" customWidth="1"/>
    <col min="9" max="9" width="7.1796875" customWidth="1"/>
    <col min="10" max="10" width="5.6328125" customWidth="1"/>
    <col min="11" max="11" width="6.6328125" customWidth="1"/>
    <col min="12" max="12" width="8" customWidth="1"/>
    <col min="13" max="38" width="5.6328125" customWidth="1"/>
    <col min="39" max="39" width="8.54296875" bestFit="1" customWidth="1"/>
    <col min="40" max="40" width="6.6328125" bestFit="1" customWidth="1"/>
    <col min="41" max="41" width="8.54296875" bestFit="1" customWidth="1"/>
    <col min="42" max="42" width="9.26953125" customWidth="1"/>
    <col min="43" max="44" width="8.54296875" bestFit="1" customWidth="1"/>
    <col min="45" max="45" width="9.90625" customWidth="1"/>
    <col min="46" max="46" width="10.453125" customWidth="1"/>
    <col min="47" max="47" width="4" customWidth="1"/>
    <col min="54" max="56" width="9" style="8"/>
  </cols>
  <sheetData>
    <row r="1" spans="1:71" ht="45" customHeight="1">
      <c r="A1" s="281" t="s">
        <v>293</v>
      </c>
      <c r="B1" s="282"/>
    </row>
    <row r="2" spans="1:71">
      <c r="A2" s="590"/>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BB2"/>
      <c r="BC2"/>
      <c r="BE2" s="8"/>
      <c r="BF2" s="8"/>
    </row>
    <row r="3" spans="1:71" ht="19">
      <c r="A3" s="27" t="s">
        <v>294</v>
      </c>
      <c r="B3" s="27"/>
      <c r="C3" s="27"/>
      <c r="D3" s="27"/>
      <c r="E3" s="27"/>
      <c r="F3" s="27"/>
      <c r="G3" s="27"/>
      <c r="H3" s="27"/>
      <c r="I3" s="27"/>
      <c r="J3" s="27"/>
      <c r="K3" s="27"/>
      <c r="L3" s="27"/>
      <c r="M3" s="27"/>
      <c r="N3" s="27"/>
      <c r="O3" s="27"/>
      <c r="P3" s="27"/>
      <c r="Q3" s="27"/>
      <c r="R3" s="27"/>
      <c r="S3" s="27"/>
      <c r="T3" s="27"/>
      <c r="U3" s="27"/>
      <c r="V3" s="590"/>
      <c r="W3" s="590"/>
      <c r="X3" s="590"/>
      <c r="Y3" s="590"/>
      <c r="Z3" s="590"/>
      <c r="AA3" s="590"/>
      <c r="AB3" s="590"/>
      <c r="AC3" s="590"/>
      <c r="AD3" s="590"/>
      <c r="AE3" s="590"/>
      <c r="AF3" s="590"/>
      <c r="AG3" s="590"/>
      <c r="BB3"/>
      <c r="BC3"/>
      <c r="BE3" s="8"/>
      <c r="BF3" s="8"/>
    </row>
    <row r="4" spans="1:71">
      <c r="A4" s="590"/>
      <c r="B4" s="590"/>
      <c r="C4" s="590"/>
      <c r="D4" s="590"/>
      <c r="E4" s="590"/>
      <c r="F4" s="590"/>
      <c r="G4" s="590"/>
      <c r="H4" s="590"/>
      <c r="I4" s="590"/>
      <c r="J4" s="590"/>
      <c r="K4" s="590"/>
      <c r="L4" s="590"/>
      <c r="M4" s="591" t="s">
        <v>48</v>
      </c>
      <c r="N4" s="591"/>
      <c r="O4" s="591"/>
      <c r="P4" s="592">
        <f>基本情報シート!C19</f>
        <v>0</v>
      </c>
      <c r="Q4" s="592"/>
      <c r="R4" s="592"/>
      <c r="S4" s="592"/>
      <c r="T4" s="592"/>
      <c r="U4" s="592"/>
      <c r="V4" s="592"/>
      <c r="W4" s="592"/>
      <c r="X4" s="592"/>
      <c r="Y4" s="592"/>
      <c r="Z4" s="590"/>
      <c r="AA4" s="590"/>
      <c r="AB4" s="590"/>
      <c r="AC4" s="590"/>
      <c r="AD4" s="590"/>
      <c r="AE4" s="590"/>
      <c r="AF4" s="590"/>
      <c r="AG4" s="590"/>
      <c r="AQ4" s="8"/>
      <c r="AR4" s="8"/>
      <c r="AS4" s="8"/>
      <c r="BB4"/>
      <c r="BC4"/>
      <c r="BD4"/>
    </row>
    <row r="5" spans="1:71" ht="18.75" customHeight="1">
      <c r="A5" s="590"/>
      <c r="B5" s="27" t="s">
        <v>31</v>
      </c>
      <c r="C5" s="1"/>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BB5"/>
      <c r="BC5"/>
      <c r="BD5"/>
      <c r="BM5" s="8"/>
      <c r="BN5" s="8"/>
      <c r="BO5" s="8"/>
    </row>
    <row r="6" spans="1:71" ht="18.75" customHeight="1">
      <c r="A6" s="590"/>
      <c r="B6" s="32" t="s">
        <v>335</v>
      </c>
      <c r="C6" s="1"/>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BB6"/>
      <c r="BC6"/>
      <c r="BD6"/>
      <c r="BQ6" s="8"/>
      <c r="BR6" s="8"/>
      <c r="BS6" s="8"/>
    </row>
    <row r="7" spans="1:71">
      <c r="A7" s="590"/>
      <c r="B7" s="590" t="s">
        <v>49</v>
      </c>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BB7"/>
      <c r="BC7"/>
      <c r="BD7"/>
      <c r="BQ7" s="8"/>
      <c r="BR7" s="8"/>
      <c r="BS7" s="8"/>
    </row>
    <row r="8" spans="1:71" ht="24.75" customHeight="1">
      <c r="A8" s="590"/>
      <c r="B8" s="554" t="s">
        <v>336</v>
      </c>
      <c r="C8" s="554"/>
      <c r="D8" s="554"/>
      <c r="E8" s="554"/>
      <c r="F8" s="554"/>
      <c r="G8" s="554"/>
      <c r="H8" s="554"/>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U8" s="2"/>
      <c r="AV8" s="2"/>
      <c r="AW8" s="2"/>
      <c r="AX8" s="2"/>
      <c r="AY8" s="2"/>
      <c r="AZ8" s="2"/>
      <c r="BA8" s="2"/>
      <c r="BB8" s="2"/>
      <c r="BC8" s="2"/>
      <c r="BD8" s="2"/>
      <c r="BQ8" s="8"/>
      <c r="BR8" s="8"/>
      <c r="BS8" s="8"/>
    </row>
    <row r="9" spans="1:71" ht="15" customHeight="1">
      <c r="A9" s="590"/>
      <c r="B9" s="593"/>
      <c r="C9" s="555" t="s">
        <v>3</v>
      </c>
      <c r="D9" s="556"/>
      <c r="E9" s="559" t="s">
        <v>8</v>
      </c>
      <c r="F9" s="561" t="s">
        <v>47</v>
      </c>
      <c r="G9" s="559" t="s">
        <v>7</v>
      </c>
      <c r="H9" s="548" t="s">
        <v>4</v>
      </c>
      <c r="I9" s="549"/>
      <c r="J9" s="548" t="s">
        <v>5</v>
      </c>
      <c r="K9" s="549"/>
      <c r="L9" s="548" t="s">
        <v>15</v>
      </c>
      <c r="M9" s="565"/>
      <c r="N9" s="11"/>
      <c r="O9" s="33"/>
      <c r="P9" s="33"/>
      <c r="Q9" s="33"/>
      <c r="R9" s="33"/>
      <c r="S9" s="33"/>
      <c r="T9" s="33"/>
      <c r="U9" s="33"/>
      <c r="V9" s="33"/>
      <c r="W9" s="33"/>
      <c r="X9" s="33"/>
      <c r="Y9" s="33"/>
      <c r="Z9" s="33"/>
      <c r="AA9" s="33"/>
      <c r="AB9" s="33"/>
      <c r="AC9" s="33"/>
      <c r="AD9" s="33"/>
      <c r="AE9" s="33"/>
      <c r="AF9" s="590"/>
      <c r="AG9" s="590"/>
      <c r="AK9" s="553" t="s">
        <v>12</v>
      </c>
      <c r="AL9" s="537"/>
      <c r="AM9" s="553" t="s">
        <v>19</v>
      </c>
      <c r="AN9" s="537"/>
      <c r="AO9" s="508" t="s">
        <v>13</v>
      </c>
      <c r="AP9" s="510"/>
      <c r="AQ9" s="508" t="s">
        <v>17</v>
      </c>
      <c r="AR9" s="509"/>
      <c r="AS9" s="509"/>
      <c r="AT9" s="510"/>
      <c r="BB9"/>
      <c r="BC9"/>
      <c r="BD9"/>
    </row>
    <row r="10" spans="1:71" ht="15" customHeight="1">
      <c r="A10" s="590"/>
      <c r="B10" s="593"/>
      <c r="C10" s="557"/>
      <c r="D10" s="558"/>
      <c r="E10" s="560"/>
      <c r="F10" s="562"/>
      <c r="G10" s="560"/>
      <c r="H10" s="550"/>
      <c r="I10" s="551"/>
      <c r="J10" s="550"/>
      <c r="K10" s="551"/>
      <c r="L10" s="550"/>
      <c r="M10" s="566"/>
      <c r="N10" s="11"/>
      <c r="O10" s="33"/>
      <c r="P10" s="33"/>
      <c r="Q10" s="33"/>
      <c r="R10" s="33"/>
      <c r="S10" s="33"/>
      <c r="T10" s="33"/>
      <c r="U10" s="33"/>
      <c r="V10" s="33"/>
      <c r="W10" s="33"/>
      <c r="X10" s="33"/>
      <c r="Y10" s="33"/>
      <c r="Z10" s="33"/>
      <c r="AA10" s="33"/>
      <c r="AB10" s="33"/>
      <c r="AC10" s="33"/>
      <c r="AD10" s="33"/>
      <c r="AE10" s="33"/>
      <c r="AF10" s="590"/>
      <c r="AG10" s="590"/>
      <c r="AK10" s="3" t="s">
        <v>295</v>
      </c>
      <c r="AL10" s="3" t="s">
        <v>296</v>
      </c>
      <c r="AM10" s="3" t="s">
        <v>295</v>
      </c>
      <c r="AN10" s="3" t="s">
        <v>296</v>
      </c>
      <c r="AO10" s="9" t="s">
        <v>295</v>
      </c>
      <c r="AP10" s="9" t="s">
        <v>296</v>
      </c>
      <c r="AQ10" s="9" t="s">
        <v>295</v>
      </c>
      <c r="AR10" s="9" t="s">
        <v>296</v>
      </c>
      <c r="AS10" s="16" t="s">
        <v>18</v>
      </c>
      <c r="AT10" s="3" t="s">
        <v>1</v>
      </c>
      <c r="BB10"/>
      <c r="BC10"/>
      <c r="BD10"/>
    </row>
    <row r="11" spans="1:71" ht="15" customHeight="1">
      <c r="A11" s="590"/>
      <c r="B11" s="594">
        <v>1</v>
      </c>
      <c r="C11" s="595"/>
      <c r="D11" s="595"/>
      <c r="E11" s="596"/>
      <c r="F11" s="597"/>
      <c r="G11" s="598"/>
      <c r="H11" s="599"/>
      <c r="I11" s="600"/>
      <c r="J11" s="544">
        <f>+H11</f>
        <v>0</v>
      </c>
      <c r="K11" s="545"/>
      <c r="L11" s="508">
        <f>ROUND(G11*H11,0)</f>
        <v>0</v>
      </c>
      <c r="M11" s="509"/>
      <c r="N11" s="34"/>
      <c r="O11" s="35"/>
      <c r="P11" s="590"/>
      <c r="Q11" s="590"/>
      <c r="R11" s="590"/>
      <c r="S11" s="590"/>
      <c r="T11" s="590"/>
      <c r="U11" s="590"/>
      <c r="V11" s="590"/>
      <c r="W11" s="590"/>
      <c r="X11" s="590"/>
      <c r="Y11" s="590"/>
      <c r="Z11" s="590"/>
      <c r="AA11" s="590"/>
      <c r="AB11" s="590"/>
      <c r="AC11" s="590"/>
      <c r="AD11" s="590"/>
      <c r="AE11" s="590"/>
      <c r="AF11" s="590"/>
      <c r="AG11" s="590"/>
      <c r="AK11" s="17">
        <f>IF(OR($B$8=$C$72,$B$8=$C$73,$B$8=$C$74,$B$8=$C$75,$B$8=$C$70,$B$8=$C$71),H11,)</f>
        <v>0</v>
      </c>
      <c r="AL11" s="17">
        <f>IF(OR($B$8=$C$76,$B$8=$C$77,$B$8=$C$78,$B$8=$C$79,$B$8=$C$80,$B$8=$C$81),H11,)</f>
        <v>0</v>
      </c>
      <c r="AM11" s="17">
        <f>IF(AK11&gt;0,IF(J11&lt;=108,H11,)+IF(J11&gt;108,MAX(108-AK1,0),),)</f>
        <v>0</v>
      </c>
      <c r="AN11" s="17">
        <f>IF(AL11&gt;0,IF(J11&lt;=108,H11,)+IF(J11&gt;108,MAX(108-AL1,0),),)</f>
        <v>0</v>
      </c>
      <c r="AO11" s="9">
        <f>G11*AK11</f>
        <v>0</v>
      </c>
      <c r="AP11" s="9">
        <f>+G11*AL11</f>
        <v>0</v>
      </c>
      <c r="AQ11" s="9">
        <f>IF(E11=$D$70,$D$66*AM11,)</f>
        <v>0</v>
      </c>
      <c r="AR11" s="9">
        <f>IF(E11=$D$70,$D$67*AN11,)</f>
        <v>0</v>
      </c>
      <c r="AS11" s="9">
        <f>IF(E11=$D$69,MIN(G11,$G$66)*SUM(AM11,AN11),)</f>
        <v>0</v>
      </c>
      <c r="AT11" s="21">
        <f t="shared" ref="AT11:AT16" si="0">ROUND(SUM(AQ11:AS11),0)</f>
        <v>0</v>
      </c>
      <c r="BB11"/>
      <c r="BC11"/>
      <c r="BD11"/>
    </row>
    <row r="12" spans="1:71" ht="15" customHeight="1">
      <c r="A12" s="590"/>
      <c r="B12" s="594">
        <v>2</v>
      </c>
      <c r="C12" s="595"/>
      <c r="D12" s="595"/>
      <c r="E12" s="596"/>
      <c r="F12" s="597"/>
      <c r="G12" s="598"/>
      <c r="H12" s="599"/>
      <c r="I12" s="600"/>
      <c r="J12" s="544">
        <f>+H12</f>
        <v>0</v>
      </c>
      <c r="K12" s="545"/>
      <c r="L12" s="508">
        <f>ROUND(G12*H12,0)</f>
        <v>0</v>
      </c>
      <c r="M12" s="509"/>
      <c r="N12" s="34"/>
      <c r="O12" s="35"/>
      <c r="P12" s="590"/>
      <c r="Q12" s="590"/>
      <c r="R12" s="590"/>
      <c r="S12" s="590"/>
      <c r="T12" s="590"/>
      <c r="U12" s="590"/>
      <c r="V12" s="590"/>
      <c r="W12" s="590"/>
      <c r="X12" s="590"/>
      <c r="Y12" s="590"/>
      <c r="Z12" s="590"/>
      <c r="AA12" s="590"/>
      <c r="AB12" s="590"/>
      <c r="AC12" s="590"/>
      <c r="AD12" s="590"/>
      <c r="AE12" s="590"/>
      <c r="AF12" s="590"/>
      <c r="AG12" s="590"/>
      <c r="AK12" s="17">
        <f>IF(OR($B$8=$C$72,$B$8=$C$73,$B$8=$C$74,$B$8=$C$75,$B$8=$C$70,$B$8=$C$71),H12,)</f>
        <v>0</v>
      </c>
      <c r="AL12" s="17">
        <f>IF(OR($B$8=$C$76,$B$8=$C$77,$B$8=$C$78,$B$8=$C$79,$B$8=$C$80,$B$8=$C$81),H12,)</f>
        <v>0</v>
      </c>
      <c r="AM12" s="17">
        <f>IF(AK12&gt;0,IF(J12&lt;=108,H12,)+IF(J12&gt;108,MAX(108-AK2,0),),)</f>
        <v>0</v>
      </c>
      <c r="AN12" s="17">
        <f>IF(AL12&gt;0,IF(J12&lt;=108,H12,)+IF(J12&gt;108,MAX(108-AL2,0),),)</f>
        <v>0</v>
      </c>
      <c r="AO12" s="9">
        <f>G12*AK12</f>
        <v>0</v>
      </c>
      <c r="AP12" s="9">
        <f>+G12*AL12</f>
        <v>0</v>
      </c>
      <c r="AQ12" s="9">
        <f>IF(E12=$D$70,$D$66*AM12,)</f>
        <v>0</v>
      </c>
      <c r="AR12" s="9">
        <f>IF(E12=$D$70,$D$67*AN12,)</f>
        <v>0</v>
      </c>
      <c r="AS12" s="9">
        <f>IF(E12=$D$69,MIN(G12,$G$66)*SUM(AM12,AN12),)</f>
        <v>0</v>
      </c>
      <c r="AT12" s="21">
        <f t="shared" si="0"/>
        <v>0</v>
      </c>
      <c r="BB12"/>
      <c r="BC12"/>
      <c r="BD12"/>
    </row>
    <row r="13" spans="1:71" ht="15" customHeight="1">
      <c r="A13" s="590"/>
      <c r="B13" s="594">
        <v>3</v>
      </c>
      <c r="C13" s="595"/>
      <c r="D13" s="595"/>
      <c r="E13" s="596"/>
      <c r="F13" s="597"/>
      <c r="G13" s="598"/>
      <c r="H13" s="599"/>
      <c r="I13" s="600"/>
      <c r="J13" s="544">
        <f>+H13</f>
        <v>0</v>
      </c>
      <c r="K13" s="545"/>
      <c r="L13" s="508">
        <f>ROUND(G13*H13,0)</f>
        <v>0</v>
      </c>
      <c r="M13" s="509"/>
      <c r="N13" s="34"/>
      <c r="O13" s="35"/>
      <c r="P13" s="590"/>
      <c r="Q13" s="590"/>
      <c r="R13" s="590"/>
      <c r="S13" s="590"/>
      <c r="T13" s="590"/>
      <c r="U13" s="590"/>
      <c r="V13" s="590"/>
      <c r="W13" s="590"/>
      <c r="X13" s="590"/>
      <c r="Y13" s="590"/>
      <c r="Z13" s="590"/>
      <c r="AA13" s="590"/>
      <c r="AB13" s="590"/>
      <c r="AC13" s="590"/>
      <c r="AD13" s="590"/>
      <c r="AE13" s="590"/>
      <c r="AF13" s="590"/>
      <c r="AG13" s="590"/>
      <c r="AK13" s="17">
        <f>IF(OR($B$8=$C$72,$B$8=$C$73,$B$8=$C$74,$B$8=$C$75,$B$8=$C$70,$B$8=$C$71),H13,)</f>
        <v>0</v>
      </c>
      <c r="AL13" s="17">
        <f>IF(OR($B$8=$C$76,$B$8=$C$77,$B$8=$C$78,$B$8=$C$79,$B$8=$C$80,$B$8=$C$81),H13,)</f>
        <v>0</v>
      </c>
      <c r="AM13" s="17">
        <f t="shared" ref="AM13:AM15" si="1">IF(AK13&gt;0,IF(J13&lt;=108,H13,)+IF(J13&gt;108,MAX(108-AK3,0),),)</f>
        <v>0</v>
      </c>
      <c r="AN13" s="17">
        <f>IF(AL13&gt;0,IF(J13&lt;=108,H13,)+IF(J13&gt;108,MAX(108-AL3,0),),)</f>
        <v>0</v>
      </c>
      <c r="AO13" s="9">
        <f>G13*AK13</f>
        <v>0</v>
      </c>
      <c r="AP13" s="9">
        <f>+G13*AL13</f>
        <v>0</v>
      </c>
      <c r="AQ13" s="9">
        <f>IF(E13=$D$70,$D$66*AM13,)</f>
        <v>0</v>
      </c>
      <c r="AR13" s="9">
        <f>IF(E13=$D$70,$D$67*AN13,)</f>
        <v>0</v>
      </c>
      <c r="AS13" s="9">
        <f>IF(E13=$D$69,MIN(G13,$G$66)*SUM(AM13,AN13),)</f>
        <v>0</v>
      </c>
      <c r="AT13" s="21">
        <f t="shared" si="0"/>
        <v>0</v>
      </c>
      <c r="BB13"/>
      <c r="BC13"/>
      <c r="BD13"/>
    </row>
    <row r="14" spans="1:71" ht="15" customHeight="1">
      <c r="A14" s="590"/>
      <c r="B14" s="594">
        <v>4</v>
      </c>
      <c r="C14" s="595"/>
      <c r="D14" s="595"/>
      <c r="E14" s="596"/>
      <c r="F14" s="597"/>
      <c r="G14" s="598"/>
      <c r="H14" s="599"/>
      <c r="I14" s="600"/>
      <c r="J14" s="544">
        <f>+H14</f>
        <v>0</v>
      </c>
      <c r="K14" s="545"/>
      <c r="L14" s="508">
        <f>ROUND(G14*H14,0)</f>
        <v>0</v>
      </c>
      <c r="M14" s="509"/>
      <c r="N14" s="34"/>
      <c r="O14" s="35"/>
      <c r="P14" s="590"/>
      <c r="Q14" s="590"/>
      <c r="R14" s="590"/>
      <c r="S14" s="590"/>
      <c r="T14" s="590"/>
      <c r="U14" s="590"/>
      <c r="V14" s="590"/>
      <c r="W14" s="590"/>
      <c r="X14" s="590"/>
      <c r="Y14" s="590"/>
      <c r="Z14" s="590"/>
      <c r="AA14" s="590"/>
      <c r="AB14" s="590"/>
      <c r="AC14" s="590"/>
      <c r="AD14" s="590"/>
      <c r="AE14" s="590"/>
      <c r="AF14" s="590"/>
      <c r="AG14" s="590"/>
      <c r="AK14" s="17">
        <f>IF(OR($B$8=$C$72,$B$8=$C$73,$B$8=$C$74,$B$8=$C$75,$B$8=$C$70,$B$8=$C$71),H14,)</f>
        <v>0</v>
      </c>
      <c r="AL14" s="17">
        <f>IF(OR($B$8=$C$76,$B$8=$C$77,$B$8=$C$78,$B$8=$C$79,$B$8=$C$80,$B$8=$C$81),H14,)</f>
        <v>0</v>
      </c>
      <c r="AM14" s="17">
        <f t="shared" si="1"/>
        <v>0</v>
      </c>
      <c r="AN14" s="17">
        <f>IF(AL14&gt;0,IF(J14&lt;=108,H14,)+IF(J14&gt;108,MAX(108-AL4,0),),)</f>
        <v>0</v>
      </c>
      <c r="AO14" s="9">
        <f>G14*AK14</f>
        <v>0</v>
      </c>
      <c r="AP14" s="9">
        <f>+G14*AL14</f>
        <v>0</v>
      </c>
      <c r="AQ14" s="9">
        <f>IF(E14=$D$70,$D$66*AM14,)</f>
        <v>0</v>
      </c>
      <c r="AR14" s="9">
        <f>IF(E14=$D$70,$D$67*AN14,)</f>
        <v>0</v>
      </c>
      <c r="AS14" s="9">
        <f>IF(E14=$D$69,MIN(G14,$G$66)*SUM(AM14,AN14),)</f>
        <v>0</v>
      </c>
      <c r="AT14" s="21">
        <f t="shared" si="0"/>
        <v>0</v>
      </c>
      <c r="BB14"/>
      <c r="BC14"/>
      <c r="BD14"/>
    </row>
    <row r="15" spans="1:71" ht="15" customHeight="1" thickBot="1">
      <c r="A15" s="590"/>
      <c r="B15" s="601">
        <v>5</v>
      </c>
      <c r="C15" s="602"/>
      <c r="D15" s="602"/>
      <c r="E15" s="603"/>
      <c r="F15" s="604"/>
      <c r="G15" s="605"/>
      <c r="H15" s="606"/>
      <c r="I15" s="607"/>
      <c r="J15" s="546">
        <f>+H15</f>
        <v>0</v>
      </c>
      <c r="K15" s="547"/>
      <c r="L15" s="524">
        <f>ROUND(G15*H15,0)</f>
        <v>0</v>
      </c>
      <c r="M15" s="563"/>
      <c r="N15" s="34"/>
      <c r="O15" s="35"/>
      <c r="P15" s="590"/>
      <c r="Q15" s="590"/>
      <c r="R15" s="590"/>
      <c r="S15" s="590"/>
      <c r="T15" s="590"/>
      <c r="U15" s="590"/>
      <c r="V15" s="590"/>
      <c r="W15" s="590"/>
      <c r="X15" s="590"/>
      <c r="Y15" s="590"/>
      <c r="Z15" s="590"/>
      <c r="AA15" s="590"/>
      <c r="AB15" s="590"/>
      <c r="AC15" s="590"/>
      <c r="AD15" s="590"/>
      <c r="AE15" s="590"/>
      <c r="AF15" s="590"/>
      <c r="AG15" s="590"/>
      <c r="AK15" s="19">
        <f>IF(OR($B$8=$C$72,$B$8=$C$73,$B$8=$C$74,$B$8=$C$75,$B$8=$C$70,$B$8=$C$71),H15,)</f>
        <v>0</v>
      </c>
      <c r="AL15" s="19">
        <f>IF(OR($B$8=$C$76,$B$8=$C$77,$B$8=$C$78,$B$8=$C$79,$B$8=$C$80,$B$8=$C$81),H15,)</f>
        <v>0</v>
      </c>
      <c r="AM15" s="19">
        <f t="shared" si="1"/>
        <v>0</v>
      </c>
      <c r="AN15" s="19">
        <f t="shared" ref="AN15" si="2">IF(AL15&gt;0,IF(J15&lt;=108,H15,)+IF(J15&gt;108,MAX(108-AL5,0),),)</f>
        <v>0</v>
      </c>
      <c r="AO15" s="13">
        <f>G15*AK15</f>
        <v>0</v>
      </c>
      <c r="AP15" s="13">
        <f>+G15*AL15</f>
        <v>0</v>
      </c>
      <c r="AQ15" s="13">
        <f>IF(E15=$D$70,$D$66*AM15,)</f>
        <v>0</v>
      </c>
      <c r="AR15" s="13">
        <f>IF(E15=$D$70,$D$67*AN15,)</f>
        <v>0</v>
      </c>
      <c r="AS15" s="13">
        <f>IF(E15=$D$69,MIN(G15,$G$66)*SUM(AM15,AN15),)</f>
        <v>0</v>
      </c>
      <c r="AT15" s="23">
        <f t="shared" si="0"/>
        <v>0</v>
      </c>
      <c r="BB15"/>
      <c r="BC15"/>
      <c r="BD15"/>
    </row>
    <row r="16" spans="1:71" ht="15" customHeight="1" thickTop="1">
      <c r="A16" s="590"/>
      <c r="B16" s="608" t="s">
        <v>0</v>
      </c>
      <c r="C16" s="609"/>
      <c r="D16" s="609"/>
      <c r="E16" s="609"/>
      <c r="F16" s="609"/>
      <c r="G16" s="609"/>
      <c r="H16" s="538">
        <f>SUM(H11:I15)</f>
        <v>0</v>
      </c>
      <c r="I16" s="538"/>
      <c r="J16" s="539">
        <f>SUM(J11:K15)</f>
        <v>0</v>
      </c>
      <c r="K16" s="540"/>
      <c r="L16" s="488">
        <f>SUM(L11:M15)</f>
        <v>0</v>
      </c>
      <c r="M16" s="564"/>
      <c r="N16" s="34"/>
      <c r="O16" s="35"/>
      <c r="P16" s="590"/>
      <c r="Q16" s="590"/>
      <c r="R16" s="590"/>
      <c r="S16" s="590"/>
      <c r="T16" s="590"/>
      <c r="U16" s="590"/>
      <c r="V16" s="590"/>
      <c r="W16" s="590"/>
      <c r="X16" s="590"/>
      <c r="Y16" s="590"/>
      <c r="Z16" s="590"/>
      <c r="AA16" s="590"/>
      <c r="AB16" s="590"/>
      <c r="AC16" s="590"/>
      <c r="AD16" s="590"/>
      <c r="AE16" s="590"/>
      <c r="AF16" s="590"/>
      <c r="AG16" s="590"/>
      <c r="AK16" s="20">
        <f t="shared" ref="AK16:AS16" si="3">SUM(AK11:AK15)</f>
        <v>0</v>
      </c>
      <c r="AL16" s="20">
        <f t="shared" si="3"/>
        <v>0</v>
      </c>
      <c r="AM16" s="20">
        <f t="shared" si="3"/>
        <v>0</v>
      </c>
      <c r="AN16" s="20">
        <f t="shared" si="3"/>
        <v>0</v>
      </c>
      <c r="AO16" s="14">
        <f t="shared" si="3"/>
        <v>0</v>
      </c>
      <c r="AP16" s="14">
        <f t="shared" si="3"/>
        <v>0</v>
      </c>
      <c r="AQ16" s="14">
        <f t="shared" si="3"/>
        <v>0</v>
      </c>
      <c r="AR16" s="14">
        <f t="shared" si="3"/>
        <v>0</v>
      </c>
      <c r="AS16" s="14">
        <f t="shared" si="3"/>
        <v>0</v>
      </c>
      <c r="AT16" s="22">
        <f t="shared" si="0"/>
        <v>0</v>
      </c>
      <c r="BB16"/>
      <c r="BC16"/>
      <c r="BD16"/>
    </row>
    <row r="17" spans="1:71" ht="21.75" customHeight="1">
      <c r="A17" s="590"/>
      <c r="B17" s="554" t="s">
        <v>336</v>
      </c>
      <c r="C17" s="554"/>
      <c r="D17" s="554"/>
      <c r="E17" s="554"/>
      <c r="F17" s="554"/>
      <c r="G17" s="554"/>
      <c r="H17" s="554"/>
      <c r="I17" s="610"/>
      <c r="J17" s="610"/>
      <c r="K17" s="610"/>
      <c r="L17" s="610"/>
      <c r="M17" s="610"/>
      <c r="N17" s="590"/>
      <c r="O17" s="590"/>
      <c r="P17" s="590"/>
      <c r="Q17" s="590"/>
      <c r="R17" s="590"/>
      <c r="S17" s="590"/>
      <c r="T17" s="590"/>
      <c r="U17" s="590"/>
      <c r="V17" s="590"/>
      <c r="W17" s="590"/>
      <c r="X17" s="590"/>
      <c r="Y17" s="590"/>
      <c r="Z17" s="590"/>
      <c r="AA17" s="590"/>
      <c r="AB17" s="590"/>
      <c r="AC17" s="590"/>
      <c r="AD17" s="590"/>
      <c r="AE17" s="590"/>
      <c r="AF17" s="590"/>
      <c r="AG17" s="590"/>
      <c r="AK17" s="4"/>
      <c r="AL17" s="4"/>
      <c r="AM17" s="4"/>
      <c r="AN17" s="4"/>
      <c r="AO17" s="4"/>
      <c r="AP17" s="4"/>
      <c r="BB17"/>
      <c r="BC17"/>
      <c r="BD17"/>
      <c r="BE17" s="15"/>
      <c r="BF17" s="15"/>
      <c r="BG17" s="15"/>
      <c r="BH17" s="15"/>
      <c r="BK17" s="18"/>
      <c r="BL17" s="18"/>
      <c r="BO17" s="8"/>
      <c r="BP17" s="8"/>
      <c r="BQ17" s="8"/>
      <c r="BR17" s="8"/>
      <c r="BS17" s="8"/>
    </row>
    <row r="18" spans="1:71" ht="15" customHeight="1">
      <c r="A18" s="590"/>
      <c r="B18" s="593"/>
      <c r="C18" s="555" t="s">
        <v>3</v>
      </c>
      <c r="D18" s="556"/>
      <c r="E18" s="559" t="s">
        <v>8</v>
      </c>
      <c r="F18" s="561" t="s">
        <v>47</v>
      </c>
      <c r="G18" s="559" t="s">
        <v>7</v>
      </c>
      <c r="H18" s="548" t="s">
        <v>4</v>
      </c>
      <c r="I18" s="549"/>
      <c r="J18" s="548" t="s">
        <v>5</v>
      </c>
      <c r="K18" s="549"/>
      <c r="L18" s="548" t="s">
        <v>15</v>
      </c>
      <c r="M18" s="565"/>
      <c r="N18" s="11"/>
      <c r="O18" s="33"/>
      <c r="P18" s="552"/>
      <c r="Q18" s="30"/>
      <c r="R18" s="30"/>
      <c r="S18" s="30"/>
      <c r="T18" s="30"/>
      <c r="U18" s="30"/>
      <c r="V18" s="30"/>
      <c r="W18" s="30"/>
      <c r="X18" s="30"/>
      <c r="Y18" s="30"/>
      <c r="Z18" s="30"/>
      <c r="AA18" s="30"/>
      <c r="AB18" s="30"/>
      <c r="AC18" s="30"/>
      <c r="AD18" s="30"/>
      <c r="AE18" s="30"/>
      <c r="AF18" s="590"/>
      <c r="AG18" s="590"/>
      <c r="AJ18" s="31"/>
      <c r="AK18" s="553" t="s">
        <v>12</v>
      </c>
      <c r="AL18" s="537"/>
      <c r="AM18" s="553" t="s">
        <v>19</v>
      </c>
      <c r="AN18" s="537"/>
      <c r="AO18" s="508" t="s">
        <v>13</v>
      </c>
      <c r="AP18" s="510"/>
      <c r="AQ18" s="508" t="s">
        <v>17</v>
      </c>
      <c r="AR18" s="509"/>
      <c r="AS18" s="509"/>
      <c r="AT18" s="510"/>
      <c r="BB18"/>
      <c r="BC18"/>
      <c r="BD18"/>
    </row>
    <row r="19" spans="1:71" ht="15" customHeight="1">
      <c r="A19" s="590"/>
      <c r="B19" s="593"/>
      <c r="C19" s="557"/>
      <c r="D19" s="558"/>
      <c r="E19" s="560"/>
      <c r="F19" s="562"/>
      <c r="G19" s="560"/>
      <c r="H19" s="550"/>
      <c r="I19" s="551"/>
      <c r="J19" s="550"/>
      <c r="K19" s="551"/>
      <c r="L19" s="550"/>
      <c r="M19" s="566"/>
      <c r="N19" s="11"/>
      <c r="O19" s="33"/>
      <c r="P19" s="552"/>
      <c r="Q19" s="30"/>
      <c r="R19" s="30"/>
      <c r="S19" s="30"/>
      <c r="T19" s="30"/>
      <c r="U19" s="30"/>
      <c r="V19" s="30"/>
      <c r="W19" s="30"/>
      <c r="X19" s="30"/>
      <c r="Y19" s="30"/>
      <c r="Z19" s="30"/>
      <c r="AA19" s="30"/>
      <c r="AB19" s="30"/>
      <c r="AC19" s="30"/>
      <c r="AD19" s="30"/>
      <c r="AE19" s="30"/>
      <c r="AF19" s="590"/>
      <c r="AG19" s="590"/>
      <c r="AJ19" s="31"/>
      <c r="AK19" s="3" t="s">
        <v>295</v>
      </c>
      <c r="AL19" s="3" t="s">
        <v>296</v>
      </c>
      <c r="AM19" s="3" t="s">
        <v>295</v>
      </c>
      <c r="AN19" s="3" t="s">
        <v>296</v>
      </c>
      <c r="AO19" s="9" t="s">
        <v>295</v>
      </c>
      <c r="AP19" s="9" t="s">
        <v>296</v>
      </c>
      <c r="AQ19" s="9" t="s">
        <v>295</v>
      </c>
      <c r="AR19" s="9" t="s">
        <v>296</v>
      </c>
      <c r="AS19" s="16" t="s">
        <v>18</v>
      </c>
      <c r="AT19" s="3" t="s">
        <v>1</v>
      </c>
      <c r="BB19"/>
      <c r="BC19"/>
      <c r="BD19"/>
    </row>
    <row r="20" spans="1:71" ht="15" customHeight="1">
      <c r="A20" s="590"/>
      <c r="B20" s="594">
        <v>1</v>
      </c>
      <c r="C20" s="508">
        <f>$C$11</f>
        <v>0</v>
      </c>
      <c r="D20" s="510"/>
      <c r="E20" s="596"/>
      <c r="F20" s="597"/>
      <c r="G20" s="598"/>
      <c r="H20" s="599"/>
      <c r="I20" s="600"/>
      <c r="J20" s="544">
        <f>J11+H20</f>
        <v>0</v>
      </c>
      <c r="K20" s="545"/>
      <c r="L20" s="508">
        <f>ROUND(G20*H20,0)</f>
        <v>0</v>
      </c>
      <c r="M20" s="509"/>
      <c r="N20" s="34"/>
      <c r="O20" s="35"/>
      <c r="P20" s="590"/>
      <c r="Q20" s="590"/>
      <c r="R20" s="590"/>
      <c r="S20" s="590"/>
      <c r="T20" s="590"/>
      <c r="U20" s="590"/>
      <c r="V20" s="590"/>
      <c r="W20" s="590"/>
      <c r="X20" s="590"/>
      <c r="Y20" s="590"/>
      <c r="Z20" s="590"/>
      <c r="AA20" s="590"/>
      <c r="AB20" s="590"/>
      <c r="AC20" s="590"/>
      <c r="AD20" s="590"/>
      <c r="AE20" s="590"/>
      <c r="AF20" s="590"/>
      <c r="AG20" s="590"/>
      <c r="AJ20" s="31"/>
      <c r="AK20" s="17">
        <f>IF(OR($B$17=$C$72,$B$17=$C$73,$B$17=$C$74,$B$17=$C$75,$B$17=$C$70,$B$17=$C$71),H20,)</f>
        <v>0</v>
      </c>
      <c r="AL20" s="17">
        <f>IF(OR($B$17=$C$76,$B$17=$C$77,$B$17=$C$78,$B$17=$C$79,$B$17=$C$80,$B$17=$C$81),H20,)</f>
        <v>0</v>
      </c>
      <c r="AM20" s="17">
        <f>IF(AK20&gt;0,IF(J20&lt;=108,H20,)+IF(J20&gt;108,MAX(108-J11,0),),)</f>
        <v>0</v>
      </c>
      <c r="AN20" s="17">
        <f>IF(AL20&gt;0,IF(J20&lt;=108,H20,)+IF(J20&gt;108,MAX(108-J11,0),),)</f>
        <v>0</v>
      </c>
      <c r="AO20" s="9">
        <f>G20*AK20</f>
        <v>0</v>
      </c>
      <c r="AP20" s="9">
        <f>+G20*AL20</f>
        <v>0</v>
      </c>
      <c r="AQ20" s="9">
        <f>IF(E20=$D$70,$D$66*AM20,)</f>
        <v>0</v>
      </c>
      <c r="AR20" s="9">
        <f>IF(E20=$D$70,$D$67*AN20,)</f>
        <v>0</v>
      </c>
      <c r="AS20" s="9">
        <f>IF(E20=$D$69,MIN(G20,$G$66)*SUM(AM20,AN20),)</f>
        <v>0</v>
      </c>
      <c r="AT20" s="21">
        <f t="shared" ref="AT20:AT25" si="4">ROUND(SUM(AQ20:AS20),0)</f>
        <v>0</v>
      </c>
      <c r="BB20"/>
      <c r="BC20"/>
      <c r="BD20"/>
    </row>
    <row r="21" spans="1:71" ht="15" customHeight="1">
      <c r="A21" s="590"/>
      <c r="B21" s="594">
        <v>2</v>
      </c>
      <c r="C21" s="508">
        <f>$C$12</f>
        <v>0</v>
      </c>
      <c r="D21" s="510"/>
      <c r="E21" s="596"/>
      <c r="F21" s="597"/>
      <c r="G21" s="598"/>
      <c r="H21" s="599"/>
      <c r="I21" s="600"/>
      <c r="J21" s="544">
        <f>J12+H21</f>
        <v>0</v>
      </c>
      <c r="K21" s="545"/>
      <c r="L21" s="508">
        <f>ROUND(G21*H21,0)</f>
        <v>0</v>
      </c>
      <c r="M21" s="509"/>
      <c r="N21" s="34"/>
      <c r="O21" s="35"/>
      <c r="P21" s="590"/>
      <c r="Q21" s="590"/>
      <c r="R21" s="590"/>
      <c r="S21" s="590"/>
      <c r="T21" s="590"/>
      <c r="U21" s="590"/>
      <c r="V21" s="590"/>
      <c r="W21" s="590"/>
      <c r="X21" s="590"/>
      <c r="Y21" s="590"/>
      <c r="Z21" s="590"/>
      <c r="AA21" s="590"/>
      <c r="AB21" s="590"/>
      <c r="AC21" s="590"/>
      <c r="AD21" s="590"/>
      <c r="AE21" s="590"/>
      <c r="AF21" s="590"/>
      <c r="AG21" s="590"/>
      <c r="AJ21" s="31"/>
      <c r="AK21" s="17">
        <f>IF(OR($B$17=$C$72,$B$17=$C$73,$B$17=$C$74,$B$17=$C$75,$B$17=$C$70,$B$17=$C$71),H21,)</f>
        <v>0</v>
      </c>
      <c r="AL21" s="17">
        <f>IF(OR($B$17=$C$76,$B$17=$C$77,$B$17=$C$78,$B$17=$C$79,$B$17=$C$80,$B$17=$C$81),H21,)</f>
        <v>0</v>
      </c>
      <c r="AM21" s="17">
        <f t="shared" ref="AM21:AM23" si="5">IF(AK21&gt;0,IF(J21&lt;=108,H21,)+IF(J21&gt;108,MAX(108-J12,0),),)</f>
        <v>0</v>
      </c>
      <c r="AN21" s="17">
        <f t="shared" ref="AN21:AN24" si="6">IF(AL21&gt;0,IF(J21&lt;=108,H21,)+IF(J21&gt;108,MAX(108-J12,0),),)</f>
        <v>0</v>
      </c>
      <c r="AO21" s="9">
        <f>G21*AK21</f>
        <v>0</v>
      </c>
      <c r="AP21" s="9">
        <f>+G21*AL21</f>
        <v>0</v>
      </c>
      <c r="AQ21" s="9">
        <f>IF(E21=$D$70,$D$66*AM21,)</f>
        <v>0</v>
      </c>
      <c r="AR21" s="9">
        <f>IF(E21=$D$70,$D$67*AN21,)</f>
        <v>0</v>
      </c>
      <c r="AS21" s="9">
        <f>IF(E21=$D$69,MIN(G21,$G$66)*SUM(AM21,AN21),)</f>
        <v>0</v>
      </c>
      <c r="AT21" s="21">
        <f t="shared" si="4"/>
        <v>0</v>
      </c>
      <c r="BB21"/>
      <c r="BC21"/>
      <c r="BD21"/>
    </row>
    <row r="22" spans="1:71" ht="15" customHeight="1">
      <c r="A22" s="590"/>
      <c r="B22" s="594">
        <v>3</v>
      </c>
      <c r="C22" s="508">
        <f>$C$13</f>
        <v>0</v>
      </c>
      <c r="D22" s="510"/>
      <c r="E22" s="596"/>
      <c r="F22" s="597"/>
      <c r="G22" s="598"/>
      <c r="H22" s="599"/>
      <c r="I22" s="600"/>
      <c r="J22" s="544">
        <f>J13+H22</f>
        <v>0</v>
      </c>
      <c r="K22" s="545"/>
      <c r="L22" s="508">
        <f>ROUND(G22*H22,0)</f>
        <v>0</v>
      </c>
      <c r="M22" s="509"/>
      <c r="N22" s="34"/>
      <c r="O22" s="35"/>
      <c r="P22" s="590"/>
      <c r="Q22" s="590"/>
      <c r="R22" s="590"/>
      <c r="S22" s="590"/>
      <c r="T22" s="590"/>
      <c r="U22" s="590"/>
      <c r="V22" s="590"/>
      <c r="W22" s="590"/>
      <c r="X22" s="590"/>
      <c r="Y22" s="590"/>
      <c r="Z22" s="590"/>
      <c r="AA22" s="590"/>
      <c r="AB22" s="590"/>
      <c r="AC22" s="590"/>
      <c r="AD22" s="590"/>
      <c r="AE22" s="590"/>
      <c r="AF22" s="590"/>
      <c r="AG22" s="590"/>
      <c r="AJ22" s="31"/>
      <c r="AK22" s="17">
        <f>IF(OR($B$17=$C$72,$B$17=$C$73,$B$17=$C$74,$B$17=$C$75,$B$17=$C$70,$B$17=$C$71),H22,)</f>
        <v>0</v>
      </c>
      <c r="AL22" s="17">
        <f>IF(OR($B$17=$C$76,$B$17=$C$77,$B$17=$C$78,$B$17=$C$79,$B$17=$C$80,$B$17=$C$81),H22,)</f>
        <v>0</v>
      </c>
      <c r="AM22" s="17">
        <f t="shared" si="5"/>
        <v>0</v>
      </c>
      <c r="AN22" s="17">
        <f t="shared" si="6"/>
        <v>0</v>
      </c>
      <c r="AO22" s="9">
        <f>G22*AK22</f>
        <v>0</v>
      </c>
      <c r="AP22" s="9">
        <f>+G22*AL22</f>
        <v>0</v>
      </c>
      <c r="AQ22" s="9">
        <f>IF(E22=$D$70,$D$66*AM22,)</f>
        <v>0</v>
      </c>
      <c r="AR22" s="9">
        <f>IF(E22=$D$70,$D$67*AN22,)</f>
        <v>0</v>
      </c>
      <c r="AS22" s="9">
        <f>IF(E22=$D$69,MIN(G22,$G$66)*SUM(AM22,AN22),)</f>
        <v>0</v>
      </c>
      <c r="AT22" s="21">
        <f t="shared" si="4"/>
        <v>0</v>
      </c>
      <c r="BB22"/>
      <c r="BC22"/>
      <c r="BD22"/>
    </row>
    <row r="23" spans="1:71" ht="15" customHeight="1">
      <c r="A23" s="590"/>
      <c r="B23" s="594">
        <v>4</v>
      </c>
      <c r="C23" s="508">
        <f>$C$14</f>
        <v>0</v>
      </c>
      <c r="D23" s="510"/>
      <c r="E23" s="596"/>
      <c r="F23" s="597"/>
      <c r="G23" s="598"/>
      <c r="H23" s="599"/>
      <c r="I23" s="600"/>
      <c r="J23" s="544">
        <f>J14+H23</f>
        <v>0</v>
      </c>
      <c r="K23" s="545"/>
      <c r="L23" s="508">
        <f>ROUND(G23*H23,0)</f>
        <v>0</v>
      </c>
      <c r="M23" s="509"/>
      <c r="N23" s="34"/>
      <c r="O23" s="35"/>
      <c r="P23" s="590"/>
      <c r="Q23" s="590"/>
      <c r="R23" s="590"/>
      <c r="S23" s="590"/>
      <c r="T23" s="590"/>
      <c r="U23" s="590"/>
      <c r="V23" s="590"/>
      <c r="W23" s="590"/>
      <c r="X23" s="590"/>
      <c r="Y23" s="590"/>
      <c r="Z23" s="590"/>
      <c r="AA23" s="590"/>
      <c r="AB23" s="590"/>
      <c r="AC23" s="590"/>
      <c r="AD23" s="590"/>
      <c r="AE23" s="590"/>
      <c r="AF23" s="590"/>
      <c r="AG23" s="590"/>
      <c r="AJ23" s="31"/>
      <c r="AK23" s="17">
        <f>IF(OR($B$17=$C$72,$B$17=$C$73,$B$17=$C$74,$B$17=$C$75,$B$17=$C$70,$B$17=$C$71),H23,)</f>
        <v>0</v>
      </c>
      <c r="AL23" s="17">
        <f>IF(OR($B$17=$C$76,$B$17=$C$77,$B$17=$C$78,$B$17=$C$79,$B$17=$C$80,$B$17=$C$81),H23,)</f>
        <v>0</v>
      </c>
      <c r="AM23" s="17">
        <f t="shared" si="5"/>
        <v>0</v>
      </c>
      <c r="AN23" s="17">
        <f t="shared" si="6"/>
        <v>0</v>
      </c>
      <c r="AO23" s="9">
        <f>G23*AK23</f>
        <v>0</v>
      </c>
      <c r="AP23" s="9">
        <f>+G23*AL23</f>
        <v>0</v>
      </c>
      <c r="AQ23" s="9">
        <f>IF(E23=$D$70,$D$66*AM23,)</f>
        <v>0</v>
      </c>
      <c r="AR23" s="9">
        <f>IF(E23=$D$70,$D$67*AN23,)</f>
        <v>0</v>
      </c>
      <c r="AS23" s="9">
        <f>IF(E23=$D$69,MIN(G23,$G$66)*SUM(AM23,AN23),)</f>
        <v>0</v>
      </c>
      <c r="AT23" s="21">
        <f t="shared" si="4"/>
        <v>0</v>
      </c>
      <c r="BB23"/>
      <c r="BC23"/>
      <c r="BD23"/>
    </row>
    <row r="24" spans="1:71" ht="15" customHeight="1" thickBot="1">
      <c r="A24" s="590"/>
      <c r="B24" s="601">
        <v>5</v>
      </c>
      <c r="C24" s="524">
        <f>$C$15</f>
        <v>0</v>
      </c>
      <c r="D24" s="525"/>
      <c r="E24" s="603"/>
      <c r="F24" s="604"/>
      <c r="G24" s="605"/>
      <c r="H24" s="611"/>
      <c r="I24" s="612"/>
      <c r="J24" s="546">
        <f>J15+H24</f>
        <v>0</v>
      </c>
      <c r="K24" s="547"/>
      <c r="L24" s="524">
        <f>ROUND(G24*H24,0)</f>
        <v>0</v>
      </c>
      <c r="M24" s="563"/>
      <c r="N24" s="34"/>
      <c r="O24" s="35"/>
      <c r="P24" s="590"/>
      <c r="Q24" s="590"/>
      <c r="R24" s="590"/>
      <c r="S24" s="590"/>
      <c r="T24" s="590"/>
      <c r="U24" s="590"/>
      <c r="V24" s="590"/>
      <c r="W24" s="590"/>
      <c r="X24" s="590"/>
      <c r="Y24" s="590"/>
      <c r="Z24" s="590"/>
      <c r="AA24" s="590"/>
      <c r="AB24" s="590"/>
      <c r="AC24" s="590"/>
      <c r="AD24" s="590"/>
      <c r="AE24" s="590"/>
      <c r="AF24" s="590"/>
      <c r="AG24" s="590"/>
      <c r="AJ24" s="31"/>
      <c r="AK24" s="19">
        <f>IF(OR($B$17=$C$72,$B$17=$C$73,$B$17=$C$74,$B$17=$C$75,$B$17=$C$70,$B$17=$C$71),H24,)</f>
        <v>0</v>
      </c>
      <c r="AL24" s="19">
        <f>IF(OR($B$17=$C$76,$B$17=$C$77,$B$17=$C$78,$B$17=$C$79,$B$17=$C$80,$B$17=$C$81),H24,)</f>
        <v>0</v>
      </c>
      <c r="AM24" s="19">
        <f>IF(AK24&gt;0,IF(J24&lt;=108,H24,)+IF(J24&gt;108,MAX(108-J15,0),),)</f>
        <v>0</v>
      </c>
      <c r="AN24" s="19">
        <f t="shared" si="6"/>
        <v>0</v>
      </c>
      <c r="AO24" s="13">
        <f>G24*AK24</f>
        <v>0</v>
      </c>
      <c r="AP24" s="13">
        <f>+G24*AL24</f>
        <v>0</v>
      </c>
      <c r="AQ24" s="13">
        <f>IF(E24=$D$70,$D$66*AM24,)</f>
        <v>0</v>
      </c>
      <c r="AR24" s="13">
        <f>IF(E24=$D$70,$D$67*AN24,)</f>
        <v>0</v>
      </c>
      <c r="AS24" s="13">
        <f>IF(E24=$D$69,MIN(G24,$G$66)*SUM(AM24,AN24),)</f>
        <v>0</v>
      </c>
      <c r="AT24" s="23">
        <f t="shared" si="4"/>
        <v>0</v>
      </c>
      <c r="BB24"/>
      <c r="BC24"/>
      <c r="BD24"/>
    </row>
    <row r="25" spans="1:71" ht="15" customHeight="1" thickTop="1">
      <c r="A25" s="590"/>
      <c r="B25" s="608" t="s">
        <v>0</v>
      </c>
      <c r="C25" s="609"/>
      <c r="D25" s="609"/>
      <c r="E25" s="609"/>
      <c r="F25" s="609"/>
      <c r="G25" s="609"/>
      <c r="H25" s="538">
        <f>SUM(H20:I24)</f>
        <v>0</v>
      </c>
      <c r="I25" s="538"/>
      <c r="J25" s="539">
        <f>SUM(J20:K24)</f>
        <v>0</v>
      </c>
      <c r="K25" s="540"/>
      <c r="L25" s="488">
        <f>SUM(L20:M24)</f>
        <v>0</v>
      </c>
      <c r="M25" s="564"/>
      <c r="N25" s="34"/>
      <c r="O25" s="35"/>
      <c r="P25" s="590"/>
      <c r="Q25" s="590"/>
      <c r="R25" s="590"/>
      <c r="S25" s="590"/>
      <c r="T25" s="590"/>
      <c r="U25" s="590"/>
      <c r="V25" s="590"/>
      <c r="W25" s="590"/>
      <c r="X25" s="590"/>
      <c r="Y25" s="590"/>
      <c r="Z25" s="590"/>
      <c r="AA25" s="590"/>
      <c r="AB25" s="590"/>
      <c r="AC25" s="590"/>
      <c r="AD25" s="590"/>
      <c r="AE25" s="590"/>
      <c r="AF25" s="590"/>
      <c r="AG25" s="590"/>
      <c r="AJ25" s="31"/>
      <c r="AK25" s="20">
        <f t="shared" ref="AK25:AS25" si="7">SUM(AK20:AK24)</f>
        <v>0</v>
      </c>
      <c r="AL25" s="20">
        <f t="shared" si="7"/>
        <v>0</v>
      </c>
      <c r="AM25" s="20">
        <f t="shared" si="7"/>
        <v>0</v>
      </c>
      <c r="AN25" s="20">
        <f t="shared" si="7"/>
        <v>0</v>
      </c>
      <c r="AO25" s="14">
        <f t="shared" si="7"/>
        <v>0</v>
      </c>
      <c r="AP25" s="14">
        <f t="shared" si="7"/>
        <v>0</v>
      </c>
      <c r="AQ25" s="14">
        <f t="shared" si="7"/>
        <v>0</v>
      </c>
      <c r="AR25" s="14">
        <f t="shared" si="7"/>
        <v>0</v>
      </c>
      <c r="AS25" s="14">
        <f t="shared" si="7"/>
        <v>0</v>
      </c>
      <c r="AT25" s="22">
        <f t="shared" si="4"/>
        <v>0</v>
      </c>
      <c r="BB25"/>
      <c r="BC25"/>
      <c r="BD25"/>
    </row>
    <row r="26" spans="1:71" ht="21.75" customHeight="1">
      <c r="A26" s="590"/>
      <c r="B26" s="554" t="s">
        <v>336</v>
      </c>
      <c r="C26" s="554"/>
      <c r="D26" s="554"/>
      <c r="E26" s="554"/>
      <c r="F26" s="554"/>
      <c r="G26" s="554"/>
      <c r="H26" s="554"/>
      <c r="I26" s="613"/>
      <c r="J26" s="613"/>
      <c r="K26" s="613"/>
      <c r="L26" s="613"/>
      <c r="M26" s="613"/>
      <c r="N26" s="590"/>
      <c r="O26" s="590"/>
      <c r="P26" s="590"/>
      <c r="Q26" s="590"/>
      <c r="R26" s="590"/>
      <c r="S26" s="590"/>
      <c r="T26" s="590"/>
      <c r="U26" s="590"/>
      <c r="V26" s="590"/>
      <c r="W26" s="590"/>
      <c r="X26" s="590"/>
      <c r="Y26" s="590"/>
      <c r="Z26" s="590"/>
      <c r="AA26" s="590"/>
      <c r="AB26" s="590"/>
      <c r="AC26" s="590"/>
      <c r="AD26" s="590"/>
      <c r="AE26" s="590"/>
      <c r="AF26" s="590"/>
      <c r="AG26" s="590"/>
      <c r="AK26" s="5"/>
      <c r="AL26" s="5"/>
      <c r="AM26" s="5"/>
      <c r="AN26" s="5"/>
      <c r="AO26" s="5"/>
      <c r="AP26" s="5"/>
      <c r="BB26"/>
      <c r="BC26"/>
      <c r="BD26"/>
      <c r="BE26" s="15"/>
      <c r="BF26" s="15"/>
      <c r="BG26" s="15"/>
      <c r="BH26" s="15"/>
      <c r="BK26" s="18"/>
      <c r="BL26" s="18"/>
      <c r="BO26" s="8"/>
      <c r="BP26" s="8"/>
      <c r="BQ26" s="8"/>
      <c r="BR26" s="8"/>
      <c r="BS26" s="8"/>
    </row>
    <row r="27" spans="1:71" ht="15" customHeight="1">
      <c r="A27" s="590"/>
      <c r="B27" s="593"/>
      <c r="C27" s="555" t="s">
        <v>3</v>
      </c>
      <c r="D27" s="556"/>
      <c r="E27" s="559" t="s">
        <v>8</v>
      </c>
      <c r="F27" s="561" t="s">
        <v>47</v>
      </c>
      <c r="G27" s="559" t="s">
        <v>7</v>
      </c>
      <c r="H27" s="548" t="s">
        <v>4</v>
      </c>
      <c r="I27" s="549"/>
      <c r="J27" s="548" t="s">
        <v>5</v>
      </c>
      <c r="K27" s="549"/>
      <c r="L27" s="548" t="s">
        <v>15</v>
      </c>
      <c r="M27" s="565"/>
      <c r="N27" s="11"/>
      <c r="O27" s="33"/>
      <c r="P27" s="552"/>
      <c r="Q27" s="30"/>
      <c r="R27" s="30"/>
      <c r="S27" s="30"/>
      <c r="T27" s="30"/>
      <c r="U27" s="30"/>
      <c r="V27" s="30"/>
      <c r="W27" s="30"/>
      <c r="X27" s="30"/>
      <c r="Y27" s="30"/>
      <c r="Z27" s="30"/>
      <c r="AA27" s="30"/>
      <c r="AB27" s="30"/>
      <c r="AC27" s="30"/>
      <c r="AD27" s="30"/>
      <c r="AE27" s="30"/>
      <c r="AF27" s="590"/>
      <c r="AG27" s="590"/>
      <c r="AK27" s="553" t="s">
        <v>12</v>
      </c>
      <c r="AL27" s="537"/>
      <c r="AM27" s="553" t="s">
        <v>19</v>
      </c>
      <c r="AN27" s="537"/>
      <c r="AO27" s="508" t="s">
        <v>13</v>
      </c>
      <c r="AP27" s="510"/>
      <c r="AQ27" s="508" t="s">
        <v>17</v>
      </c>
      <c r="AR27" s="509"/>
      <c r="AS27" s="509"/>
      <c r="AT27" s="510"/>
      <c r="BB27"/>
      <c r="BC27"/>
      <c r="BD27"/>
    </row>
    <row r="28" spans="1:71" ht="15" customHeight="1">
      <c r="A28" s="590"/>
      <c r="B28" s="593"/>
      <c r="C28" s="557"/>
      <c r="D28" s="558"/>
      <c r="E28" s="560"/>
      <c r="F28" s="562"/>
      <c r="G28" s="560"/>
      <c r="H28" s="550"/>
      <c r="I28" s="551"/>
      <c r="J28" s="550"/>
      <c r="K28" s="551"/>
      <c r="L28" s="550"/>
      <c r="M28" s="566"/>
      <c r="N28" s="11"/>
      <c r="O28" s="33"/>
      <c r="P28" s="552"/>
      <c r="Q28" s="30"/>
      <c r="R28" s="30"/>
      <c r="S28" s="30"/>
      <c r="T28" s="30"/>
      <c r="U28" s="30"/>
      <c r="V28" s="30"/>
      <c r="W28" s="30"/>
      <c r="X28" s="30"/>
      <c r="Y28" s="30"/>
      <c r="Z28" s="30"/>
      <c r="AA28" s="30"/>
      <c r="AB28" s="30"/>
      <c r="AC28" s="30"/>
      <c r="AD28" s="30"/>
      <c r="AE28" s="30"/>
      <c r="AF28" s="590"/>
      <c r="AG28" s="590"/>
      <c r="AK28" s="3" t="s">
        <v>295</v>
      </c>
      <c r="AL28" s="3" t="s">
        <v>296</v>
      </c>
      <c r="AM28" s="3" t="s">
        <v>295</v>
      </c>
      <c r="AN28" s="3" t="s">
        <v>296</v>
      </c>
      <c r="AO28" s="9" t="s">
        <v>295</v>
      </c>
      <c r="AP28" s="9" t="s">
        <v>296</v>
      </c>
      <c r="AQ28" s="9" t="s">
        <v>295</v>
      </c>
      <c r="AR28" s="9" t="s">
        <v>296</v>
      </c>
      <c r="AS28" s="16" t="s">
        <v>18</v>
      </c>
      <c r="AT28" s="3" t="s">
        <v>1</v>
      </c>
      <c r="BB28"/>
      <c r="BC28"/>
      <c r="BD28"/>
    </row>
    <row r="29" spans="1:71" ht="15" customHeight="1">
      <c r="A29" s="590"/>
      <c r="B29" s="594">
        <v>1</v>
      </c>
      <c r="C29" s="508">
        <f>$C$11</f>
        <v>0</v>
      </c>
      <c r="D29" s="510"/>
      <c r="E29" s="596"/>
      <c r="F29" s="597"/>
      <c r="G29" s="598"/>
      <c r="H29" s="599"/>
      <c r="I29" s="600"/>
      <c r="J29" s="544">
        <f>+H29+J20</f>
        <v>0</v>
      </c>
      <c r="K29" s="545"/>
      <c r="L29" s="508">
        <f>ROUND(G29*H29,0)</f>
        <v>0</v>
      </c>
      <c r="M29" s="509"/>
      <c r="N29" s="34"/>
      <c r="O29" s="35"/>
      <c r="P29" s="590"/>
      <c r="Q29" s="590"/>
      <c r="R29" s="590"/>
      <c r="S29" s="590"/>
      <c r="T29" s="590"/>
      <c r="U29" s="590"/>
      <c r="V29" s="590"/>
      <c r="W29" s="590"/>
      <c r="X29" s="590"/>
      <c r="Y29" s="590"/>
      <c r="Z29" s="590"/>
      <c r="AA29" s="590"/>
      <c r="AB29" s="590"/>
      <c r="AC29" s="590"/>
      <c r="AD29" s="590"/>
      <c r="AE29" s="590"/>
      <c r="AF29" s="590"/>
      <c r="AG29" s="590"/>
      <c r="AK29" s="17">
        <f>IF(OR($B$26=$C$72,$B$26=$C$73,$B$26=$C$74,$B$26=$C$75,$B$26=$C$70,$B$26=$C$71),H29,)</f>
        <v>0</v>
      </c>
      <c r="AL29" s="17">
        <f>IF(OR($B$26=$C$76,$B$26=$C$77,$B$26=$C$78,$B$26=$C$79,$B$26=$C$80,$B$26=$C$81),H29,)</f>
        <v>0</v>
      </c>
      <c r="AM29" s="17">
        <f>IF(AK29&gt;0,IF(J29&lt;=108,H29,)+IF(J29&gt;108,MAX(108-J20,0),),)</f>
        <v>0</v>
      </c>
      <c r="AN29" s="17">
        <f>IF(AL29&gt;0,IF(J29&lt;=108,H29,)+IF(J29&gt;108,MAX(108-J20,0),),)</f>
        <v>0</v>
      </c>
      <c r="AO29" s="9">
        <f>G29*AK29</f>
        <v>0</v>
      </c>
      <c r="AP29" s="9">
        <f>+G29*AL29</f>
        <v>0</v>
      </c>
      <c r="AQ29" s="9">
        <f>IF(E29=$D$70,$D$66*AM29,)</f>
        <v>0</v>
      </c>
      <c r="AR29" s="9">
        <f>IF(E29=$D$70,$D$67*AN29,)</f>
        <v>0</v>
      </c>
      <c r="AS29" s="9">
        <f>IF(E29=$D$69,MIN(G29,$G$66)*SUM(AM29,AN29),)</f>
        <v>0</v>
      </c>
      <c r="AT29" s="21">
        <f t="shared" ref="AT29:AT34" si="8">ROUND(SUM(AQ29:AS29),0)</f>
        <v>0</v>
      </c>
      <c r="BB29"/>
      <c r="BC29"/>
      <c r="BD29"/>
    </row>
    <row r="30" spans="1:71" ht="15" customHeight="1">
      <c r="A30" s="590"/>
      <c r="B30" s="594">
        <v>2</v>
      </c>
      <c r="C30" s="508">
        <f>$C$12</f>
        <v>0</v>
      </c>
      <c r="D30" s="510"/>
      <c r="E30" s="596"/>
      <c r="F30" s="597"/>
      <c r="G30" s="598"/>
      <c r="H30" s="599"/>
      <c r="I30" s="600"/>
      <c r="J30" s="544">
        <f>+H30+J21</f>
        <v>0</v>
      </c>
      <c r="K30" s="545"/>
      <c r="L30" s="508">
        <f>ROUND(G30*H30,0)</f>
        <v>0</v>
      </c>
      <c r="M30" s="509"/>
      <c r="N30" s="34"/>
      <c r="O30" s="35"/>
      <c r="P30" s="590"/>
      <c r="Q30" s="590"/>
      <c r="R30" s="590"/>
      <c r="S30" s="590"/>
      <c r="T30" s="590"/>
      <c r="U30" s="590"/>
      <c r="V30" s="590"/>
      <c r="W30" s="590"/>
      <c r="X30" s="590"/>
      <c r="Y30" s="590"/>
      <c r="Z30" s="590"/>
      <c r="AA30" s="590"/>
      <c r="AB30" s="590"/>
      <c r="AC30" s="590"/>
      <c r="AD30" s="590"/>
      <c r="AE30" s="590"/>
      <c r="AF30" s="590"/>
      <c r="AG30" s="590"/>
      <c r="AK30" s="17">
        <f>IF(OR($B$26=$C$72,$B$26=$C$73,$B$26=$C$74,$B$26=$C$75,$B$26=$C$70,$B$26=$C$71),H30,)</f>
        <v>0</v>
      </c>
      <c r="AL30" s="17">
        <f>IF(OR($B$26=$C$76,$B$26=$C$77,$B$26=$C$78,$B$26=$C$79,$B$26=$C$80,$B$26=$C$81),H30,)</f>
        <v>0</v>
      </c>
      <c r="AM30" s="17">
        <f t="shared" ref="AM30:AM32" si="9">IF(AK30&gt;0,IF(J30&lt;=108,H30,)+IF(J30&gt;108,MAX(108-J21,0),),)</f>
        <v>0</v>
      </c>
      <c r="AN30" s="17">
        <f t="shared" ref="AN30:AN32" si="10">IF(AL30&gt;0,IF(J30&lt;=108,H30,)+IF(J30&gt;108,MAX(108-J21,0),),)</f>
        <v>0</v>
      </c>
      <c r="AO30" s="9">
        <f>G30*AK30</f>
        <v>0</v>
      </c>
      <c r="AP30" s="9">
        <f>+G30*AL30</f>
        <v>0</v>
      </c>
      <c r="AQ30" s="9">
        <f>IF(E30=$D$70,$D$66*AM30,)</f>
        <v>0</v>
      </c>
      <c r="AR30" s="9">
        <f>IF(E30=$D$70,$D$67*AN30,)</f>
        <v>0</v>
      </c>
      <c r="AS30" s="9">
        <f>IF(E30=$D$69,MIN(G30,$G$66)*SUM(AM30,AN30),)</f>
        <v>0</v>
      </c>
      <c r="AT30" s="21">
        <f t="shared" si="8"/>
        <v>0</v>
      </c>
      <c r="BB30"/>
      <c r="BC30"/>
      <c r="BD30"/>
    </row>
    <row r="31" spans="1:71" ht="15" customHeight="1">
      <c r="A31" s="590"/>
      <c r="B31" s="594">
        <v>3</v>
      </c>
      <c r="C31" s="508">
        <f>$C$13</f>
        <v>0</v>
      </c>
      <c r="D31" s="510"/>
      <c r="E31" s="596"/>
      <c r="F31" s="597"/>
      <c r="G31" s="598"/>
      <c r="H31" s="599"/>
      <c r="I31" s="600"/>
      <c r="J31" s="544">
        <f>+H31+J22</f>
        <v>0</v>
      </c>
      <c r="K31" s="545"/>
      <c r="L31" s="508">
        <f>ROUND(G31*H31,0)</f>
        <v>0</v>
      </c>
      <c r="M31" s="509"/>
      <c r="N31" s="34"/>
      <c r="O31" s="35"/>
      <c r="P31" s="590"/>
      <c r="Q31" s="590"/>
      <c r="R31" s="590"/>
      <c r="S31" s="590"/>
      <c r="T31" s="590"/>
      <c r="U31" s="590"/>
      <c r="V31" s="590"/>
      <c r="W31" s="590"/>
      <c r="X31" s="590"/>
      <c r="Y31" s="590"/>
      <c r="Z31" s="590"/>
      <c r="AA31" s="590"/>
      <c r="AB31" s="590"/>
      <c r="AC31" s="590"/>
      <c r="AD31" s="590"/>
      <c r="AE31" s="590"/>
      <c r="AF31" s="590"/>
      <c r="AG31" s="590"/>
      <c r="AK31" s="17">
        <f>IF(OR($B$26=$C$72,$B$26=$C$73,$B$26=$C$74,$B$26=$C$75,$B$26=$C$70,$B$26=$C$71),H31,)</f>
        <v>0</v>
      </c>
      <c r="AL31" s="17">
        <f>IF(OR($B$26=$C$76,$B$26=$C$77,$B$26=$C$78,$B$26=$C$79,$B$26=$C$80,$B$26=$C$81),H31,)</f>
        <v>0</v>
      </c>
      <c r="AM31" s="17">
        <f t="shared" si="9"/>
        <v>0</v>
      </c>
      <c r="AN31" s="17">
        <f t="shared" si="10"/>
        <v>0</v>
      </c>
      <c r="AO31" s="9">
        <f>G31*AK31</f>
        <v>0</v>
      </c>
      <c r="AP31" s="9">
        <f>+G31*AL31</f>
        <v>0</v>
      </c>
      <c r="AQ31" s="9">
        <f>IF(E31=$D$70,$D$66*AM31,)</f>
        <v>0</v>
      </c>
      <c r="AR31" s="9">
        <f>IF(E31=$D$70,$D$67*AN31,)</f>
        <v>0</v>
      </c>
      <c r="AS31" s="9">
        <f>IF(E31=$D$69,MIN(G31,$G$66)*SUM(AM31,AN31),)</f>
        <v>0</v>
      </c>
      <c r="AT31" s="21">
        <f t="shared" si="8"/>
        <v>0</v>
      </c>
      <c r="BB31"/>
      <c r="BC31"/>
      <c r="BD31"/>
    </row>
    <row r="32" spans="1:71" ht="15" customHeight="1">
      <c r="A32" s="590"/>
      <c r="B32" s="594">
        <v>4</v>
      </c>
      <c r="C32" s="508">
        <f>$C$14</f>
        <v>0</v>
      </c>
      <c r="D32" s="510"/>
      <c r="E32" s="596"/>
      <c r="F32" s="597"/>
      <c r="G32" s="598"/>
      <c r="H32" s="599"/>
      <c r="I32" s="600"/>
      <c r="J32" s="544">
        <f>+H32+J23</f>
        <v>0</v>
      </c>
      <c r="K32" s="545"/>
      <c r="L32" s="508">
        <f>ROUND(G32*H32,0)</f>
        <v>0</v>
      </c>
      <c r="M32" s="509"/>
      <c r="N32" s="34"/>
      <c r="O32" s="35"/>
      <c r="P32" s="590"/>
      <c r="Q32" s="590"/>
      <c r="R32" s="590"/>
      <c r="S32" s="590"/>
      <c r="T32" s="590"/>
      <c r="U32" s="590"/>
      <c r="V32" s="590"/>
      <c r="W32" s="590"/>
      <c r="X32" s="590"/>
      <c r="Y32" s="590"/>
      <c r="Z32" s="590"/>
      <c r="AA32" s="590"/>
      <c r="AB32" s="590"/>
      <c r="AC32" s="590"/>
      <c r="AD32" s="590"/>
      <c r="AE32" s="590"/>
      <c r="AF32" s="590"/>
      <c r="AG32" s="590"/>
      <c r="AK32" s="17">
        <f>IF(OR($B$26=$C$72,$B$26=$C$73,$B$26=$C$74,$B$26=$C$75,$B$26=$C$70,$B$26=$C$71),H32,)</f>
        <v>0</v>
      </c>
      <c r="AL32" s="17">
        <f>IF(OR($B$26=$C$76,$B$26=$C$77,$B$26=$C$78,$B$26=$C$79,$B$26=$C$80,$B$26=$C$81),H32,)</f>
        <v>0</v>
      </c>
      <c r="AM32" s="17">
        <f t="shared" si="9"/>
        <v>0</v>
      </c>
      <c r="AN32" s="17">
        <f t="shared" si="10"/>
        <v>0</v>
      </c>
      <c r="AO32" s="9">
        <f>G32*AK32</f>
        <v>0</v>
      </c>
      <c r="AP32" s="9">
        <f>+G32*AL32</f>
        <v>0</v>
      </c>
      <c r="AQ32" s="9">
        <f>IF(E32=$D$70,$D$66*AM32,)</f>
        <v>0</v>
      </c>
      <c r="AR32" s="9">
        <f>IF(E32=$D$70,$D$67*AN32,)</f>
        <v>0</v>
      </c>
      <c r="AS32" s="9">
        <f>IF(E32=$D$69,MIN(G32,$G$66)*SUM(AM32,AN32),)</f>
        <v>0</v>
      </c>
      <c r="AT32" s="21">
        <f t="shared" si="8"/>
        <v>0</v>
      </c>
      <c r="BB32"/>
      <c r="BC32"/>
      <c r="BD32"/>
    </row>
    <row r="33" spans="1:71" ht="15" customHeight="1" thickBot="1">
      <c r="A33" s="590"/>
      <c r="B33" s="601">
        <v>5</v>
      </c>
      <c r="C33" s="524">
        <f>$C$15</f>
        <v>0</v>
      </c>
      <c r="D33" s="525"/>
      <c r="E33" s="603"/>
      <c r="F33" s="604"/>
      <c r="G33" s="605"/>
      <c r="H33" s="606"/>
      <c r="I33" s="607"/>
      <c r="J33" s="546">
        <f>+H33+J24</f>
        <v>0</v>
      </c>
      <c r="K33" s="547"/>
      <c r="L33" s="524">
        <f>ROUND(G33*H33,0)</f>
        <v>0</v>
      </c>
      <c r="M33" s="563"/>
      <c r="N33" s="34"/>
      <c r="O33" s="35"/>
      <c r="P33" s="590"/>
      <c r="Q33" s="590"/>
      <c r="R33" s="590"/>
      <c r="S33" s="590"/>
      <c r="T33" s="590"/>
      <c r="U33" s="590"/>
      <c r="V33" s="590"/>
      <c r="W33" s="590"/>
      <c r="X33" s="590"/>
      <c r="Y33" s="590"/>
      <c r="Z33" s="590"/>
      <c r="AA33" s="590"/>
      <c r="AB33" s="590"/>
      <c r="AC33" s="590"/>
      <c r="AD33" s="590"/>
      <c r="AE33" s="590"/>
      <c r="AF33" s="590"/>
      <c r="AG33" s="590"/>
      <c r="AK33" s="19">
        <f>IF(OR($B$26=$C$72,$B$26=$C$73,$B$26=$C$74,$B$26=$C$75,$B$26=$C$70,$B$26=$C$71),H33,)</f>
        <v>0</v>
      </c>
      <c r="AL33" s="19">
        <f>IF(OR($B$26=$C$76,$B$26=$C$77,$B$26=$C$78,$B$26=$C$79,$B$26=$C$80,$B$26=$C$81),H33,)</f>
        <v>0</v>
      </c>
      <c r="AM33" s="19">
        <f>IF(AK33&gt;0,IF(J33&lt;=108,H33,)+IF(J33&gt;108,MAX(108-J24,0),),)</f>
        <v>0</v>
      </c>
      <c r="AN33" s="19">
        <f>IF(AL33&gt;0,IF(J33&lt;=108,H33,)+IF(J33&gt;108,MAX(108-J24,0),),)</f>
        <v>0</v>
      </c>
      <c r="AO33" s="13">
        <f>G33*AK33</f>
        <v>0</v>
      </c>
      <c r="AP33" s="13">
        <f>+G33*AL33</f>
        <v>0</v>
      </c>
      <c r="AQ33" s="13">
        <f>IF(E33=$D$70,$D$66*AM33,)</f>
        <v>0</v>
      </c>
      <c r="AR33" s="13">
        <f>IF(E33=$D$70,$D$67*AN33,)</f>
        <v>0</v>
      </c>
      <c r="AS33" s="13">
        <f>IF(E33=$D$69,MIN(G33,$G$66)*SUM(AM33,AN33),)</f>
        <v>0</v>
      </c>
      <c r="AT33" s="23">
        <f t="shared" si="8"/>
        <v>0</v>
      </c>
      <c r="BB33"/>
      <c r="BC33"/>
      <c r="BD33"/>
    </row>
    <row r="34" spans="1:71" ht="15" customHeight="1" thickTop="1">
      <c r="A34" s="590"/>
      <c r="B34" s="608" t="s">
        <v>0</v>
      </c>
      <c r="C34" s="609"/>
      <c r="D34" s="609"/>
      <c r="E34" s="609"/>
      <c r="F34" s="609"/>
      <c r="G34" s="609"/>
      <c r="H34" s="538">
        <f>SUM(H29:I33)</f>
        <v>0</v>
      </c>
      <c r="I34" s="538"/>
      <c r="J34" s="539">
        <f>SUM(J29:K33)</f>
        <v>0</v>
      </c>
      <c r="K34" s="540"/>
      <c r="L34" s="488">
        <f>SUM(L29:M33)</f>
        <v>0</v>
      </c>
      <c r="M34" s="564"/>
      <c r="N34" s="34"/>
      <c r="O34" s="35"/>
      <c r="P34" s="590"/>
      <c r="Q34" s="590"/>
      <c r="R34" s="590"/>
      <c r="S34" s="590"/>
      <c r="T34" s="590"/>
      <c r="U34" s="590"/>
      <c r="V34" s="590"/>
      <c r="W34" s="590"/>
      <c r="X34" s="590"/>
      <c r="Y34" s="590"/>
      <c r="Z34" s="590"/>
      <c r="AA34" s="590"/>
      <c r="AB34" s="590"/>
      <c r="AC34" s="590"/>
      <c r="AD34" s="590"/>
      <c r="AE34" s="590"/>
      <c r="AF34" s="590"/>
      <c r="AG34" s="590"/>
      <c r="AJ34" s="31"/>
      <c r="AK34" s="20">
        <f t="shared" ref="AK34:AS34" si="11">SUM(AK29:AK33)</f>
        <v>0</v>
      </c>
      <c r="AL34" s="20">
        <f t="shared" si="11"/>
        <v>0</v>
      </c>
      <c r="AM34" s="20">
        <f t="shared" si="11"/>
        <v>0</v>
      </c>
      <c r="AN34" s="20">
        <f t="shared" si="11"/>
        <v>0</v>
      </c>
      <c r="AO34" s="14">
        <f t="shared" si="11"/>
        <v>0</v>
      </c>
      <c r="AP34" s="14">
        <f t="shared" si="11"/>
        <v>0</v>
      </c>
      <c r="AQ34" s="14">
        <f t="shared" si="11"/>
        <v>0</v>
      </c>
      <c r="AR34" s="14">
        <f t="shared" si="11"/>
        <v>0</v>
      </c>
      <c r="AS34" s="14">
        <f t="shared" si="11"/>
        <v>0</v>
      </c>
      <c r="AT34" s="22">
        <f t="shared" si="8"/>
        <v>0</v>
      </c>
      <c r="BB34"/>
      <c r="BC34"/>
      <c r="BD34"/>
    </row>
    <row r="35" spans="1:71" ht="21.75" customHeight="1">
      <c r="A35" s="590"/>
      <c r="B35" s="554" t="s">
        <v>336</v>
      </c>
      <c r="C35" s="554"/>
      <c r="D35" s="554"/>
      <c r="E35" s="554"/>
      <c r="F35" s="554"/>
      <c r="G35" s="554"/>
      <c r="H35" s="554"/>
      <c r="I35" s="613"/>
      <c r="J35" s="613"/>
      <c r="K35" s="613"/>
      <c r="L35" s="613"/>
      <c r="M35" s="613"/>
      <c r="N35" s="590"/>
      <c r="O35" s="590"/>
      <c r="P35" s="590"/>
      <c r="Q35" s="590"/>
      <c r="R35" s="590"/>
      <c r="S35" s="590"/>
      <c r="T35" s="590"/>
      <c r="U35" s="590"/>
      <c r="V35" s="590"/>
      <c r="W35" s="590"/>
      <c r="X35" s="590"/>
      <c r="Y35" s="590"/>
      <c r="Z35" s="590"/>
      <c r="AA35" s="590"/>
      <c r="AB35" s="590"/>
      <c r="AC35" s="590"/>
      <c r="AD35" s="590"/>
      <c r="AE35" s="590"/>
      <c r="AF35" s="590"/>
      <c r="AG35" s="590"/>
      <c r="AK35" s="5"/>
      <c r="AL35" s="5"/>
      <c r="AM35" s="5"/>
      <c r="AN35" s="5"/>
      <c r="AO35" s="5"/>
      <c r="AP35" s="5"/>
      <c r="BB35"/>
      <c r="BC35"/>
      <c r="BD35"/>
      <c r="BE35" s="15"/>
      <c r="BF35" s="15"/>
      <c r="BG35" s="15"/>
      <c r="BH35" s="15"/>
      <c r="BK35" s="18"/>
      <c r="BL35" s="18"/>
      <c r="BO35" s="8"/>
      <c r="BP35" s="8"/>
      <c r="BQ35" s="8"/>
      <c r="BR35" s="8"/>
      <c r="BS35" s="8"/>
    </row>
    <row r="36" spans="1:71" ht="15" customHeight="1">
      <c r="A36" s="590"/>
      <c r="B36" s="593"/>
      <c r="C36" s="555" t="s">
        <v>3</v>
      </c>
      <c r="D36" s="556"/>
      <c r="E36" s="559" t="s">
        <v>8</v>
      </c>
      <c r="F36" s="561" t="s">
        <v>47</v>
      </c>
      <c r="G36" s="559" t="s">
        <v>7</v>
      </c>
      <c r="H36" s="548" t="s">
        <v>4</v>
      </c>
      <c r="I36" s="549"/>
      <c r="J36" s="548" t="s">
        <v>5</v>
      </c>
      <c r="K36" s="549"/>
      <c r="L36" s="548" t="s">
        <v>15</v>
      </c>
      <c r="M36" s="549"/>
      <c r="N36" s="548" t="s">
        <v>16</v>
      </c>
      <c r="O36" s="549"/>
      <c r="P36" s="552"/>
      <c r="Q36" s="30"/>
      <c r="R36" s="30"/>
      <c r="S36" s="30"/>
      <c r="T36" s="30"/>
      <c r="U36" s="30"/>
      <c r="V36" s="30"/>
      <c r="W36" s="30"/>
      <c r="X36" s="30"/>
      <c r="Y36" s="30"/>
      <c r="Z36" s="30"/>
      <c r="AA36" s="30"/>
      <c r="AB36" s="30"/>
      <c r="AC36" s="30"/>
      <c r="AD36" s="30"/>
      <c r="AE36" s="30"/>
      <c r="AF36" s="590"/>
      <c r="AG36" s="590"/>
      <c r="AK36" s="553" t="s">
        <v>12</v>
      </c>
      <c r="AL36" s="537"/>
      <c r="AM36" s="553" t="s">
        <v>19</v>
      </c>
      <c r="AN36" s="537"/>
      <c r="AO36" s="508" t="s">
        <v>13</v>
      </c>
      <c r="AP36" s="510"/>
      <c r="AQ36" s="508" t="s">
        <v>17</v>
      </c>
      <c r="AR36" s="509"/>
      <c r="AS36" s="509"/>
      <c r="AT36" s="510"/>
      <c r="BB36"/>
      <c r="BC36"/>
      <c r="BD36"/>
    </row>
    <row r="37" spans="1:71" ht="15" customHeight="1">
      <c r="A37" s="590"/>
      <c r="B37" s="593"/>
      <c r="C37" s="557"/>
      <c r="D37" s="558"/>
      <c r="E37" s="560"/>
      <c r="F37" s="562"/>
      <c r="G37" s="560"/>
      <c r="H37" s="550"/>
      <c r="I37" s="551"/>
      <c r="J37" s="550"/>
      <c r="K37" s="551"/>
      <c r="L37" s="550"/>
      <c r="M37" s="551"/>
      <c r="N37" s="550"/>
      <c r="O37" s="551"/>
      <c r="P37" s="552"/>
      <c r="Q37" s="30"/>
      <c r="R37" s="30"/>
      <c r="S37" s="30"/>
      <c r="T37" s="30"/>
      <c r="U37" s="30"/>
      <c r="V37" s="30"/>
      <c r="W37" s="30"/>
      <c r="X37" s="30"/>
      <c r="Y37" s="30"/>
      <c r="Z37" s="30"/>
      <c r="AA37" s="30"/>
      <c r="AB37" s="30"/>
      <c r="AC37" s="30"/>
      <c r="AD37" s="30"/>
      <c r="AE37" s="30"/>
      <c r="AF37" s="590"/>
      <c r="AG37" s="590"/>
      <c r="AK37" s="3" t="s">
        <v>295</v>
      </c>
      <c r="AL37" s="3" t="s">
        <v>296</v>
      </c>
      <c r="AM37" s="3" t="s">
        <v>295</v>
      </c>
      <c r="AN37" s="3" t="s">
        <v>296</v>
      </c>
      <c r="AO37" s="9" t="s">
        <v>295</v>
      </c>
      <c r="AP37" s="9" t="s">
        <v>296</v>
      </c>
      <c r="AQ37" s="9" t="s">
        <v>295</v>
      </c>
      <c r="AR37" s="9" t="s">
        <v>296</v>
      </c>
      <c r="AS37" s="16" t="s">
        <v>18</v>
      </c>
      <c r="AT37" s="3" t="s">
        <v>1</v>
      </c>
      <c r="BB37"/>
      <c r="BC37"/>
      <c r="BD37"/>
    </row>
    <row r="38" spans="1:71" ht="15" customHeight="1">
      <c r="A38" s="590"/>
      <c r="B38" s="594">
        <v>1</v>
      </c>
      <c r="C38" s="508">
        <f>$C$11</f>
        <v>0</v>
      </c>
      <c r="D38" s="510"/>
      <c r="E38" s="596"/>
      <c r="F38" s="597"/>
      <c r="G38" s="598"/>
      <c r="H38" s="599"/>
      <c r="I38" s="600"/>
      <c r="J38" s="544">
        <f>+H38+J29</f>
        <v>0</v>
      </c>
      <c r="K38" s="545"/>
      <c r="L38" s="508">
        <f>ROUND(G38*H38,0)</f>
        <v>0</v>
      </c>
      <c r="M38" s="510"/>
      <c r="N38" s="508">
        <f>SUM(L11,L20,L29,L38)</f>
        <v>0</v>
      </c>
      <c r="O38" s="510"/>
      <c r="P38" s="590"/>
      <c r="Q38" s="590"/>
      <c r="R38" s="590"/>
      <c r="S38" s="590"/>
      <c r="T38" s="590"/>
      <c r="U38" s="590"/>
      <c r="V38" s="590"/>
      <c r="W38" s="590"/>
      <c r="X38" s="590"/>
      <c r="Y38" s="590"/>
      <c r="Z38" s="590"/>
      <c r="AA38" s="590"/>
      <c r="AB38" s="590"/>
      <c r="AC38" s="590"/>
      <c r="AD38" s="590"/>
      <c r="AE38" s="590"/>
      <c r="AF38" s="590"/>
      <c r="AG38" s="590"/>
      <c r="AK38" s="17">
        <f>IF(OR($B$35=$C$72,$B$35=$C$73,$B$35=$C$74,$B$35=$C$75,$B$35=$C$70,$B$35=$C$71),H38,)</f>
        <v>0</v>
      </c>
      <c r="AL38" s="17">
        <f>IF(OR($B$35=$C$76,$B$35=$C$77,$B$35=$C$78,$B$35=$C$79,$B$35=$C$80,$B$35=$C$81),H38,)</f>
        <v>0</v>
      </c>
      <c r="AM38" s="17">
        <f>IF(AK38&gt;0,IF(J38&lt;=108,H38,)+IF(J38&gt;108,MAX(108-J29,0),),)</f>
        <v>0</v>
      </c>
      <c r="AN38" s="17">
        <f>IF(AL38&gt;0,IF(J38&lt;=108,H38,)+IF(J38&gt;108,MAX(108-J29,0),),)</f>
        <v>0</v>
      </c>
      <c r="AO38" s="9">
        <f>G38*AK38</f>
        <v>0</v>
      </c>
      <c r="AP38" s="9">
        <f>+G38*AL38</f>
        <v>0</v>
      </c>
      <c r="AQ38" s="9">
        <f>IF(E38=$D$70,$D$66*AM38,)</f>
        <v>0</v>
      </c>
      <c r="AR38" s="9">
        <f>IF(E38=$D$70,$D$67*AN38,)</f>
        <v>0</v>
      </c>
      <c r="AS38" s="9">
        <f>IF(E38=$D$69,MIN(G38,$G$66)*SUM(AM38,AN38),)</f>
        <v>0</v>
      </c>
      <c r="AT38" s="21">
        <f t="shared" ref="AT38:AT43" si="12">ROUND(SUM(AQ38:AS38),0)</f>
        <v>0</v>
      </c>
      <c r="BB38"/>
      <c r="BC38"/>
      <c r="BD38"/>
    </row>
    <row r="39" spans="1:71" ht="15" customHeight="1">
      <c r="A39" s="590"/>
      <c r="B39" s="594">
        <v>2</v>
      </c>
      <c r="C39" s="508">
        <f>$C$12</f>
        <v>0</v>
      </c>
      <c r="D39" s="510"/>
      <c r="E39" s="596"/>
      <c r="F39" s="597"/>
      <c r="G39" s="598"/>
      <c r="H39" s="599"/>
      <c r="I39" s="600"/>
      <c r="J39" s="544">
        <f>+H39+J30</f>
        <v>0</v>
      </c>
      <c r="K39" s="545"/>
      <c r="L39" s="508">
        <f>ROUND(G39*H39,0)</f>
        <v>0</v>
      </c>
      <c r="M39" s="510"/>
      <c r="N39" s="508">
        <f>SUM(L12,L21,L30,L39)</f>
        <v>0</v>
      </c>
      <c r="O39" s="510"/>
      <c r="P39" s="590"/>
      <c r="Q39" s="590"/>
      <c r="R39" s="590"/>
      <c r="S39" s="590"/>
      <c r="T39" s="590"/>
      <c r="U39" s="590"/>
      <c r="V39" s="590"/>
      <c r="W39" s="590"/>
      <c r="X39" s="590"/>
      <c r="Y39" s="590"/>
      <c r="Z39" s="590"/>
      <c r="AA39" s="590"/>
      <c r="AB39" s="590"/>
      <c r="AC39" s="590"/>
      <c r="AD39" s="590"/>
      <c r="AE39" s="590"/>
      <c r="AF39" s="590"/>
      <c r="AG39" s="590"/>
      <c r="AK39" s="17">
        <f>IF(OR($B$35=$C$72,$B$35=$C$73,$B$35=$C$74,$B$35=$C$75,$B$35=$C$70,$B$35=$C$71),H39,)</f>
        <v>0</v>
      </c>
      <c r="AL39" s="17">
        <f>IF(OR($B$35=$C$76,$B$35=$C$77,$B$35=$C$78,$B$35=$C$79,$B$35=$C$80,$B$35=$C$81),H39,)</f>
        <v>0</v>
      </c>
      <c r="AM39" s="17">
        <f t="shared" ref="AM39:AM41" si="13">IF(AK39&gt;0,IF(J39&lt;=108,H39,)+IF(J39&gt;108,MAX(108-J30,0),),)</f>
        <v>0</v>
      </c>
      <c r="AN39" s="17">
        <f t="shared" ref="AN39:AN42" si="14">IF(AL39&gt;0,IF(J39&lt;=108,H39,)+IF(J39&gt;108,MAX(108-J30,0),),)</f>
        <v>0</v>
      </c>
      <c r="AO39" s="9">
        <f>G39*AK39</f>
        <v>0</v>
      </c>
      <c r="AP39" s="9">
        <f>+G39*AL39</f>
        <v>0</v>
      </c>
      <c r="AQ39" s="9">
        <f>IF(E39=$D$70,$D$66*AM39,)</f>
        <v>0</v>
      </c>
      <c r="AR39" s="9">
        <f>IF(E39=$D$70,$D$67*AN39,)</f>
        <v>0</v>
      </c>
      <c r="AS39" s="9">
        <f>IF(E39=$D$69,MIN(G39,$G$66)*SUM(AM39,AN39),)</f>
        <v>0</v>
      </c>
      <c r="AT39" s="21">
        <f t="shared" si="12"/>
        <v>0</v>
      </c>
      <c r="BB39"/>
      <c r="BC39"/>
      <c r="BD39"/>
    </row>
    <row r="40" spans="1:71" ht="15" customHeight="1">
      <c r="A40" s="590"/>
      <c r="B40" s="594">
        <v>3</v>
      </c>
      <c r="C40" s="508">
        <f>$C$13</f>
        <v>0</v>
      </c>
      <c r="D40" s="510"/>
      <c r="E40" s="596"/>
      <c r="F40" s="597"/>
      <c r="G40" s="598"/>
      <c r="H40" s="599"/>
      <c r="I40" s="600"/>
      <c r="J40" s="544">
        <f>+H40+J31</f>
        <v>0</v>
      </c>
      <c r="K40" s="545"/>
      <c r="L40" s="508">
        <f>ROUND(G40*H40,0)</f>
        <v>0</v>
      </c>
      <c r="M40" s="510"/>
      <c r="N40" s="508">
        <f>SUM(L13,L22,L31,L40)</f>
        <v>0</v>
      </c>
      <c r="O40" s="510"/>
      <c r="P40" s="590"/>
      <c r="Q40" s="590"/>
      <c r="R40" s="590"/>
      <c r="S40" s="590"/>
      <c r="T40" s="590"/>
      <c r="U40" s="590"/>
      <c r="V40" s="590"/>
      <c r="W40" s="590"/>
      <c r="X40" s="590"/>
      <c r="Y40" s="590"/>
      <c r="Z40" s="590"/>
      <c r="AA40" s="590"/>
      <c r="AB40" s="590"/>
      <c r="AC40" s="590"/>
      <c r="AD40" s="590"/>
      <c r="AE40" s="590"/>
      <c r="AF40" s="590"/>
      <c r="AG40" s="590"/>
      <c r="AK40" s="17">
        <f>IF(OR($B$35=$C$72,$B$35=$C$73,$B$35=$C$74,$B$35=$C$75,$B$35=$C$70,$B$35=$C$71),H40,)</f>
        <v>0</v>
      </c>
      <c r="AL40" s="17">
        <f>IF(OR($B$35=$C$76,$B$35=$C$77,$B$35=$C$78,$B$35=$C$79,$B$35=$C$80,$B$35=$C$81),H40,)</f>
        <v>0</v>
      </c>
      <c r="AM40" s="17">
        <f t="shared" si="13"/>
        <v>0</v>
      </c>
      <c r="AN40" s="17">
        <f t="shared" si="14"/>
        <v>0</v>
      </c>
      <c r="AO40" s="9">
        <f>G40*AK40</f>
        <v>0</v>
      </c>
      <c r="AP40" s="9">
        <f>+G40*AL40</f>
        <v>0</v>
      </c>
      <c r="AQ40" s="9">
        <f>IF(E40=$D$70,$D$66*AM40,)</f>
        <v>0</v>
      </c>
      <c r="AR40" s="9">
        <f>IF(E40=$D$70,$D$67*AN40,)</f>
        <v>0</v>
      </c>
      <c r="AS40" s="9">
        <f>IF(E40=$D$69,MIN(G40,$G$66)*SUM(AM40,AN40),)</f>
        <v>0</v>
      </c>
      <c r="AT40" s="21">
        <f t="shared" si="12"/>
        <v>0</v>
      </c>
      <c r="BB40"/>
      <c r="BC40"/>
      <c r="BD40"/>
    </row>
    <row r="41" spans="1:71" ht="15" customHeight="1">
      <c r="A41" s="590"/>
      <c r="B41" s="594">
        <v>4</v>
      </c>
      <c r="C41" s="508">
        <f>$C$14</f>
        <v>0</v>
      </c>
      <c r="D41" s="510"/>
      <c r="E41" s="596"/>
      <c r="F41" s="597"/>
      <c r="G41" s="598"/>
      <c r="H41" s="599"/>
      <c r="I41" s="600"/>
      <c r="J41" s="544">
        <f>+H41+J32</f>
        <v>0</v>
      </c>
      <c r="K41" s="545"/>
      <c r="L41" s="508">
        <f>ROUND(G41*H41,0)</f>
        <v>0</v>
      </c>
      <c r="M41" s="510"/>
      <c r="N41" s="508">
        <f>SUM(L14,L23,L32,L41)</f>
        <v>0</v>
      </c>
      <c r="O41" s="510"/>
      <c r="P41" s="590"/>
      <c r="Q41" s="590"/>
      <c r="R41" s="590"/>
      <c r="S41" s="590"/>
      <c r="T41" s="590"/>
      <c r="U41" s="590"/>
      <c r="V41" s="590"/>
      <c r="W41" s="590"/>
      <c r="X41" s="590"/>
      <c r="Y41" s="590"/>
      <c r="Z41" s="590"/>
      <c r="AA41" s="590"/>
      <c r="AB41" s="590"/>
      <c r="AC41" s="590"/>
      <c r="AD41" s="590"/>
      <c r="AE41" s="590"/>
      <c r="AF41" s="590"/>
      <c r="AG41" s="590"/>
      <c r="AK41" s="17">
        <f>IF(OR($B$35=$C$72,$B$35=$C$73,$B$35=$C$74,$B$35=$C$75,$B$35=$C$70,$B$35=$C$71),H41,)</f>
        <v>0</v>
      </c>
      <c r="AL41" s="17">
        <f>IF(OR($B$35=$C$76,$B$35=$C$77,$B$35=$C$78,$B$35=$C$79,$B$35=$C$80,$B$35=$C$81),H41,)</f>
        <v>0</v>
      </c>
      <c r="AM41" s="17">
        <f t="shared" si="13"/>
        <v>0</v>
      </c>
      <c r="AN41" s="17">
        <f t="shared" si="14"/>
        <v>0</v>
      </c>
      <c r="AO41" s="9">
        <f>G41*AK41</f>
        <v>0</v>
      </c>
      <c r="AP41" s="9">
        <f>+G41*AL41</f>
        <v>0</v>
      </c>
      <c r="AQ41" s="9">
        <f>IF(E41=$D$70,$D$66*AM41,)</f>
        <v>0</v>
      </c>
      <c r="AR41" s="9">
        <f>IF(E41=$D$70,$D$67*AN41,)</f>
        <v>0</v>
      </c>
      <c r="AS41" s="9">
        <f>IF(E41=$D$69,MIN(G41,$G$66)*SUM(AM41,AN41),)</f>
        <v>0</v>
      </c>
      <c r="AT41" s="21">
        <f t="shared" si="12"/>
        <v>0</v>
      </c>
      <c r="BB41"/>
      <c r="BC41"/>
      <c r="BD41"/>
    </row>
    <row r="42" spans="1:71" ht="15" customHeight="1" thickBot="1">
      <c r="A42" s="590"/>
      <c r="B42" s="601">
        <v>5</v>
      </c>
      <c r="C42" s="524">
        <f>$C$15</f>
        <v>0</v>
      </c>
      <c r="D42" s="525"/>
      <c r="E42" s="603"/>
      <c r="F42" s="604"/>
      <c r="G42" s="605"/>
      <c r="H42" s="606"/>
      <c r="I42" s="607"/>
      <c r="J42" s="546">
        <f>+H42+J33</f>
        <v>0</v>
      </c>
      <c r="K42" s="547"/>
      <c r="L42" s="524">
        <f>ROUND(G42*H42,0)</f>
        <v>0</v>
      </c>
      <c r="M42" s="525"/>
      <c r="N42" s="508">
        <f>SUM(L15,L24,L33,L42)</f>
        <v>0</v>
      </c>
      <c r="O42" s="510"/>
      <c r="P42" s="590"/>
      <c r="Q42" s="590"/>
      <c r="R42" s="590"/>
      <c r="S42" s="590"/>
      <c r="T42" s="590"/>
      <c r="U42" s="590"/>
      <c r="V42" s="590"/>
      <c r="W42" s="590"/>
      <c r="X42" s="590"/>
      <c r="Y42" s="590"/>
      <c r="Z42" s="590"/>
      <c r="AA42" s="590"/>
      <c r="AB42" s="590"/>
      <c r="AC42" s="590"/>
      <c r="AD42" s="590"/>
      <c r="AE42" s="590"/>
      <c r="AF42" s="590"/>
      <c r="AG42" s="590"/>
      <c r="AK42" s="19">
        <f>IF(OR($B$35=$C$72,$B$35=$C$73,$B$35=$C$74,$B$35=$C$75,$B$35=$C$70,$B$35=$C$71),H42,)</f>
        <v>0</v>
      </c>
      <c r="AL42" s="19">
        <f>IF(OR($B$35=$C$76,$B$35=$C$77,$B$35=$C$78,$B$35=$C$79,$B$35=$C$80,$B$35=$C$81),H42,)</f>
        <v>0</v>
      </c>
      <c r="AM42" s="19">
        <f>IF(AK42&gt;0,IF(J42&lt;=108,H42,)+IF(J42&gt;108,MAX(108-J33,0),),)</f>
        <v>0</v>
      </c>
      <c r="AN42" s="19">
        <f t="shared" si="14"/>
        <v>0</v>
      </c>
      <c r="AO42" s="13">
        <f>G42*AK42</f>
        <v>0</v>
      </c>
      <c r="AP42" s="13">
        <f>+G42*AL42</f>
        <v>0</v>
      </c>
      <c r="AQ42" s="13">
        <f>IF(E42=$D$70,$D$66*AM42,)</f>
        <v>0</v>
      </c>
      <c r="AR42" s="13">
        <f>IF(E42=$D$70,$D$67*AN42,)</f>
        <v>0</v>
      </c>
      <c r="AS42" s="13">
        <f>IF(E42=$D$69,MIN(G42,$G$66)*SUM(AM42,AN42),)</f>
        <v>0</v>
      </c>
      <c r="AT42" s="23">
        <f t="shared" si="12"/>
        <v>0</v>
      </c>
      <c r="BB42"/>
      <c r="BC42"/>
      <c r="BD42"/>
    </row>
    <row r="43" spans="1:71" ht="15" customHeight="1" thickTop="1">
      <c r="A43" s="590"/>
      <c r="B43" s="608" t="s">
        <v>0</v>
      </c>
      <c r="C43" s="609"/>
      <c r="D43" s="609"/>
      <c r="E43" s="609"/>
      <c r="F43" s="609"/>
      <c r="G43" s="609"/>
      <c r="H43" s="538">
        <f>SUM(H38:I42)</f>
        <v>0</v>
      </c>
      <c r="I43" s="538"/>
      <c r="J43" s="539">
        <f>SUM(J38:K42)</f>
        <v>0</v>
      </c>
      <c r="K43" s="540"/>
      <c r="L43" s="488">
        <f>SUM(L38:M42)</f>
        <v>0</v>
      </c>
      <c r="M43" s="489"/>
      <c r="N43" s="488">
        <f>SUM(N38:O42)</f>
        <v>0</v>
      </c>
      <c r="O43" s="489"/>
      <c r="P43" s="590"/>
      <c r="Q43" s="590"/>
      <c r="R43" s="590"/>
      <c r="S43" s="590"/>
      <c r="T43" s="590"/>
      <c r="U43" s="590"/>
      <c r="V43" s="590"/>
      <c r="W43" s="590"/>
      <c r="X43" s="590"/>
      <c r="Y43" s="590"/>
      <c r="Z43" s="590"/>
      <c r="AA43" s="590"/>
      <c r="AB43" s="590"/>
      <c r="AC43" s="590"/>
      <c r="AD43" s="590"/>
      <c r="AE43" s="590"/>
      <c r="AF43" s="590"/>
      <c r="AG43" s="590"/>
      <c r="AK43" s="20">
        <f t="shared" ref="AK43:AS43" si="15">SUM(AK38:AK42)</f>
        <v>0</v>
      </c>
      <c r="AL43" s="20">
        <f t="shared" si="15"/>
        <v>0</v>
      </c>
      <c r="AM43" s="20">
        <f t="shared" si="15"/>
        <v>0</v>
      </c>
      <c r="AN43" s="20">
        <f t="shared" si="15"/>
        <v>0</v>
      </c>
      <c r="AO43" s="14">
        <f t="shared" si="15"/>
        <v>0</v>
      </c>
      <c r="AP43" s="14">
        <f t="shared" si="15"/>
        <v>0</v>
      </c>
      <c r="AQ43" s="14">
        <f t="shared" si="15"/>
        <v>0</v>
      </c>
      <c r="AR43" s="14">
        <f t="shared" si="15"/>
        <v>0</v>
      </c>
      <c r="AS43" s="14">
        <f t="shared" si="15"/>
        <v>0</v>
      </c>
      <c r="AT43" s="22">
        <f t="shared" si="12"/>
        <v>0</v>
      </c>
      <c r="BB43"/>
      <c r="BC43"/>
      <c r="BD43"/>
    </row>
    <row r="44" spans="1:71" ht="30" customHeight="1">
      <c r="A44" s="590"/>
      <c r="B44" s="614"/>
      <c r="C44" s="614"/>
      <c r="D44" s="614"/>
      <c r="E44" s="614"/>
      <c r="F44" s="614"/>
      <c r="G44" s="614"/>
      <c r="H44" s="614"/>
      <c r="I44" s="614"/>
      <c r="J44" s="614"/>
      <c r="K44" s="614"/>
      <c r="L44" s="283"/>
      <c r="M44" s="614"/>
      <c r="N44" s="614"/>
      <c r="O44" s="614"/>
      <c r="P44" s="614"/>
      <c r="Q44" s="614"/>
      <c r="R44" s="614"/>
      <c r="S44" s="614"/>
      <c r="T44" s="614"/>
      <c r="U44" s="614"/>
      <c r="V44" s="614"/>
      <c r="W44" s="614"/>
      <c r="X44" s="614"/>
      <c r="Y44" s="614"/>
      <c r="Z44" s="614"/>
      <c r="AA44" s="614"/>
      <c r="AB44" s="614"/>
      <c r="AC44" s="614"/>
      <c r="AD44" s="614"/>
      <c r="AE44" s="614"/>
      <c r="AF44" s="614"/>
      <c r="AG44" s="614"/>
      <c r="AH44" s="6"/>
      <c r="AI44" s="6"/>
      <c r="AJ44" s="6"/>
      <c r="AK44" s="6"/>
      <c r="AL44" s="6"/>
      <c r="AM44" s="6"/>
      <c r="AN44" s="6"/>
      <c r="AO44" s="6"/>
    </row>
    <row r="45" spans="1:71" ht="19">
      <c r="A45" s="590"/>
      <c r="B45" s="28" t="s">
        <v>32</v>
      </c>
      <c r="C45" s="590"/>
      <c r="D45" s="8"/>
      <c r="E45" s="8"/>
      <c r="F45" s="8"/>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BA45" s="10"/>
      <c r="BB45" s="10"/>
      <c r="BC45" s="10"/>
      <c r="BD45"/>
    </row>
    <row r="46" spans="1:71" ht="31" customHeight="1">
      <c r="A46" s="590"/>
      <c r="B46" s="615"/>
      <c r="C46" s="541" t="s">
        <v>6</v>
      </c>
      <c r="D46" s="541"/>
      <c r="E46" s="616" t="s">
        <v>27</v>
      </c>
      <c r="F46" s="616"/>
      <c r="G46" s="616" t="s">
        <v>50</v>
      </c>
      <c r="H46" s="616"/>
      <c r="I46" s="512" t="s">
        <v>22</v>
      </c>
      <c r="J46" s="514"/>
      <c r="K46" s="284" t="s">
        <v>297</v>
      </c>
      <c r="L46" s="285" t="s">
        <v>298</v>
      </c>
      <c r="M46" s="515" t="s">
        <v>299</v>
      </c>
      <c r="N46" s="516"/>
      <c r="O46" s="542" t="s">
        <v>23</v>
      </c>
      <c r="P46" s="543"/>
      <c r="Q46" s="617" t="s">
        <v>29</v>
      </c>
      <c r="R46" s="618"/>
      <c r="S46" s="617" t="s">
        <v>26</v>
      </c>
      <c r="T46" s="618"/>
      <c r="U46" s="617" t="s">
        <v>24</v>
      </c>
      <c r="V46" s="618"/>
      <c r="W46" s="590"/>
      <c r="X46" s="590"/>
      <c r="Y46" s="590"/>
      <c r="Z46" s="590"/>
      <c r="AA46" s="590"/>
      <c r="AB46" s="590"/>
      <c r="AC46" s="590"/>
      <c r="AD46" s="590"/>
      <c r="AE46" s="590"/>
      <c r="AF46" s="590"/>
      <c r="AG46" s="590"/>
      <c r="AK46" s="536" t="s">
        <v>20</v>
      </c>
      <c r="AL46" s="537"/>
      <c r="AM46" s="25" t="s">
        <v>28</v>
      </c>
      <c r="AO46" s="490" t="s">
        <v>21</v>
      </c>
      <c r="AP46" s="490"/>
      <c r="AQ46" s="490"/>
      <c r="AR46" s="25" t="s">
        <v>28</v>
      </c>
      <c r="BB46"/>
      <c r="BC46"/>
      <c r="BD46"/>
    </row>
    <row r="47" spans="1:71" ht="20.149999999999999" customHeight="1">
      <c r="A47" s="590"/>
      <c r="B47" s="619">
        <v>1</v>
      </c>
      <c r="C47" s="508">
        <f>$C$11</f>
        <v>0</v>
      </c>
      <c r="D47" s="510"/>
      <c r="E47" s="620">
        <f>J38</f>
        <v>0</v>
      </c>
      <c r="F47" s="620"/>
      <c r="G47" s="620">
        <f>AM47</f>
        <v>0</v>
      </c>
      <c r="H47" s="620"/>
      <c r="I47" s="532">
        <f>N38</f>
        <v>0</v>
      </c>
      <c r="J47" s="533"/>
      <c r="K47" s="621"/>
      <c r="L47" s="286">
        <f>I47-K47</f>
        <v>0</v>
      </c>
      <c r="M47" s="530">
        <f>L47</f>
        <v>0</v>
      </c>
      <c r="N47" s="531"/>
      <c r="O47" s="530">
        <f>AR47</f>
        <v>0</v>
      </c>
      <c r="P47" s="531"/>
      <c r="Q47" s="503">
        <f>MIN(L47:P47)</f>
        <v>0</v>
      </c>
      <c r="R47" s="504"/>
      <c r="S47" s="503">
        <f>ROUNDDOWN(Q47,-3)</f>
        <v>0</v>
      </c>
      <c r="T47" s="504"/>
      <c r="U47" s="484" t="s">
        <v>25</v>
      </c>
      <c r="V47" s="485"/>
      <c r="W47" s="590"/>
      <c r="X47" s="590"/>
      <c r="Y47" s="590"/>
      <c r="Z47" s="590"/>
      <c r="AA47" s="590"/>
      <c r="AB47" s="590"/>
      <c r="AC47" s="590"/>
      <c r="AD47" s="590"/>
      <c r="AE47" s="590"/>
      <c r="AF47" s="590"/>
      <c r="AG47" s="590"/>
      <c r="AK47" s="17">
        <f t="shared" ref="AK47:AL51" si="16">SUM(AM11,AM20,AM29,AM38)</f>
        <v>0</v>
      </c>
      <c r="AL47" s="26">
        <f t="shared" si="16"/>
        <v>0</v>
      </c>
      <c r="AM47" s="17">
        <f>SUM(AK47:AL47)</f>
        <v>0</v>
      </c>
      <c r="AO47" s="21">
        <f t="shared" ref="AO47:AQ51" si="17">SUM(AQ11,AQ20,AQ29,AQ38)</f>
        <v>0</v>
      </c>
      <c r="AP47" s="21">
        <f t="shared" si="17"/>
        <v>0</v>
      </c>
      <c r="AQ47" s="21">
        <f t="shared" si="17"/>
        <v>0</v>
      </c>
      <c r="AR47" s="21">
        <f>SUM(AT11,AT20,AT29,AT38)/2</f>
        <v>0</v>
      </c>
      <c r="BB47"/>
      <c r="BC47"/>
      <c r="BD47"/>
    </row>
    <row r="48" spans="1:71" ht="20.149999999999999" customHeight="1">
      <c r="A48" s="590"/>
      <c r="B48" s="619">
        <v>2</v>
      </c>
      <c r="C48" s="508">
        <f>$C$12</f>
        <v>0</v>
      </c>
      <c r="D48" s="510"/>
      <c r="E48" s="620">
        <f t="shared" ref="E48:E50" si="18">J39</f>
        <v>0</v>
      </c>
      <c r="F48" s="620"/>
      <c r="G48" s="620">
        <f>AM48</f>
        <v>0</v>
      </c>
      <c r="H48" s="620"/>
      <c r="I48" s="532">
        <f>N39</f>
        <v>0</v>
      </c>
      <c r="J48" s="533"/>
      <c r="K48" s="621"/>
      <c r="L48" s="286">
        <f t="shared" ref="L48:L51" si="19">I48-K48</f>
        <v>0</v>
      </c>
      <c r="M48" s="530">
        <f t="shared" ref="M48:M51" si="20">L48</f>
        <v>0</v>
      </c>
      <c r="N48" s="531"/>
      <c r="O48" s="530">
        <f>AR48</f>
        <v>0</v>
      </c>
      <c r="P48" s="531"/>
      <c r="Q48" s="534">
        <f>MIN(L48:P48)</f>
        <v>0</v>
      </c>
      <c r="R48" s="535"/>
      <c r="S48" s="503">
        <f>ROUNDDOWN(Q48,-3)</f>
        <v>0</v>
      </c>
      <c r="T48" s="504"/>
      <c r="U48" s="484" t="s">
        <v>25</v>
      </c>
      <c r="V48" s="485"/>
      <c r="W48" s="590"/>
      <c r="X48" s="590"/>
      <c r="Y48" s="590"/>
      <c r="Z48" s="590"/>
      <c r="AA48" s="590"/>
      <c r="AB48" s="590"/>
      <c r="AC48" s="590"/>
      <c r="AD48" s="590"/>
      <c r="AE48" s="590"/>
      <c r="AF48" s="590"/>
      <c r="AG48" s="590"/>
      <c r="AK48" s="17">
        <f t="shared" si="16"/>
        <v>0</v>
      </c>
      <c r="AL48" s="26">
        <f t="shared" si="16"/>
        <v>0</v>
      </c>
      <c r="AM48" s="17">
        <f t="shared" ref="AM48:AM51" si="21">SUM(AK48:AL48)</f>
        <v>0</v>
      </c>
      <c r="AO48" s="21">
        <f t="shared" si="17"/>
        <v>0</v>
      </c>
      <c r="AP48" s="21">
        <f t="shared" si="17"/>
        <v>0</v>
      </c>
      <c r="AQ48" s="21">
        <f t="shared" si="17"/>
        <v>0</v>
      </c>
      <c r="AR48" s="21">
        <f>SUM(AT12,AT21,AT30,AT39)/2</f>
        <v>0</v>
      </c>
      <c r="BB48"/>
      <c r="BC48"/>
      <c r="BD48"/>
    </row>
    <row r="49" spans="1:58" ht="20.149999999999999" customHeight="1">
      <c r="A49" s="590"/>
      <c r="B49" s="619">
        <v>3</v>
      </c>
      <c r="C49" s="508">
        <f>$C$13</f>
        <v>0</v>
      </c>
      <c r="D49" s="510"/>
      <c r="E49" s="620">
        <f t="shared" si="18"/>
        <v>0</v>
      </c>
      <c r="F49" s="620"/>
      <c r="G49" s="620">
        <f>AM49</f>
        <v>0</v>
      </c>
      <c r="H49" s="620"/>
      <c r="I49" s="532">
        <f>N40</f>
        <v>0</v>
      </c>
      <c r="J49" s="533"/>
      <c r="K49" s="621"/>
      <c r="L49" s="286">
        <f t="shared" si="19"/>
        <v>0</v>
      </c>
      <c r="M49" s="530">
        <f t="shared" si="20"/>
        <v>0</v>
      </c>
      <c r="N49" s="531"/>
      <c r="O49" s="530">
        <f>AR49</f>
        <v>0</v>
      </c>
      <c r="P49" s="531"/>
      <c r="Q49" s="534">
        <f>MIN(L49:P49)</f>
        <v>0</v>
      </c>
      <c r="R49" s="535"/>
      <c r="S49" s="503">
        <f>ROUNDDOWN(Q49,-3)</f>
        <v>0</v>
      </c>
      <c r="T49" s="504"/>
      <c r="U49" s="484" t="s">
        <v>25</v>
      </c>
      <c r="V49" s="485"/>
      <c r="W49" s="590"/>
      <c r="X49" s="590"/>
      <c r="Y49" s="590"/>
      <c r="Z49" s="590"/>
      <c r="AA49" s="590"/>
      <c r="AB49" s="590"/>
      <c r="AC49" s="590"/>
      <c r="AD49" s="590"/>
      <c r="AE49" s="590"/>
      <c r="AF49" s="590"/>
      <c r="AG49" s="590"/>
      <c r="AK49" s="17">
        <f t="shared" si="16"/>
        <v>0</v>
      </c>
      <c r="AL49" s="26">
        <f t="shared" si="16"/>
        <v>0</v>
      </c>
      <c r="AM49" s="17">
        <f t="shared" si="21"/>
        <v>0</v>
      </c>
      <c r="AO49" s="21">
        <f t="shared" si="17"/>
        <v>0</v>
      </c>
      <c r="AP49" s="21">
        <f t="shared" si="17"/>
        <v>0</v>
      </c>
      <c r="AQ49" s="21">
        <f t="shared" si="17"/>
        <v>0</v>
      </c>
      <c r="AR49" s="21">
        <f>SUM(AT13,AT22,AT31,AT40)/2</f>
        <v>0</v>
      </c>
      <c r="BB49"/>
      <c r="BC49"/>
      <c r="BD49"/>
    </row>
    <row r="50" spans="1:58" ht="20.149999999999999" customHeight="1">
      <c r="A50" s="590"/>
      <c r="B50" s="619">
        <v>4</v>
      </c>
      <c r="C50" s="508">
        <f>$C$14</f>
        <v>0</v>
      </c>
      <c r="D50" s="510"/>
      <c r="E50" s="620">
        <f t="shared" si="18"/>
        <v>0</v>
      </c>
      <c r="F50" s="620"/>
      <c r="G50" s="620">
        <f>AM50</f>
        <v>0</v>
      </c>
      <c r="H50" s="620"/>
      <c r="I50" s="532">
        <f>N41</f>
        <v>0</v>
      </c>
      <c r="J50" s="533"/>
      <c r="K50" s="621"/>
      <c r="L50" s="286">
        <f t="shared" si="19"/>
        <v>0</v>
      </c>
      <c r="M50" s="530">
        <f t="shared" si="20"/>
        <v>0</v>
      </c>
      <c r="N50" s="531"/>
      <c r="O50" s="530">
        <f>AR50</f>
        <v>0</v>
      </c>
      <c r="P50" s="531"/>
      <c r="Q50" s="534">
        <f>MIN(L50:P50)</f>
        <v>0</v>
      </c>
      <c r="R50" s="535"/>
      <c r="S50" s="503">
        <f>ROUNDDOWN(Q50,-3)</f>
        <v>0</v>
      </c>
      <c r="T50" s="504"/>
      <c r="U50" s="484" t="s">
        <v>25</v>
      </c>
      <c r="V50" s="485"/>
      <c r="W50" s="590"/>
      <c r="X50" s="590"/>
      <c r="Y50" s="590"/>
      <c r="Z50" s="590"/>
      <c r="AA50" s="590"/>
      <c r="AB50" s="590"/>
      <c r="AC50" s="590"/>
      <c r="AD50" s="590"/>
      <c r="AE50" s="590"/>
      <c r="AF50" s="590"/>
      <c r="AG50" s="590"/>
      <c r="AK50" s="17">
        <f t="shared" si="16"/>
        <v>0</v>
      </c>
      <c r="AL50" s="26">
        <f t="shared" si="16"/>
        <v>0</v>
      </c>
      <c r="AM50" s="17">
        <f t="shared" si="21"/>
        <v>0</v>
      </c>
      <c r="AO50" s="21">
        <f t="shared" si="17"/>
        <v>0</v>
      </c>
      <c r="AP50" s="21">
        <f t="shared" si="17"/>
        <v>0</v>
      </c>
      <c r="AQ50" s="21">
        <f t="shared" si="17"/>
        <v>0</v>
      </c>
      <c r="AR50" s="21">
        <f>SUM(AT14,AT23,AT32,AT41)/2</f>
        <v>0</v>
      </c>
      <c r="BB50"/>
      <c r="BC50"/>
      <c r="BD50"/>
    </row>
    <row r="51" spans="1:58" ht="20.149999999999999" customHeight="1" thickBot="1">
      <c r="A51" s="590"/>
      <c r="B51" s="622">
        <v>5</v>
      </c>
      <c r="C51" s="524">
        <f>$C$15</f>
        <v>0</v>
      </c>
      <c r="D51" s="525"/>
      <c r="E51" s="623">
        <f>J42</f>
        <v>0</v>
      </c>
      <c r="F51" s="623"/>
      <c r="G51" s="623">
        <f>AM51</f>
        <v>0</v>
      </c>
      <c r="H51" s="623"/>
      <c r="I51" s="526">
        <f>N42</f>
        <v>0</v>
      </c>
      <c r="J51" s="527"/>
      <c r="K51" s="624"/>
      <c r="L51" s="287">
        <f t="shared" si="19"/>
        <v>0</v>
      </c>
      <c r="M51" s="528">
        <f t="shared" si="20"/>
        <v>0</v>
      </c>
      <c r="N51" s="529"/>
      <c r="O51" s="530">
        <f>AR51</f>
        <v>0</v>
      </c>
      <c r="P51" s="531"/>
      <c r="Q51" s="526">
        <f>MIN(L51:P51)</f>
        <v>0</v>
      </c>
      <c r="R51" s="527"/>
      <c r="S51" s="503">
        <f>ROUNDDOWN(Q51,-3)</f>
        <v>0</v>
      </c>
      <c r="T51" s="504"/>
      <c r="U51" s="486" t="s">
        <v>25</v>
      </c>
      <c r="V51" s="487"/>
      <c r="W51" s="590"/>
      <c r="X51" s="590"/>
      <c r="Y51" s="590"/>
      <c r="Z51" s="590"/>
      <c r="AA51" s="590"/>
      <c r="AB51" s="590"/>
      <c r="AC51" s="590"/>
      <c r="AD51" s="590"/>
      <c r="AE51" s="590"/>
      <c r="AF51" s="590"/>
      <c r="AG51" s="590"/>
      <c r="AK51" s="19">
        <f t="shared" si="16"/>
        <v>0</v>
      </c>
      <c r="AL51" s="19">
        <f t="shared" si="16"/>
        <v>0</v>
      </c>
      <c r="AM51" s="19">
        <f t="shared" si="21"/>
        <v>0</v>
      </c>
      <c r="AO51" s="23">
        <f t="shared" si="17"/>
        <v>0</v>
      </c>
      <c r="AP51" s="23">
        <f t="shared" si="17"/>
        <v>0</v>
      </c>
      <c r="AQ51" s="23">
        <f t="shared" si="17"/>
        <v>0</v>
      </c>
      <c r="AR51" s="21">
        <f>SUM(AT15,AT24,AT33,AT42)/2</f>
        <v>0</v>
      </c>
      <c r="BB51"/>
      <c r="BC51"/>
      <c r="BD51"/>
    </row>
    <row r="52" spans="1:58" ht="20.149999999999999" customHeight="1" thickTop="1">
      <c r="A52" s="590"/>
      <c r="B52" s="517" t="s">
        <v>1</v>
      </c>
      <c r="C52" s="518"/>
      <c r="D52" s="519"/>
      <c r="E52" s="625">
        <f>SUM(E47:F51)</f>
        <v>0</v>
      </c>
      <c r="F52" s="626"/>
      <c r="G52" s="625">
        <f>SUM(G47:H51)</f>
        <v>0</v>
      </c>
      <c r="H52" s="626"/>
      <c r="I52" s="520">
        <f>SUM(I47:J51)</f>
        <v>0</v>
      </c>
      <c r="J52" s="521"/>
      <c r="K52" s="288">
        <f>SUM(K47:K51)</f>
        <v>0</v>
      </c>
      <c r="L52" s="288">
        <f>SUM(L47:L51)</f>
        <v>0</v>
      </c>
      <c r="M52" s="522">
        <f>SUM(M47:N51)</f>
        <v>0</v>
      </c>
      <c r="N52" s="523"/>
      <c r="O52" s="522">
        <f>SUM(O47:P51)</f>
        <v>0</v>
      </c>
      <c r="P52" s="523"/>
      <c r="Q52" s="627">
        <f>SUM(Q47:R51)</f>
        <v>0</v>
      </c>
      <c r="R52" s="628"/>
      <c r="S52" s="501">
        <f>SUM(S47:T51)</f>
        <v>0</v>
      </c>
      <c r="T52" s="502"/>
      <c r="U52" s="488" t="s">
        <v>2</v>
      </c>
      <c r="V52" s="489"/>
      <c r="W52" s="590"/>
      <c r="X52" s="590"/>
      <c r="Y52" s="590"/>
      <c r="Z52" s="590"/>
      <c r="AA52" s="590"/>
      <c r="AB52" s="590"/>
      <c r="AC52" s="590"/>
      <c r="AD52" s="590"/>
      <c r="AE52" s="590"/>
      <c r="AF52" s="590"/>
      <c r="AG52" s="590"/>
      <c r="AK52" s="20">
        <f>SUM(AK47:AK51)</f>
        <v>0</v>
      </c>
      <c r="AL52" s="20">
        <f>SUM(AL47:AL51)</f>
        <v>0</v>
      </c>
      <c r="AM52" s="20">
        <f>SUM(AM47:AM51)</f>
        <v>0</v>
      </c>
      <c r="AO52" s="22">
        <f>SUM(AO47:AO51)</f>
        <v>0</v>
      </c>
      <c r="AP52" s="22">
        <f>SUM(AP47:AP51)</f>
        <v>0</v>
      </c>
      <c r="AQ52" s="22">
        <f>SUM(AQ47:AQ51)</f>
        <v>0</v>
      </c>
      <c r="AR52" s="22">
        <f>SUM(AR47:AR51)</f>
        <v>0</v>
      </c>
      <c r="BB52"/>
      <c r="BC52"/>
      <c r="BD52"/>
    </row>
    <row r="53" spans="1:58">
      <c r="A53" s="590"/>
      <c r="B53" s="590"/>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W53" s="18"/>
      <c r="AX53" s="18"/>
      <c r="BA53" s="10"/>
      <c r="BB53" s="10"/>
      <c r="BC53" s="10"/>
      <c r="BD53" s="24"/>
    </row>
    <row r="54" spans="1:58" ht="19">
      <c r="A54" s="590"/>
      <c r="B54" s="28" t="s">
        <v>33</v>
      </c>
      <c r="C54" s="590"/>
      <c r="D54" s="289"/>
      <c r="E54" s="289"/>
      <c r="F54" s="289"/>
      <c r="G54" s="590"/>
      <c r="H54" s="590"/>
      <c r="I54" s="590"/>
      <c r="J54" s="590"/>
      <c r="K54" s="590"/>
      <c r="L54" s="590"/>
      <c r="M54" s="590"/>
      <c r="N54" s="590"/>
      <c r="O54" s="590"/>
      <c r="P54" s="590"/>
      <c r="Q54" s="590"/>
      <c r="R54" s="590"/>
      <c r="S54" s="590"/>
      <c r="T54" s="290"/>
      <c r="U54" s="590"/>
      <c r="V54" s="590"/>
      <c r="W54" s="590"/>
      <c r="X54" s="590"/>
      <c r="Y54" s="590"/>
      <c r="Z54" s="590"/>
      <c r="AA54" s="590"/>
      <c r="AB54" s="590"/>
      <c r="AC54" s="590"/>
      <c r="AD54" s="590"/>
      <c r="AE54" s="590"/>
      <c r="AF54" s="590"/>
      <c r="AG54" s="590"/>
      <c r="BA54" s="10"/>
      <c r="BB54" s="10"/>
      <c r="BC54" s="10"/>
      <c r="BD54"/>
    </row>
    <row r="55" spans="1:58" ht="31" customHeight="1">
      <c r="A55" s="590"/>
      <c r="B55" s="615"/>
      <c r="C55" s="512" t="s">
        <v>6</v>
      </c>
      <c r="D55" s="513"/>
      <c r="E55" s="514"/>
      <c r="F55" s="616" t="s">
        <v>34</v>
      </c>
      <c r="G55" s="616"/>
      <c r="H55" s="284" t="s">
        <v>297</v>
      </c>
      <c r="I55" s="285" t="s">
        <v>298</v>
      </c>
      <c r="J55" s="515" t="s">
        <v>299</v>
      </c>
      <c r="K55" s="516"/>
      <c r="L55" s="616" t="s">
        <v>23</v>
      </c>
      <c r="M55" s="616"/>
      <c r="N55" s="617" t="s">
        <v>300</v>
      </c>
      <c r="O55" s="618"/>
      <c r="P55" s="617" t="s">
        <v>26</v>
      </c>
      <c r="Q55" s="618"/>
      <c r="R55" s="617" t="s">
        <v>24</v>
      </c>
      <c r="S55" s="618"/>
      <c r="T55" s="629"/>
      <c r="U55" s="629"/>
      <c r="V55" s="629"/>
      <c r="W55" s="629"/>
      <c r="X55" s="590"/>
      <c r="Y55" s="590"/>
      <c r="Z55" s="495"/>
      <c r="AA55" s="495"/>
      <c r="AB55" s="629"/>
      <c r="AC55" s="629"/>
      <c r="AD55" s="629"/>
      <c r="AE55" s="629"/>
      <c r="AF55" s="629"/>
      <c r="AG55" s="629"/>
      <c r="AH55" s="511"/>
      <c r="AI55" s="511"/>
      <c r="AP55" s="357"/>
      <c r="AQ55" s="511"/>
      <c r="AR55" s="6"/>
      <c r="AT55" s="357"/>
      <c r="AU55" s="357"/>
      <c r="AV55" s="357"/>
      <c r="AW55" s="6"/>
      <c r="BB55"/>
      <c r="BC55"/>
      <c r="BD55"/>
    </row>
    <row r="56" spans="1:58" ht="20.149999999999999" customHeight="1">
      <c r="A56" s="590"/>
      <c r="B56" s="619">
        <v>1</v>
      </c>
      <c r="C56" s="508">
        <f>$C$11</f>
        <v>0</v>
      </c>
      <c r="D56" s="509"/>
      <c r="E56" s="510"/>
      <c r="F56" s="630"/>
      <c r="G56" s="630"/>
      <c r="H56" s="621"/>
      <c r="I56" s="291">
        <f>F56-H56</f>
        <v>0</v>
      </c>
      <c r="J56" s="631">
        <f>I56</f>
        <v>0</v>
      </c>
      <c r="K56" s="631"/>
      <c r="L56" s="631">
        <f>IF(F56&lt;10000,F56/2,10000/2)</f>
        <v>0</v>
      </c>
      <c r="M56" s="631"/>
      <c r="N56" s="503">
        <f>MIN(I56:M56)</f>
        <v>0</v>
      </c>
      <c r="O56" s="504"/>
      <c r="P56" s="503">
        <f>ROUNDDOWN(MIN(L56,F56),-3)</f>
        <v>0</v>
      </c>
      <c r="Q56" s="504"/>
      <c r="R56" s="484" t="s">
        <v>25</v>
      </c>
      <c r="S56" s="485"/>
      <c r="T56" s="497"/>
      <c r="U56" s="497"/>
      <c r="V56" s="496"/>
      <c r="W56" s="496"/>
      <c r="X56" s="590"/>
      <c r="Y56" s="614"/>
      <c r="Z56" s="495"/>
      <c r="AA56" s="495"/>
      <c r="AB56" s="632"/>
      <c r="AC56" s="632"/>
      <c r="AD56" s="632"/>
      <c r="AE56" s="632"/>
      <c r="AF56" s="497"/>
      <c r="AG56" s="497"/>
      <c r="AH56" s="496"/>
      <c r="AI56" s="496"/>
      <c r="AP56" s="18"/>
      <c r="AQ56" s="18"/>
      <c r="AR56" s="18"/>
      <c r="AT56" s="24"/>
      <c r="AU56" s="24"/>
      <c r="AV56" s="24"/>
      <c r="AW56" s="24"/>
      <c r="BB56"/>
      <c r="BC56"/>
      <c r="BD56"/>
    </row>
    <row r="57" spans="1:58" ht="20.149999999999999" customHeight="1">
      <c r="A57" s="590"/>
      <c r="B57" s="619">
        <v>2</v>
      </c>
      <c r="C57" s="508">
        <f>$C$12</f>
        <v>0</v>
      </c>
      <c r="D57" s="509"/>
      <c r="E57" s="510"/>
      <c r="F57" s="630"/>
      <c r="G57" s="630"/>
      <c r="H57" s="621"/>
      <c r="I57" s="291">
        <f t="shared" ref="I57:I60" si="22">F57-H57</f>
        <v>0</v>
      </c>
      <c r="J57" s="631">
        <f t="shared" ref="J57:J60" si="23">I57</f>
        <v>0</v>
      </c>
      <c r="K57" s="631"/>
      <c r="L57" s="631">
        <f t="shared" ref="L57:L60" si="24">IF(F57&lt;10000,F57/2,10000/2)</f>
        <v>0</v>
      </c>
      <c r="M57" s="631"/>
      <c r="N57" s="503">
        <f t="shared" ref="N57:N60" si="25">MIN(I57:M57)</f>
        <v>0</v>
      </c>
      <c r="O57" s="504"/>
      <c r="P57" s="503">
        <f>ROUNDDOWN(MIN(L57,F57),-3)</f>
        <v>0</v>
      </c>
      <c r="Q57" s="504"/>
      <c r="R57" s="484" t="s">
        <v>25</v>
      </c>
      <c r="S57" s="485"/>
      <c r="T57" s="497"/>
      <c r="U57" s="497"/>
      <c r="V57" s="496"/>
      <c r="W57" s="496"/>
      <c r="X57" s="590"/>
      <c r="Y57" s="614"/>
      <c r="Z57" s="495"/>
      <c r="AA57" s="495"/>
      <c r="AB57" s="632"/>
      <c r="AC57" s="632"/>
      <c r="AD57" s="632"/>
      <c r="AE57" s="632"/>
      <c r="AF57" s="497"/>
      <c r="AG57" s="497"/>
      <c r="AH57" s="496"/>
      <c r="AI57" s="496"/>
      <c r="AP57" s="18"/>
      <c r="AQ57" s="18"/>
      <c r="AR57" s="18"/>
      <c r="AT57" s="24"/>
      <c r="AU57" s="24"/>
      <c r="AV57" s="24"/>
      <c r="AW57" s="24"/>
      <c r="BB57"/>
      <c r="BC57"/>
      <c r="BD57"/>
    </row>
    <row r="58" spans="1:58" ht="20.149999999999999" customHeight="1">
      <c r="A58" s="590"/>
      <c r="B58" s="619">
        <v>3</v>
      </c>
      <c r="C58" s="508">
        <f>$C$13</f>
        <v>0</v>
      </c>
      <c r="D58" s="509"/>
      <c r="E58" s="510"/>
      <c r="F58" s="630"/>
      <c r="G58" s="630"/>
      <c r="H58" s="621"/>
      <c r="I58" s="291">
        <f t="shared" si="22"/>
        <v>0</v>
      </c>
      <c r="J58" s="631">
        <f t="shared" si="23"/>
        <v>0</v>
      </c>
      <c r="K58" s="631"/>
      <c r="L58" s="631">
        <f t="shared" si="24"/>
        <v>0</v>
      </c>
      <c r="M58" s="631"/>
      <c r="N58" s="503">
        <f t="shared" si="25"/>
        <v>0</v>
      </c>
      <c r="O58" s="504"/>
      <c r="P58" s="503">
        <f>ROUNDDOWN(MIN(L58,F58),-3)</f>
        <v>0</v>
      </c>
      <c r="Q58" s="504"/>
      <c r="R58" s="484" t="s">
        <v>25</v>
      </c>
      <c r="S58" s="485"/>
      <c r="T58" s="497"/>
      <c r="U58" s="497"/>
      <c r="V58" s="496"/>
      <c r="W58" s="496"/>
      <c r="X58" s="590"/>
      <c r="Y58" s="614"/>
      <c r="Z58" s="495"/>
      <c r="AA58" s="495"/>
      <c r="AB58" s="632"/>
      <c r="AC58" s="632"/>
      <c r="AD58" s="632"/>
      <c r="AE58" s="632"/>
      <c r="AF58" s="497"/>
      <c r="AG58" s="497"/>
      <c r="AH58" s="496"/>
      <c r="AI58" s="496"/>
      <c r="AP58" s="18"/>
      <c r="AQ58" s="18"/>
      <c r="AR58" s="18"/>
      <c r="AT58" s="24"/>
      <c r="AU58" s="24"/>
      <c r="AV58" s="24"/>
      <c r="AW58" s="24"/>
      <c r="BB58"/>
      <c r="BC58"/>
      <c r="BD58"/>
    </row>
    <row r="59" spans="1:58" ht="20.149999999999999" customHeight="1">
      <c r="A59" s="590"/>
      <c r="B59" s="619">
        <v>4</v>
      </c>
      <c r="C59" s="508">
        <f>$C$14</f>
        <v>0</v>
      </c>
      <c r="D59" s="509"/>
      <c r="E59" s="510"/>
      <c r="F59" s="630"/>
      <c r="G59" s="630"/>
      <c r="H59" s="621"/>
      <c r="I59" s="291">
        <f t="shared" si="22"/>
        <v>0</v>
      </c>
      <c r="J59" s="631">
        <f t="shared" si="23"/>
        <v>0</v>
      </c>
      <c r="K59" s="631"/>
      <c r="L59" s="631">
        <f t="shared" si="24"/>
        <v>0</v>
      </c>
      <c r="M59" s="631"/>
      <c r="N59" s="503">
        <f t="shared" si="25"/>
        <v>0</v>
      </c>
      <c r="O59" s="504"/>
      <c r="P59" s="503">
        <f>ROUNDDOWN(MIN(L59,F59),-3)</f>
        <v>0</v>
      </c>
      <c r="Q59" s="504"/>
      <c r="R59" s="484" t="s">
        <v>25</v>
      </c>
      <c r="S59" s="485"/>
      <c r="T59" s="497"/>
      <c r="U59" s="497"/>
      <c r="V59" s="496"/>
      <c r="W59" s="496"/>
      <c r="X59" s="590"/>
      <c r="Y59" s="614"/>
      <c r="Z59" s="495"/>
      <c r="AA59" s="495"/>
      <c r="AB59" s="632"/>
      <c r="AC59" s="632"/>
      <c r="AD59" s="632"/>
      <c r="AE59" s="632"/>
      <c r="AF59" s="497"/>
      <c r="AG59" s="497"/>
      <c r="AH59" s="496"/>
      <c r="AI59" s="496"/>
      <c r="AP59" s="18"/>
      <c r="AQ59" s="18"/>
      <c r="AR59" s="18"/>
      <c r="AT59" s="24"/>
      <c r="AU59" s="24"/>
      <c r="AV59" s="24"/>
      <c r="AW59" s="24"/>
      <c r="BB59"/>
      <c r="BC59"/>
      <c r="BD59"/>
    </row>
    <row r="60" spans="1:58" ht="20.149999999999999" customHeight="1" thickBot="1">
      <c r="A60" s="590"/>
      <c r="B60" s="633">
        <v>5</v>
      </c>
      <c r="C60" s="505">
        <f>$C$15</f>
        <v>0</v>
      </c>
      <c r="D60" s="506"/>
      <c r="E60" s="507"/>
      <c r="F60" s="634"/>
      <c r="G60" s="634"/>
      <c r="H60" s="624"/>
      <c r="I60" s="292">
        <f t="shared" si="22"/>
        <v>0</v>
      </c>
      <c r="J60" s="635">
        <f t="shared" si="23"/>
        <v>0</v>
      </c>
      <c r="K60" s="635"/>
      <c r="L60" s="635">
        <f t="shared" si="24"/>
        <v>0</v>
      </c>
      <c r="M60" s="635"/>
      <c r="N60" s="503">
        <f t="shared" si="25"/>
        <v>0</v>
      </c>
      <c r="O60" s="504"/>
      <c r="P60" s="503">
        <f>ROUNDDOWN(MIN(L60,F60),-3)</f>
        <v>0</v>
      </c>
      <c r="Q60" s="504"/>
      <c r="R60" s="486" t="s">
        <v>25</v>
      </c>
      <c r="S60" s="487"/>
      <c r="T60" s="497"/>
      <c r="U60" s="497"/>
      <c r="V60" s="496"/>
      <c r="W60" s="496"/>
      <c r="X60" s="590"/>
      <c r="Y60" s="614"/>
      <c r="Z60" s="495"/>
      <c r="AA60" s="495"/>
      <c r="AB60" s="632"/>
      <c r="AC60" s="632"/>
      <c r="AD60" s="632"/>
      <c r="AE60" s="632"/>
      <c r="AF60" s="497"/>
      <c r="AG60" s="497"/>
      <c r="AH60" s="496"/>
      <c r="AI60" s="496"/>
      <c r="AP60" s="18"/>
      <c r="AQ60" s="18"/>
      <c r="AR60" s="18"/>
      <c r="AT60" s="24"/>
      <c r="AU60" s="24"/>
      <c r="AV60" s="24"/>
      <c r="AW60" s="24"/>
      <c r="BB60"/>
      <c r="BC60"/>
      <c r="BD60"/>
    </row>
    <row r="61" spans="1:58" ht="20.149999999999999" customHeight="1" thickTop="1">
      <c r="A61" s="590"/>
      <c r="B61" s="498" t="s">
        <v>1</v>
      </c>
      <c r="C61" s="499"/>
      <c r="D61" s="499"/>
      <c r="E61" s="500"/>
      <c r="F61" s="501">
        <f>SUM(F56:G60)</f>
        <v>0</v>
      </c>
      <c r="G61" s="502"/>
      <c r="H61" s="288">
        <f>SUM(H56:H60)</f>
        <v>0</v>
      </c>
      <c r="I61" s="288">
        <f t="shared" ref="I61" si="26">SUM(I56:I60)</f>
        <v>0</v>
      </c>
      <c r="J61" s="636">
        <f>SUM(J56:K60)</f>
        <v>0</v>
      </c>
      <c r="K61" s="636"/>
      <c r="L61" s="636">
        <f>SUM(L56:M60)</f>
        <v>0</v>
      </c>
      <c r="M61" s="636"/>
      <c r="N61" s="501">
        <f>SUM(N56:O60)</f>
        <v>0</v>
      </c>
      <c r="O61" s="502"/>
      <c r="P61" s="501">
        <f>SUM(P56:Q60)</f>
        <v>0</v>
      </c>
      <c r="Q61" s="502"/>
      <c r="R61" s="488" t="s">
        <v>2</v>
      </c>
      <c r="S61" s="489"/>
      <c r="T61" s="495"/>
      <c r="U61" s="495"/>
      <c r="V61" s="496"/>
      <c r="W61" s="496"/>
      <c r="X61" s="590"/>
      <c r="Y61" s="495"/>
      <c r="Z61" s="495"/>
      <c r="AA61" s="495"/>
      <c r="AB61" s="496"/>
      <c r="AC61" s="496"/>
      <c r="AD61" s="632"/>
      <c r="AE61" s="632"/>
      <c r="AF61" s="495"/>
      <c r="AG61" s="495"/>
      <c r="AH61" s="496"/>
      <c r="AI61" s="496"/>
      <c r="AP61" s="18"/>
      <c r="AQ61" s="18"/>
      <c r="AR61" s="18"/>
      <c r="AT61" s="24"/>
      <c r="AU61" s="24"/>
      <c r="AV61" s="24"/>
      <c r="AW61" s="24"/>
      <c r="BB61"/>
      <c r="BC61"/>
      <c r="BD61"/>
    </row>
    <row r="62" spans="1:58">
      <c r="A62" s="590"/>
      <c r="B62" s="590"/>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Y62" s="18"/>
      <c r="AZ62" s="18"/>
      <c r="BB62"/>
      <c r="BC62" s="10"/>
      <c r="BD62" s="10"/>
      <c r="BE62" s="10"/>
      <c r="BF62" s="24"/>
    </row>
    <row r="63" spans="1:58">
      <c r="A63" s="590"/>
      <c r="B63" s="590"/>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BB63" s="10"/>
      <c r="BC63" s="10"/>
      <c r="BD63" s="10"/>
    </row>
    <row r="64" spans="1:58">
      <c r="BB64" s="10"/>
      <c r="BC64" s="10"/>
      <c r="BD64" s="10"/>
    </row>
    <row r="65" spans="3:56">
      <c r="C65" s="12" t="s">
        <v>11</v>
      </c>
      <c r="D65" s="490" t="s">
        <v>30</v>
      </c>
      <c r="E65" s="490"/>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BB65" s="10"/>
      <c r="BC65" s="10"/>
      <c r="BD65" s="10"/>
    </row>
    <row r="66" spans="3:56">
      <c r="C66" s="3" t="s">
        <v>35</v>
      </c>
      <c r="D66" s="491">
        <v>1052</v>
      </c>
      <c r="E66" s="492"/>
      <c r="F66" s="7" t="s">
        <v>18</v>
      </c>
      <c r="G66" s="29">
        <v>1150</v>
      </c>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3:56">
      <c r="C67" s="3" t="s">
        <v>46</v>
      </c>
      <c r="D67" s="493">
        <v>1116</v>
      </c>
      <c r="E67" s="494"/>
    </row>
    <row r="69" spans="3:56">
      <c r="C69" t="s">
        <v>336</v>
      </c>
      <c r="D69" t="s">
        <v>9</v>
      </c>
    </row>
    <row r="70" spans="3:56">
      <c r="C70" t="s">
        <v>39</v>
      </c>
      <c r="D70" t="s">
        <v>10</v>
      </c>
    </row>
    <row r="71" spans="3:56">
      <c r="C71" t="s">
        <v>40</v>
      </c>
    </row>
    <row r="72" spans="3:56">
      <c r="C72" t="s">
        <v>41</v>
      </c>
    </row>
    <row r="73" spans="3:56">
      <c r="C73" t="s">
        <v>42</v>
      </c>
    </row>
    <row r="74" spans="3:56">
      <c r="C74" t="s">
        <v>43</v>
      </c>
    </row>
    <row r="75" spans="3:56">
      <c r="C75" t="s">
        <v>62</v>
      </c>
    </row>
    <row r="76" spans="3:56">
      <c r="C76" t="s">
        <v>61</v>
      </c>
    </row>
    <row r="77" spans="3:56">
      <c r="C77" t="s">
        <v>44</v>
      </c>
    </row>
    <row r="78" spans="3:56">
      <c r="C78" t="s">
        <v>45</v>
      </c>
    </row>
    <row r="79" spans="3:56">
      <c r="C79" t="s">
        <v>36</v>
      </c>
    </row>
    <row r="80" spans="3:56">
      <c r="C80" t="s">
        <v>37</v>
      </c>
    </row>
    <row r="81" spans="3:3">
      <c r="C81" t="s">
        <v>38</v>
      </c>
    </row>
    <row r="83" spans="3:3">
      <c r="C83" t="s">
        <v>51</v>
      </c>
    </row>
    <row r="84" spans="3:3">
      <c r="C84" t="s">
        <v>52</v>
      </c>
    </row>
    <row r="85" spans="3:3">
      <c r="C85" t="s">
        <v>53</v>
      </c>
    </row>
    <row r="86" spans="3:3">
      <c r="C86" t="s">
        <v>54</v>
      </c>
    </row>
    <row r="87" spans="3:3">
      <c r="C87" t="s">
        <v>55</v>
      </c>
    </row>
    <row r="88" spans="3:3">
      <c r="C88" t="s">
        <v>56</v>
      </c>
    </row>
    <row r="89" spans="3:3">
      <c r="C89" t="s">
        <v>57</v>
      </c>
    </row>
    <row r="90" spans="3:3">
      <c r="C90" t="s">
        <v>58</v>
      </c>
    </row>
    <row r="91" spans="3:3">
      <c r="C91" t="s">
        <v>59</v>
      </c>
    </row>
    <row r="92" spans="3:3">
      <c r="C92" t="s">
        <v>60</v>
      </c>
    </row>
  </sheetData>
  <mergeCells count="323">
    <mergeCell ref="AK9:AL9"/>
    <mergeCell ref="AM9:AN9"/>
    <mergeCell ref="AO9:AP9"/>
    <mergeCell ref="AQ9:AT9"/>
    <mergeCell ref="C11:D11"/>
    <mergeCell ref="H11:I11"/>
    <mergeCell ref="J11:K11"/>
    <mergeCell ref="L11:M11"/>
    <mergeCell ref="M4:O4"/>
    <mergeCell ref="B8:H8"/>
    <mergeCell ref="B9:B10"/>
    <mergeCell ref="C9:D10"/>
    <mergeCell ref="E9:E10"/>
    <mergeCell ref="F9:F10"/>
    <mergeCell ref="G9:G10"/>
    <mergeCell ref="H9:I10"/>
    <mergeCell ref="J9:K10"/>
    <mergeCell ref="L9:M10"/>
    <mergeCell ref="C14:D14"/>
    <mergeCell ref="H14:I14"/>
    <mergeCell ref="J14:K14"/>
    <mergeCell ref="L14:M14"/>
    <mergeCell ref="C15:D15"/>
    <mergeCell ref="H15:I15"/>
    <mergeCell ref="J15:K15"/>
    <mergeCell ref="L15:M15"/>
    <mergeCell ref="C12:D12"/>
    <mergeCell ref="H12:I12"/>
    <mergeCell ref="J12:K12"/>
    <mergeCell ref="L12:M12"/>
    <mergeCell ref="C13:D13"/>
    <mergeCell ref="H13:I13"/>
    <mergeCell ref="J13:K13"/>
    <mergeCell ref="L13:M13"/>
    <mergeCell ref="H16:I16"/>
    <mergeCell ref="J16:K16"/>
    <mergeCell ref="L16:M16"/>
    <mergeCell ref="B17:H17"/>
    <mergeCell ref="B18:B19"/>
    <mergeCell ref="C18:D19"/>
    <mergeCell ref="E18:E19"/>
    <mergeCell ref="F18:F19"/>
    <mergeCell ref="G18:G19"/>
    <mergeCell ref="H18:I19"/>
    <mergeCell ref="AQ18:AT18"/>
    <mergeCell ref="C20:D20"/>
    <mergeCell ref="H20:I20"/>
    <mergeCell ref="J20:K20"/>
    <mergeCell ref="L20:M20"/>
    <mergeCell ref="C21:D21"/>
    <mergeCell ref="H21:I21"/>
    <mergeCell ref="J21:K21"/>
    <mergeCell ref="L21:M21"/>
    <mergeCell ref="J18:K19"/>
    <mergeCell ref="L18:M19"/>
    <mergeCell ref="P18:P19"/>
    <mergeCell ref="AK18:AL18"/>
    <mergeCell ref="AM18:AN18"/>
    <mergeCell ref="AO18:AP18"/>
    <mergeCell ref="J24:K24"/>
    <mergeCell ref="L24:M24"/>
    <mergeCell ref="H25:I25"/>
    <mergeCell ref="J25:K25"/>
    <mergeCell ref="L25:M25"/>
    <mergeCell ref="C22:D22"/>
    <mergeCell ref="H22:I22"/>
    <mergeCell ref="J22:K22"/>
    <mergeCell ref="L22:M22"/>
    <mergeCell ref="C23:D23"/>
    <mergeCell ref="H23:I23"/>
    <mergeCell ref="J23:K23"/>
    <mergeCell ref="L23:M23"/>
    <mergeCell ref="B26:H26"/>
    <mergeCell ref="B27:B28"/>
    <mergeCell ref="C27:D28"/>
    <mergeCell ref="E27:E28"/>
    <mergeCell ref="F27:F28"/>
    <mergeCell ref="G27:G28"/>
    <mergeCell ref="H27:I28"/>
    <mergeCell ref="C24:D24"/>
    <mergeCell ref="H24:I24"/>
    <mergeCell ref="AQ27:AT27"/>
    <mergeCell ref="C29:D29"/>
    <mergeCell ref="H29:I29"/>
    <mergeCell ref="J29:K29"/>
    <mergeCell ref="L29:M29"/>
    <mergeCell ref="C30:D30"/>
    <mergeCell ref="H30:I30"/>
    <mergeCell ref="J30:K30"/>
    <mergeCell ref="L30:M30"/>
    <mergeCell ref="J27:K28"/>
    <mergeCell ref="L27:M28"/>
    <mergeCell ref="P27:P28"/>
    <mergeCell ref="AK27:AL27"/>
    <mergeCell ref="AM27:AN27"/>
    <mergeCell ref="AO27:AP27"/>
    <mergeCell ref="J33:K33"/>
    <mergeCell ref="L33:M33"/>
    <mergeCell ref="H34:I34"/>
    <mergeCell ref="J34:K34"/>
    <mergeCell ref="L34:M34"/>
    <mergeCell ref="C31:D31"/>
    <mergeCell ref="H31:I31"/>
    <mergeCell ref="J31:K31"/>
    <mergeCell ref="L31:M31"/>
    <mergeCell ref="C32:D32"/>
    <mergeCell ref="H32:I32"/>
    <mergeCell ref="J32:K32"/>
    <mergeCell ref="L32:M32"/>
    <mergeCell ref="B35:H35"/>
    <mergeCell ref="B36:B37"/>
    <mergeCell ref="C36:D37"/>
    <mergeCell ref="E36:E37"/>
    <mergeCell ref="F36:F37"/>
    <mergeCell ref="G36:G37"/>
    <mergeCell ref="H36:I37"/>
    <mergeCell ref="C33:D33"/>
    <mergeCell ref="H33:I33"/>
    <mergeCell ref="AO36:AP36"/>
    <mergeCell ref="AQ36:AT36"/>
    <mergeCell ref="C38:D38"/>
    <mergeCell ref="H38:I38"/>
    <mergeCell ref="J38:K38"/>
    <mergeCell ref="L38:M38"/>
    <mergeCell ref="N38:O38"/>
    <mergeCell ref="J36:K37"/>
    <mergeCell ref="L36:M37"/>
    <mergeCell ref="N36:O37"/>
    <mergeCell ref="P36:P37"/>
    <mergeCell ref="AK36:AL36"/>
    <mergeCell ref="AM36:AN36"/>
    <mergeCell ref="C39:D39"/>
    <mergeCell ref="H39:I39"/>
    <mergeCell ref="J39:K39"/>
    <mergeCell ref="L39:M39"/>
    <mergeCell ref="N39:O39"/>
    <mergeCell ref="C40:D40"/>
    <mergeCell ref="H40:I40"/>
    <mergeCell ref="J40:K40"/>
    <mergeCell ref="L40:M40"/>
    <mergeCell ref="N40:O40"/>
    <mergeCell ref="C41:D41"/>
    <mergeCell ref="H41:I41"/>
    <mergeCell ref="J41:K41"/>
    <mergeCell ref="L41:M41"/>
    <mergeCell ref="N41:O41"/>
    <mergeCell ref="C42:D42"/>
    <mergeCell ref="H42:I42"/>
    <mergeCell ref="J42:K42"/>
    <mergeCell ref="L42:M42"/>
    <mergeCell ref="N42:O42"/>
    <mergeCell ref="H43:I43"/>
    <mergeCell ref="J43:K43"/>
    <mergeCell ref="L43:M43"/>
    <mergeCell ref="N43:O43"/>
    <mergeCell ref="C46:D46"/>
    <mergeCell ref="E46:F46"/>
    <mergeCell ref="G46:H46"/>
    <mergeCell ref="I46:J46"/>
    <mergeCell ref="M46:N46"/>
    <mergeCell ref="O46:P46"/>
    <mergeCell ref="AK46:AL46"/>
    <mergeCell ref="AO46:AQ46"/>
    <mergeCell ref="C47:D47"/>
    <mergeCell ref="E47:F47"/>
    <mergeCell ref="G47:H47"/>
    <mergeCell ref="I47:J47"/>
    <mergeCell ref="M47:N47"/>
    <mergeCell ref="O47:P47"/>
    <mergeCell ref="Q47:R47"/>
    <mergeCell ref="S47:T47"/>
    <mergeCell ref="U46:V46"/>
    <mergeCell ref="U47:V47"/>
    <mergeCell ref="C48:D48"/>
    <mergeCell ref="E48:F48"/>
    <mergeCell ref="G48:H48"/>
    <mergeCell ref="I48:J48"/>
    <mergeCell ref="M48:N48"/>
    <mergeCell ref="O48:P48"/>
    <mergeCell ref="Q48:R48"/>
    <mergeCell ref="S48:T48"/>
    <mergeCell ref="Q46:R46"/>
    <mergeCell ref="S46:T46"/>
    <mergeCell ref="C50:D50"/>
    <mergeCell ref="E50:F50"/>
    <mergeCell ref="G50:H50"/>
    <mergeCell ref="I50:J50"/>
    <mergeCell ref="M50:N50"/>
    <mergeCell ref="O50:P50"/>
    <mergeCell ref="Q50:R50"/>
    <mergeCell ref="S50:T50"/>
    <mergeCell ref="C49:D49"/>
    <mergeCell ref="E49:F49"/>
    <mergeCell ref="G49:H49"/>
    <mergeCell ref="I49:J49"/>
    <mergeCell ref="M49:N49"/>
    <mergeCell ref="O49:P49"/>
    <mergeCell ref="Q49:R49"/>
    <mergeCell ref="S49:T49"/>
    <mergeCell ref="O52:P52"/>
    <mergeCell ref="C51:D51"/>
    <mergeCell ref="E51:F51"/>
    <mergeCell ref="G51:H51"/>
    <mergeCell ref="I51:J51"/>
    <mergeCell ref="M51:N51"/>
    <mergeCell ref="O51:P51"/>
    <mergeCell ref="Q51:R51"/>
    <mergeCell ref="S51:T51"/>
    <mergeCell ref="AF55:AG55"/>
    <mergeCell ref="AH55:AI55"/>
    <mergeCell ref="AP55:AQ55"/>
    <mergeCell ref="AT55:AV55"/>
    <mergeCell ref="C56:E56"/>
    <mergeCell ref="F56:G56"/>
    <mergeCell ref="J56:K56"/>
    <mergeCell ref="L56:M56"/>
    <mergeCell ref="N56:O56"/>
    <mergeCell ref="R55:S55"/>
    <mergeCell ref="T55:U55"/>
    <mergeCell ref="V55:W55"/>
    <mergeCell ref="Z55:AA55"/>
    <mergeCell ref="AB55:AC55"/>
    <mergeCell ref="AD55:AE55"/>
    <mergeCell ref="AD56:AE56"/>
    <mergeCell ref="AF56:AG56"/>
    <mergeCell ref="AH56:AI56"/>
    <mergeCell ref="T56:U56"/>
    <mergeCell ref="V56:W56"/>
    <mergeCell ref="Z56:AA56"/>
    <mergeCell ref="AB56:AC56"/>
    <mergeCell ref="C55:E55"/>
    <mergeCell ref="F55:G55"/>
    <mergeCell ref="AF57:AG57"/>
    <mergeCell ref="AH57:AI57"/>
    <mergeCell ref="C58:E58"/>
    <mergeCell ref="F58:G58"/>
    <mergeCell ref="J58:K58"/>
    <mergeCell ref="L58:M58"/>
    <mergeCell ref="N58:O58"/>
    <mergeCell ref="P58:Q58"/>
    <mergeCell ref="R58:S58"/>
    <mergeCell ref="R57:S57"/>
    <mergeCell ref="T57:U57"/>
    <mergeCell ref="V57:W57"/>
    <mergeCell ref="Z57:AA57"/>
    <mergeCell ref="AB57:AC57"/>
    <mergeCell ref="AD57:AE57"/>
    <mergeCell ref="C57:E57"/>
    <mergeCell ref="F57:G57"/>
    <mergeCell ref="J57:K57"/>
    <mergeCell ref="L57:M57"/>
    <mergeCell ref="N57:O57"/>
    <mergeCell ref="P57:Q57"/>
    <mergeCell ref="AH61:AI61"/>
    <mergeCell ref="V59:W59"/>
    <mergeCell ref="Z59:AA59"/>
    <mergeCell ref="AB59:AC59"/>
    <mergeCell ref="AD59:AE59"/>
    <mergeCell ref="AF59:AG59"/>
    <mergeCell ref="AH59:AI59"/>
    <mergeCell ref="AH58:AI58"/>
    <mergeCell ref="C59:E59"/>
    <mergeCell ref="F59:G59"/>
    <mergeCell ref="J59:K59"/>
    <mergeCell ref="L59:M59"/>
    <mergeCell ref="N59:O59"/>
    <mergeCell ref="P59:Q59"/>
    <mergeCell ref="R59:S59"/>
    <mergeCell ref="T59:U59"/>
    <mergeCell ref="T58:U58"/>
    <mergeCell ref="V58:W58"/>
    <mergeCell ref="Z58:AA58"/>
    <mergeCell ref="AB58:AC58"/>
    <mergeCell ref="AD58:AE58"/>
    <mergeCell ref="AF58:AG58"/>
    <mergeCell ref="Y61:AA61"/>
    <mergeCell ref="AB61:AC61"/>
    <mergeCell ref="AD61:AE61"/>
    <mergeCell ref="AD60:AE60"/>
    <mergeCell ref="AF60:AG60"/>
    <mergeCell ref="AH60:AI60"/>
    <mergeCell ref="B61:E61"/>
    <mergeCell ref="F61:G61"/>
    <mergeCell ref="J61:K61"/>
    <mergeCell ref="L61:M61"/>
    <mergeCell ref="N61:O61"/>
    <mergeCell ref="P61:Q61"/>
    <mergeCell ref="P60:Q60"/>
    <mergeCell ref="R60:S60"/>
    <mergeCell ref="T60:U60"/>
    <mergeCell ref="V60:W60"/>
    <mergeCell ref="Z60:AA60"/>
    <mergeCell ref="AB60:AC60"/>
    <mergeCell ref="C60:E60"/>
    <mergeCell ref="F60:G60"/>
    <mergeCell ref="J60:K60"/>
    <mergeCell ref="L60:M60"/>
    <mergeCell ref="N60:O60"/>
    <mergeCell ref="AF61:AG61"/>
    <mergeCell ref="U48:V48"/>
    <mergeCell ref="U49:V49"/>
    <mergeCell ref="U50:V50"/>
    <mergeCell ref="U51:V51"/>
    <mergeCell ref="U52:V52"/>
    <mergeCell ref="D65:E65"/>
    <mergeCell ref="D66:E66"/>
    <mergeCell ref="D67:E67"/>
    <mergeCell ref="R61:S61"/>
    <mergeCell ref="T61:U61"/>
    <mergeCell ref="V61:W61"/>
    <mergeCell ref="P56:Q56"/>
    <mergeCell ref="R56:S56"/>
    <mergeCell ref="Q52:R52"/>
    <mergeCell ref="S52:T52"/>
    <mergeCell ref="J55:K55"/>
    <mergeCell ref="L55:M55"/>
    <mergeCell ref="N55:O55"/>
    <mergeCell ref="P55:Q55"/>
    <mergeCell ref="B52:D52"/>
    <mergeCell ref="E52:F52"/>
    <mergeCell ref="G52:H52"/>
    <mergeCell ref="I52:J52"/>
    <mergeCell ref="M52:N52"/>
  </mergeCells>
  <phoneticPr fontId="1"/>
  <dataValidations count="3">
    <dataValidation type="list" allowBlank="1" showInputMessage="1" showErrorMessage="1" sqref="F29:F33 F38:F42 F11:F15 F20:F24" xr:uid="{9C7ACEA3-8749-487D-AC05-0D2EC353FADD}">
      <formula1>$C$83:$C$92</formula1>
    </dataValidation>
    <dataValidation type="list" allowBlank="1" showInputMessage="1" showErrorMessage="1" sqref="B8:H8 B17:H17 B26:H26 B35:H35" xr:uid="{82FB23EE-1961-41F5-A2D8-335B1A9C2BE4}">
      <formula1>$C$69:$C$81</formula1>
    </dataValidation>
    <dataValidation type="list" allowBlank="1" showInputMessage="1" showErrorMessage="1" sqref="E29:E33 E38:E42 E11:E15 E20:E24" xr:uid="{C1C76424-10EA-4F15-863B-143E5AA064C5}">
      <formula1>$D$69:$D$70</formula1>
    </dataValidation>
  </dataValidations>
  <printOptions horizontalCentered="1"/>
  <pageMargins left="0.59055118110236227" right="0.39370078740157483" top="0.59055118110236227" bottom="0.59055118110236227" header="0.51181102362204722" footer="0.51181102362204722"/>
  <pageSetup paperSize="9" scale="4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3A453-508F-40C7-BE11-1348E0A0B7AF}">
  <sheetPr>
    <tabColor rgb="FFFFC000"/>
    <pageSetUpPr fitToPage="1"/>
  </sheetPr>
  <dimension ref="A1:BS92"/>
  <sheetViews>
    <sheetView view="pageBreakPreview" zoomScaleNormal="85" zoomScaleSheetLayoutView="100" workbookViewId="0">
      <selection activeCell="P17" sqref="P17"/>
    </sheetView>
  </sheetViews>
  <sheetFormatPr defaultColWidth="9" defaultRowHeight="13"/>
  <cols>
    <col min="1" max="1" width="1.6328125" customWidth="1"/>
    <col min="2" max="2" width="2.453125" bestFit="1" customWidth="1"/>
    <col min="3" max="3" width="12.26953125" customWidth="1"/>
    <col min="4" max="4" width="2.7265625" customWidth="1"/>
    <col min="5" max="5" width="5.26953125" customWidth="1"/>
    <col min="6" max="6" width="11.6328125" customWidth="1"/>
    <col min="7" max="7" width="5.6328125" customWidth="1"/>
    <col min="8" max="8" width="7.453125" customWidth="1"/>
    <col min="9" max="9" width="7.1796875" customWidth="1"/>
    <col min="10" max="10" width="5.6328125" customWidth="1"/>
    <col min="11" max="11" width="6.6328125" customWidth="1"/>
    <col min="12" max="12" width="8" customWidth="1"/>
    <col min="13" max="38" width="5.6328125" customWidth="1"/>
    <col min="39" max="39" width="8.54296875" bestFit="1" customWidth="1"/>
    <col min="40" max="40" width="6.6328125" bestFit="1" customWidth="1"/>
    <col min="41" max="41" width="8.54296875" bestFit="1" customWidth="1"/>
    <col min="42" max="42" width="9.26953125" customWidth="1"/>
    <col min="43" max="44" width="8.54296875" bestFit="1" customWidth="1"/>
    <col min="45" max="45" width="9.90625" customWidth="1"/>
    <col min="46" max="46" width="10.453125" customWidth="1"/>
    <col min="47" max="47" width="4" customWidth="1"/>
    <col min="54" max="56" width="9" style="8"/>
  </cols>
  <sheetData>
    <row r="1" spans="1:71" ht="45" customHeight="1">
      <c r="A1" s="281" t="s">
        <v>293</v>
      </c>
      <c r="B1" s="282"/>
    </row>
    <row r="2" spans="1:71">
      <c r="BB2"/>
      <c r="BC2"/>
      <c r="BE2" s="8"/>
      <c r="BF2" s="8"/>
    </row>
    <row r="3" spans="1:71" ht="19">
      <c r="A3" s="27" t="s">
        <v>294</v>
      </c>
      <c r="B3" s="27"/>
      <c r="C3" s="27"/>
      <c r="D3" s="27"/>
      <c r="E3" s="27"/>
      <c r="F3" s="27"/>
      <c r="G3" s="27"/>
      <c r="H3" s="27"/>
      <c r="I3" s="27"/>
      <c r="J3" s="27"/>
      <c r="K3" s="27"/>
      <c r="L3" s="27"/>
      <c r="M3" s="27"/>
      <c r="N3" s="27"/>
      <c r="O3" s="27"/>
      <c r="P3" s="27"/>
      <c r="Q3" s="27"/>
      <c r="R3" s="27"/>
      <c r="S3" s="27"/>
      <c r="T3" s="27"/>
      <c r="U3" s="27"/>
      <c r="V3" s="590"/>
      <c r="W3" s="590"/>
      <c r="X3" s="590"/>
      <c r="Y3" s="590"/>
      <c r="Z3" s="590"/>
      <c r="AA3" s="590"/>
      <c r="AB3" s="590"/>
      <c r="AC3" s="590"/>
      <c r="AD3" s="590"/>
      <c r="AE3" s="590"/>
      <c r="AF3" s="590"/>
      <c r="AG3" s="590"/>
      <c r="BB3"/>
      <c r="BC3"/>
      <c r="BE3" s="8"/>
      <c r="BF3" s="8"/>
    </row>
    <row r="4" spans="1:71">
      <c r="B4" s="590"/>
      <c r="C4" s="590"/>
      <c r="D4" s="590"/>
      <c r="E4" s="590"/>
      <c r="F4" s="590"/>
      <c r="G4" s="590"/>
      <c r="H4" s="590"/>
      <c r="I4" s="590"/>
      <c r="J4" s="590"/>
      <c r="K4" s="590"/>
      <c r="L4" s="590"/>
      <c r="M4" s="591" t="s">
        <v>48</v>
      </c>
      <c r="N4" s="591"/>
      <c r="O4" s="591"/>
      <c r="P4" s="592">
        <f>基本情報シート!C19</f>
        <v>0</v>
      </c>
      <c r="Q4" s="592"/>
      <c r="R4" s="592"/>
      <c r="S4" s="592"/>
      <c r="T4" s="592"/>
      <c r="U4" s="592"/>
      <c r="V4" s="592"/>
      <c r="W4" s="592"/>
      <c r="X4" s="592"/>
      <c r="Y4" s="592"/>
      <c r="Z4" s="590"/>
      <c r="AA4" s="590"/>
      <c r="AB4" s="590"/>
      <c r="AC4" s="590"/>
      <c r="AD4" s="590"/>
      <c r="AE4" s="590"/>
      <c r="AF4" s="590"/>
      <c r="AG4" s="590"/>
      <c r="AQ4" s="8"/>
      <c r="AR4" s="8"/>
      <c r="AS4" s="8"/>
      <c r="BB4"/>
      <c r="BC4"/>
      <c r="BD4"/>
    </row>
    <row r="5" spans="1:71" ht="18.75" customHeight="1">
      <c r="B5" s="27" t="s">
        <v>31</v>
      </c>
      <c r="C5" s="1"/>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BB5"/>
      <c r="BC5"/>
      <c r="BD5"/>
      <c r="BM5" s="8"/>
      <c r="BN5" s="8"/>
      <c r="BO5" s="8"/>
    </row>
    <row r="6" spans="1:71" ht="18.75" customHeight="1">
      <c r="B6" s="32" t="s">
        <v>335</v>
      </c>
      <c r="C6" s="1"/>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BB6"/>
      <c r="BC6"/>
      <c r="BD6"/>
      <c r="BQ6" s="8"/>
      <c r="BR6" s="8"/>
      <c r="BS6" s="8"/>
    </row>
    <row r="7" spans="1:71">
      <c r="B7" s="590" t="s">
        <v>49</v>
      </c>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BB7"/>
      <c r="BC7"/>
      <c r="BD7"/>
      <c r="BQ7" s="8"/>
      <c r="BR7" s="8"/>
      <c r="BS7" s="8"/>
    </row>
    <row r="8" spans="1:71" ht="24.75" customHeight="1">
      <c r="B8" s="554" t="s">
        <v>336</v>
      </c>
      <c r="C8" s="554"/>
      <c r="D8" s="554"/>
      <c r="E8" s="554"/>
      <c r="F8" s="554"/>
      <c r="G8" s="554"/>
      <c r="H8" s="554"/>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U8" s="2"/>
      <c r="AV8" s="2"/>
      <c r="AW8" s="2"/>
      <c r="AX8" s="2"/>
      <c r="AY8" s="2"/>
      <c r="AZ8" s="2"/>
      <c r="BA8" s="2"/>
      <c r="BB8" s="2"/>
      <c r="BC8" s="2"/>
      <c r="BD8" s="2"/>
      <c r="BQ8" s="8"/>
      <c r="BR8" s="8"/>
      <c r="BS8" s="8"/>
    </row>
    <row r="9" spans="1:71" ht="15" customHeight="1">
      <c r="B9" s="593"/>
      <c r="C9" s="555" t="s">
        <v>3</v>
      </c>
      <c r="D9" s="556"/>
      <c r="E9" s="559" t="s">
        <v>8</v>
      </c>
      <c r="F9" s="561" t="s">
        <v>47</v>
      </c>
      <c r="G9" s="559" t="s">
        <v>7</v>
      </c>
      <c r="H9" s="548" t="s">
        <v>4</v>
      </c>
      <c r="I9" s="549"/>
      <c r="J9" s="548" t="s">
        <v>5</v>
      </c>
      <c r="K9" s="549"/>
      <c r="L9" s="548" t="s">
        <v>15</v>
      </c>
      <c r="M9" s="565"/>
      <c r="N9" s="11"/>
      <c r="O9" s="33"/>
      <c r="P9" s="33"/>
      <c r="Q9" s="33"/>
      <c r="R9" s="33"/>
      <c r="S9" s="33"/>
      <c r="T9" s="33"/>
      <c r="U9" s="33"/>
      <c r="V9" s="33"/>
      <c r="W9" s="33"/>
      <c r="X9" s="33"/>
      <c r="Y9" s="33"/>
      <c r="Z9" s="33"/>
      <c r="AA9" s="33"/>
      <c r="AB9" s="33"/>
      <c r="AC9" s="33"/>
      <c r="AD9" s="33"/>
      <c r="AE9" s="33"/>
      <c r="AF9" s="590"/>
      <c r="AG9" s="590"/>
      <c r="AK9" s="553" t="s">
        <v>12</v>
      </c>
      <c r="AL9" s="537"/>
      <c r="AM9" s="553" t="s">
        <v>19</v>
      </c>
      <c r="AN9" s="537"/>
      <c r="AO9" s="508" t="s">
        <v>13</v>
      </c>
      <c r="AP9" s="510"/>
      <c r="AQ9" s="508" t="s">
        <v>17</v>
      </c>
      <c r="AR9" s="509"/>
      <c r="AS9" s="509"/>
      <c r="AT9" s="510"/>
      <c r="BB9"/>
      <c r="BC9"/>
      <c r="BD9"/>
    </row>
    <row r="10" spans="1:71" ht="15" customHeight="1">
      <c r="B10" s="593"/>
      <c r="C10" s="557"/>
      <c r="D10" s="558"/>
      <c r="E10" s="560"/>
      <c r="F10" s="562"/>
      <c r="G10" s="560"/>
      <c r="H10" s="550"/>
      <c r="I10" s="551"/>
      <c r="J10" s="550"/>
      <c r="K10" s="551"/>
      <c r="L10" s="550"/>
      <c r="M10" s="566"/>
      <c r="N10" s="11"/>
      <c r="O10" s="33"/>
      <c r="P10" s="33"/>
      <c r="Q10" s="33"/>
      <c r="R10" s="33"/>
      <c r="S10" s="33"/>
      <c r="T10" s="33"/>
      <c r="U10" s="33"/>
      <c r="V10" s="33"/>
      <c r="W10" s="33"/>
      <c r="X10" s="33"/>
      <c r="Y10" s="33"/>
      <c r="Z10" s="33"/>
      <c r="AA10" s="33"/>
      <c r="AB10" s="33"/>
      <c r="AC10" s="33"/>
      <c r="AD10" s="33"/>
      <c r="AE10" s="33"/>
      <c r="AF10" s="590"/>
      <c r="AG10" s="590"/>
      <c r="AK10" s="3" t="s">
        <v>295</v>
      </c>
      <c r="AL10" s="3" t="s">
        <v>296</v>
      </c>
      <c r="AM10" s="3" t="s">
        <v>295</v>
      </c>
      <c r="AN10" s="3" t="s">
        <v>296</v>
      </c>
      <c r="AO10" s="9" t="s">
        <v>295</v>
      </c>
      <c r="AP10" s="9" t="s">
        <v>296</v>
      </c>
      <c r="AQ10" s="9" t="s">
        <v>295</v>
      </c>
      <c r="AR10" s="9" t="s">
        <v>296</v>
      </c>
      <c r="AS10" s="16" t="s">
        <v>18</v>
      </c>
      <c r="AT10" s="3" t="s">
        <v>1</v>
      </c>
      <c r="BB10"/>
      <c r="BC10"/>
      <c r="BD10"/>
    </row>
    <row r="11" spans="1:71" ht="15" customHeight="1">
      <c r="B11" s="594">
        <v>1</v>
      </c>
      <c r="C11" s="595"/>
      <c r="D11" s="595"/>
      <c r="E11" s="596"/>
      <c r="F11" s="597"/>
      <c r="G11" s="598"/>
      <c r="H11" s="599"/>
      <c r="I11" s="600"/>
      <c r="J11" s="544">
        <f>+H11</f>
        <v>0</v>
      </c>
      <c r="K11" s="545"/>
      <c r="L11" s="508">
        <f>ROUND(G11*H11,0)</f>
        <v>0</v>
      </c>
      <c r="M11" s="509"/>
      <c r="N11" s="34"/>
      <c r="O11" s="35"/>
      <c r="P11" s="590"/>
      <c r="Q11" s="590"/>
      <c r="R11" s="590"/>
      <c r="S11" s="590"/>
      <c r="T11" s="590"/>
      <c r="U11" s="590"/>
      <c r="V11" s="590"/>
      <c r="W11" s="590"/>
      <c r="X11" s="590"/>
      <c r="Y11" s="590"/>
      <c r="Z11" s="590"/>
      <c r="AA11" s="590"/>
      <c r="AB11" s="590"/>
      <c r="AC11" s="590"/>
      <c r="AD11" s="590"/>
      <c r="AE11" s="590"/>
      <c r="AF11" s="590"/>
      <c r="AG11" s="590"/>
      <c r="AK11" s="17">
        <f>IF(OR($B$8=$C$72,$B$8=$C$73,$B$8=$C$74,$B$8=$C$75,$B$8=$C$70,$B$8=$C$71),H11,)</f>
        <v>0</v>
      </c>
      <c r="AL11" s="17">
        <f>IF(OR($B$8=$C$76,$B$8=$C$77,$B$8=$C$78,$B$8=$C$79,$B$8=$C$80,$B$8=$C$81),H11,)</f>
        <v>0</v>
      </c>
      <c r="AM11" s="17">
        <f>IF(AK11&gt;0,IF(J11&lt;=108,H11,)+IF(J11&gt;108,MAX(108-AK1,0),),)</f>
        <v>0</v>
      </c>
      <c r="AN11" s="17">
        <f>IF(AL11&gt;0,IF(J11&lt;=108,H11,)+IF(J11&gt;108,MAX(108-AL1,0),),)</f>
        <v>0</v>
      </c>
      <c r="AO11" s="9">
        <f>G11*AK11</f>
        <v>0</v>
      </c>
      <c r="AP11" s="9">
        <f>+G11*AL11</f>
        <v>0</v>
      </c>
      <c r="AQ11" s="9">
        <f>IF(E11=$D$70,$D$66*AM11,)</f>
        <v>0</v>
      </c>
      <c r="AR11" s="9">
        <f>IF(E11=$D$70,$D$67*AN11,)</f>
        <v>0</v>
      </c>
      <c r="AS11" s="9">
        <f>IF(E11=$D$69,MIN(G11,$G$66)*SUM(AM11,AN11),)</f>
        <v>0</v>
      </c>
      <c r="AT11" s="21">
        <f t="shared" ref="AT11:AT16" si="0">ROUND(SUM(AQ11:AS11),0)</f>
        <v>0</v>
      </c>
      <c r="BB11"/>
      <c r="BC11"/>
      <c r="BD11"/>
    </row>
    <row r="12" spans="1:71" ht="15" customHeight="1">
      <c r="B12" s="594">
        <v>2</v>
      </c>
      <c r="C12" s="595"/>
      <c r="D12" s="595"/>
      <c r="E12" s="596"/>
      <c r="F12" s="597"/>
      <c r="G12" s="598"/>
      <c r="H12" s="599"/>
      <c r="I12" s="600"/>
      <c r="J12" s="544">
        <f>+H12</f>
        <v>0</v>
      </c>
      <c r="K12" s="545"/>
      <c r="L12" s="508">
        <f>ROUND(G12*H12,0)</f>
        <v>0</v>
      </c>
      <c r="M12" s="509"/>
      <c r="N12" s="34"/>
      <c r="O12" s="35"/>
      <c r="P12" s="590"/>
      <c r="Q12" s="590"/>
      <c r="R12" s="590"/>
      <c r="S12" s="590"/>
      <c r="T12" s="590"/>
      <c r="U12" s="590"/>
      <c r="V12" s="590"/>
      <c r="W12" s="590"/>
      <c r="X12" s="590"/>
      <c r="Y12" s="590"/>
      <c r="Z12" s="590"/>
      <c r="AA12" s="590"/>
      <c r="AB12" s="590"/>
      <c r="AC12" s="590"/>
      <c r="AD12" s="590"/>
      <c r="AE12" s="590"/>
      <c r="AF12" s="590"/>
      <c r="AG12" s="590"/>
      <c r="AK12" s="17">
        <f>IF(OR($B$8=$C$72,$B$8=$C$73,$B$8=$C$74,$B$8=$C$75,$B$8=$C$70,$B$8=$C$71),H12,)</f>
        <v>0</v>
      </c>
      <c r="AL12" s="17">
        <f>IF(OR($B$8=$C$76,$B$8=$C$77,$B$8=$C$78,$B$8=$C$79,$B$8=$C$80,$B$8=$C$81),H12,)</f>
        <v>0</v>
      </c>
      <c r="AM12" s="17">
        <f>IF(AK12&gt;0,IF(J12&lt;=108,H12,)+IF(J12&gt;108,MAX(108-AK2,0),),)</f>
        <v>0</v>
      </c>
      <c r="AN12" s="17">
        <f>IF(AL12&gt;0,IF(J12&lt;=108,H12,)+IF(J12&gt;108,MAX(108-AL2,0),),)</f>
        <v>0</v>
      </c>
      <c r="AO12" s="9">
        <f>G12*AK12</f>
        <v>0</v>
      </c>
      <c r="AP12" s="9">
        <f>+G12*AL12</f>
        <v>0</v>
      </c>
      <c r="AQ12" s="9">
        <f>IF(E12=$D$70,$D$66*AM12,)</f>
        <v>0</v>
      </c>
      <c r="AR12" s="9">
        <f>IF(E12=$D$70,$D$67*AN12,)</f>
        <v>0</v>
      </c>
      <c r="AS12" s="9">
        <f>IF(E12=$D$69,MIN(G12,$G$66)*SUM(AM12,AN12),)</f>
        <v>0</v>
      </c>
      <c r="AT12" s="21">
        <f t="shared" si="0"/>
        <v>0</v>
      </c>
      <c r="BB12"/>
      <c r="BC12"/>
      <c r="BD12"/>
    </row>
    <row r="13" spans="1:71" ht="15" customHeight="1">
      <c r="B13" s="594">
        <v>3</v>
      </c>
      <c r="C13" s="595"/>
      <c r="D13" s="595"/>
      <c r="E13" s="596"/>
      <c r="F13" s="597"/>
      <c r="G13" s="598"/>
      <c r="H13" s="599"/>
      <c r="I13" s="600"/>
      <c r="J13" s="544">
        <f>+H13</f>
        <v>0</v>
      </c>
      <c r="K13" s="545"/>
      <c r="L13" s="508">
        <f>ROUND(G13*H13,0)</f>
        <v>0</v>
      </c>
      <c r="M13" s="509"/>
      <c r="N13" s="34"/>
      <c r="O13" s="35"/>
      <c r="P13" s="590"/>
      <c r="Q13" s="590"/>
      <c r="R13" s="590"/>
      <c r="S13" s="590"/>
      <c r="T13" s="590"/>
      <c r="U13" s="590"/>
      <c r="V13" s="590"/>
      <c r="W13" s="590"/>
      <c r="X13" s="590"/>
      <c r="Y13" s="590"/>
      <c r="Z13" s="590"/>
      <c r="AA13" s="590"/>
      <c r="AB13" s="590"/>
      <c r="AC13" s="590"/>
      <c r="AD13" s="590"/>
      <c r="AE13" s="590"/>
      <c r="AF13" s="590"/>
      <c r="AG13" s="590"/>
      <c r="AK13" s="17">
        <f>IF(OR($B$8=$C$72,$B$8=$C$73,$B$8=$C$74,$B$8=$C$75,$B$8=$C$70,$B$8=$C$71),H13,)</f>
        <v>0</v>
      </c>
      <c r="AL13" s="17">
        <f>IF(OR($B$8=$C$76,$B$8=$C$77,$B$8=$C$78,$B$8=$C$79,$B$8=$C$80,$B$8=$C$81),H13,)</f>
        <v>0</v>
      </c>
      <c r="AM13" s="17">
        <f t="shared" ref="AM13:AM15" si="1">IF(AK13&gt;0,IF(J13&lt;=108,H13,)+IF(J13&gt;108,MAX(108-AK3,0),),)</f>
        <v>0</v>
      </c>
      <c r="AN13" s="17">
        <f>IF(AL13&gt;0,IF(J13&lt;=108,H13,)+IF(J13&gt;108,MAX(108-AL3,0),),)</f>
        <v>0</v>
      </c>
      <c r="AO13" s="9">
        <f>G13*AK13</f>
        <v>0</v>
      </c>
      <c r="AP13" s="9">
        <f>+G13*AL13</f>
        <v>0</v>
      </c>
      <c r="AQ13" s="9">
        <f>IF(E13=$D$70,$D$66*AM13,)</f>
        <v>0</v>
      </c>
      <c r="AR13" s="9">
        <f>IF(E13=$D$70,$D$67*AN13,)</f>
        <v>0</v>
      </c>
      <c r="AS13" s="9">
        <f>IF(E13=$D$69,MIN(G13,$G$66)*SUM(AM13,AN13),)</f>
        <v>0</v>
      </c>
      <c r="AT13" s="21">
        <f t="shared" si="0"/>
        <v>0</v>
      </c>
      <c r="BB13"/>
      <c r="BC13"/>
      <c r="BD13"/>
    </row>
    <row r="14" spans="1:71" ht="15" customHeight="1">
      <c r="B14" s="594">
        <v>4</v>
      </c>
      <c r="C14" s="595"/>
      <c r="D14" s="595"/>
      <c r="E14" s="596"/>
      <c r="F14" s="597"/>
      <c r="G14" s="598"/>
      <c r="H14" s="599"/>
      <c r="I14" s="600"/>
      <c r="J14" s="544">
        <f>+H14</f>
        <v>0</v>
      </c>
      <c r="K14" s="545"/>
      <c r="L14" s="508">
        <f>ROUND(G14*H14,0)</f>
        <v>0</v>
      </c>
      <c r="M14" s="509"/>
      <c r="N14" s="34"/>
      <c r="O14" s="35"/>
      <c r="P14" s="590"/>
      <c r="Q14" s="590"/>
      <c r="R14" s="590"/>
      <c r="S14" s="590"/>
      <c r="T14" s="590"/>
      <c r="U14" s="590"/>
      <c r="V14" s="590"/>
      <c r="W14" s="590"/>
      <c r="X14" s="590"/>
      <c r="Y14" s="590"/>
      <c r="Z14" s="590"/>
      <c r="AA14" s="590"/>
      <c r="AB14" s="590"/>
      <c r="AC14" s="590"/>
      <c r="AD14" s="590"/>
      <c r="AE14" s="590"/>
      <c r="AF14" s="590"/>
      <c r="AG14" s="590"/>
      <c r="AK14" s="17">
        <f>IF(OR($B$8=$C$72,$B$8=$C$73,$B$8=$C$74,$B$8=$C$75,$B$8=$C$70,$B$8=$C$71),H14,)</f>
        <v>0</v>
      </c>
      <c r="AL14" s="17">
        <f>IF(OR($B$8=$C$76,$B$8=$C$77,$B$8=$C$78,$B$8=$C$79,$B$8=$C$80,$B$8=$C$81),H14,)</f>
        <v>0</v>
      </c>
      <c r="AM14" s="17">
        <f t="shared" si="1"/>
        <v>0</v>
      </c>
      <c r="AN14" s="17">
        <f>IF(AL14&gt;0,IF(J14&lt;=108,H14,)+IF(J14&gt;108,MAX(108-AL4,0),),)</f>
        <v>0</v>
      </c>
      <c r="AO14" s="9">
        <f>G14*AK14</f>
        <v>0</v>
      </c>
      <c r="AP14" s="9">
        <f>+G14*AL14</f>
        <v>0</v>
      </c>
      <c r="AQ14" s="9">
        <f>IF(E14=$D$70,$D$66*AM14,)</f>
        <v>0</v>
      </c>
      <c r="AR14" s="9">
        <f>IF(E14=$D$70,$D$67*AN14,)</f>
        <v>0</v>
      </c>
      <c r="AS14" s="9">
        <f>IF(E14=$D$69,MIN(G14,$G$66)*SUM(AM14,AN14),)</f>
        <v>0</v>
      </c>
      <c r="AT14" s="21">
        <f t="shared" si="0"/>
        <v>0</v>
      </c>
      <c r="BB14"/>
      <c r="BC14"/>
      <c r="BD14"/>
    </row>
    <row r="15" spans="1:71" ht="15" customHeight="1" thickBot="1">
      <c r="B15" s="601">
        <v>5</v>
      </c>
      <c r="C15" s="602"/>
      <c r="D15" s="602"/>
      <c r="E15" s="603"/>
      <c r="F15" s="604"/>
      <c r="G15" s="605"/>
      <c r="H15" s="606"/>
      <c r="I15" s="607"/>
      <c r="J15" s="546">
        <f>+H15</f>
        <v>0</v>
      </c>
      <c r="K15" s="547"/>
      <c r="L15" s="524">
        <f>ROUND(G15*H15,0)</f>
        <v>0</v>
      </c>
      <c r="M15" s="563"/>
      <c r="N15" s="34"/>
      <c r="O15" s="35"/>
      <c r="P15" s="590"/>
      <c r="Q15" s="590"/>
      <c r="R15" s="590"/>
      <c r="S15" s="590"/>
      <c r="T15" s="590"/>
      <c r="U15" s="590"/>
      <c r="V15" s="590"/>
      <c r="W15" s="590"/>
      <c r="X15" s="590"/>
      <c r="Y15" s="590"/>
      <c r="Z15" s="590"/>
      <c r="AA15" s="590"/>
      <c r="AB15" s="590"/>
      <c r="AC15" s="590"/>
      <c r="AD15" s="590"/>
      <c r="AE15" s="590"/>
      <c r="AF15" s="590"/>
      <c r="AG15" s="590"/>
      <c r="AK15" s="19">
        <f>IF(OR($B$8=$C$72,$B$8=$C$73,$B$8=$C$74,$B$8=$C$75,$B$8=$C$70,$B$8=$C$71),H15,)</f>
        <v>0</v>
      </c>
      <c r="AL15" s="19">
        <f>IF(OR($B$8=$C$76,$B$8=$C$77,$B$8=$C$78,$B$8=$C$79,$B$8=$C$80,$B$8=$C$81),H15,)</f>
        <v>0</v>
      </c>
      <c r="AM15" s="19">
        <f t="shared" si="1"/>
        <v>0</v>
      </c>
      <c r="AN15" s="19">
        <f t="shared" ref="AN15" si="2">IF(AL15&gt;0,IF(J15&lt;=108,H15,)+IF(J15&gt;108,MAX(108-AL5,0),),)</f>
        <v>0</v>
      </c>
      <c r="AO15" s="13">
        <f>G15*AK15</f>
        <v>0</v>
      </c>
      <c r="AP15" s="13">
        <f>+G15*AL15</f>
        <v>0</v>
      </c>
      <c r="AQ15" s="13">
        <f>IF(E15=$D$70,$D$66*AM15,)</f>
        <v>0</v>
      </c>
      <c r="AR15" s="13">
        <f>IF(E15=$D$70,$D$67*AN15,)</f>
        <v>0</v>
      </c>
      <c r="AS15" s="13">
        <f>IF(E15=$D$69,MIN(G15,$G$66)*SUM(AM15,AN15),)</f>
        <v>0</v>
      </c>
      <c r="AT15" s="23">
        <f t="shared" si="0"/>
        <v>0</v>
      </c>
      <c r="BB15"/>
      <c r="BC15"/>
      <c r="BD15"/>
    </row>
    <row r="16" spans="1:71" ht="15" customHeight="1" thickTop="1">
      <c r="B16" s="608" t="s">
        <v>0</v>
      </c>
      <c r="C16" s="609"/>
      <c r="D16" s="609"/>
      <c r="E16" s="609"/>
      <c r="F16" s="609"/>
      <c r="G16" s="609"/>
      <c r="H16" s="538">
        <f>SUM(H11:I15)</f>
        <v>0</v>
      </c>
      <c r="I16" s="538"/>
      <c r="J16" s="539">
        <f>SUM(J11:K15)</f>
        <v>0</v>
      </c>
      <c r="K16" s="540"/>
      <c r="L16" s="488">
        <f>SUM(L11:M15)</f>
        <v>0</v>
      </c>
      <c r="M16" s="564"/>
      <c r="N16" s="34"/>
      <c r="O16" s="35"/>
      <c r="P16" s="590"/>
      <c r="Q16" s="590"/>
      <c r="R16" s="590"/>
      <c r="S16" s="590"/>
      <c r="T16" s="590"/>
      <c r="U16" s="590"/>
      <c r="V16" s="590"/>
      <c r="W16" s="590"/>
      <c r="X16" s="590"/>
      <c r="Y16" s="590"/>
      <c r="Z16" s="590"/>
      <c r="AA16" s="590"/>
      <c r="AB16" s="590"/>
      <c r="AC16" s="590"/>
      <c r="AD16" s="590"/>
      <c r="AE16" s="590"/>
      <c r="AF16" s="590"/>
      <c r="AG16" s="590"/>
      <c r="AK16" s="20">
        <f t="shared" ref="AK16:AS16" si="3">SUM(AK11:AK15)</f>
        <v>0</v>
      </c>
      <c r="AL16" s="20">
        <f t="shared" si="3"/>
        <v>0</v>
      </c>
      <c r="AM16" s="20">
        <f t="shared" si="3"/>
        <v>0</v>
      </c>
      <c r="AN16" s="20">
        <f t="shared" si="3"/>
        <v>0</v>
      </c>
      <c r="AO16" s="14">
        <f t="shared" si="3"/>
        <v>0</v>
      </c>
      <c r="AP16" s="14">
        <f t="shared" si="3"/>
        <v>0</v>
      </c>
      <c r="AQ16" s="14">
        <f t="shared" si="3"/>
        <v>0</v>
      </c>
      <c r="AR16" s="14">
        <f t="shared" si="3"/>
        <v>0</v>
      </c>
      <c r="AS16" s="14">
        <f t="shared" si="3"/>
        <v>0</v>
      </c>
      <c r="AT16" s="22">
        <f t="shared" si="0"/>
        <v>0</v>
      </c>
      <c r="BB16"/>
      <c r="BC16"/>
      <c r="BD16"/>
    </row>
    <row r="17" spans="2:71" ht="21.75" customHeight="1">
      <c r="B17" s="554" t="s">
        <v>336</v>
      </c>
      <c r="C17" s="554"/>
      <c r="D17" s="554"/>
      <c r="E17" s="554"/>
      <c r="F17" s="554"/>
      <c r="G17" s="554"/>
      <c r="H17" s="554"/>
      <c r="I17" s="610"/>
      <c r="J17" s="610"/>
      <c r="K17" s="610"/>
      <c r="L17" s="610"/>
      <c r="M17" s="610"/>
      <c r="N17" s="590"/>
      <c r="O17" s="590"/>
      <c r="P17" s="590"/>
      <c r="Q17" s="590"/>
      <c r="R17" s="590"/>
      <c r="S17" s="590"/>
      <c r="T17" s="590"/>
      <c r="U17" s="590"/>
      <c r="V17" s="590"/>
      <c r="W17" s="590"/>
      <c r="X17" s="590"/>
      <c r="Y17" s="590"/>
      <c r="Z17" s="590"/>
      <c r="AA17" s="590"/>
      <c r="AB17" s="590"/>
      <c r="AC17" s="590"/>
      <c r="AD17" s="590"/>
      <c r="AE17" s="590"/>
      <c r="AF17" s="590"/>
      <c r="AG17" s="590"/>
      <c r="AK17" s="4"/>
      <c r="AL17" s="4"/>
      <c r="AM17" s="4"/>
      <c r="AN17" s="4"/>
      <c r="AO17" s="4"/>
      <c r="AP17" s="4"/>
      <c r="BB17"/>
      <c r="BC17"/>
      <c r="BD17"/>
      <c r="BE17" s="15"/>
      <c r="BF17" s="15"/>
      <c r="BG17" s="15"/>
      <c r="BH17" s="15"/>
      <c r="BK17" s="18"/>
      <c r="BL17" s="18"/>
      <c r="BO17" s="8"/>
      <c r="BP17" s="8"/>
      <c r="BQ17" s="8"/>
      <c r="BR17" s="8"/>
      <c r="BS17" s="8"/>
    </row>
    <row r="18" spans="2:71" ht="15" customHeight="1">
      <c r="B18" s="593"/>
      <c r="C18" s="555" t="s">
        <v>3</v>
      </c>
      <c r="D18" s="556"/>
      <c r="E18" s="559" t="s">
        <v>8</v>
      </c>
      <c r="F18" s="561" t="s">
        <v>47</v>
      </c>
      <c r="G18" s="559" t="s">
        <v>7</v>
      </c>
      <c r="H18" s="548" t="s">
        <v>4</v>
      </c>
      <c r="I18" s="549"/>
      <c r="J18" s="548" t="s">
        <v>5</v>
      </c>
      <c r="K18" s="549"/>
      <c r="L18" s="548" t="s">
        <v>15</v>
      </c>
      <c r="M18" s="565"/>
      <c r="N18" s="11"/>
      <c r="O18" s="33"/>
      <c r="P18" s="552"/>
      <c r="Q18" s="30"/>
      <c r="R18" s="30"/>
      <c r="S18" s="30"/>
      <c r="T18" s="30"/>
      <c r="U18" s="30"/>
      <c r="V18" s="30"/>
      <c r="W18" s="30"/>
      <c r="X18" s="30"/>
      <c r="Y18" s="30"/>
      <c r="Z18" s="30"/>
      <c r="AA18" s="30"/>
      <c r="AB18" s="30"/>
      <c r="AC18" s="30"/>
      <c r="AD18" s="30"/>
      <c r="AE18" s="30"/>
      <c r="AF18" s="590"/>
      <c r="AG18" s="590"/>
      <c r="AJ18" s="31"/>
      <c r="AK18" s="553" t="s">
        <v>12</v>
      </c>
      <c r="AL18" s="537"/>
      <c r="AM18" s="553" t="s">
        <v>19</v>
      </c>
      <c r="AN18" s="537"/>
      <c r="AO18" s="508" t="s">
        <v>13</v>
      </c>
      <c r="AP18" s="510"/>
      <c r="AQ18" s="508" t="s">
        <v>17</v>
      </c>
      <c r="AR18" s="509"/>
      <c r="AS18" s="509"/>
      <c r="AT18" s="510"/>
      <c r="BB18"/>
      <c r="BC18"/>
      <c r="BD18"/>
    </row>
    <row r="19" spans="2:71" ht="15" customHeight="1">
      <c r="B19" s="593"/>
      <c r="C19" s="557"/>
      <c r="D19" s="558"/>
      <c r="E19" s="560"/>
      <c r="F19" s="562"/>
      <c r="G19" s="560"/>
      <c r="H19" s="550"/>
      <c r="I19" s="551"/>
      <c r="J19" s="550"/>
      <c r="K19" s="551"/>
      <c r="L19" s="550"/>
      <c r="M19" s="566"/>
      <c r="N19" s="11"/>
      <c r="O19" s="33"/>
      <c r="P19" s="552"/>
      <c r="Q19" s="30"/>
      <c r="R19" s="30"/>
      <c r="S19" s="30"/>
      <c r="T19" s="30"/>
      <c r="U19" s="30"/>
      <c r="V19" s="30"/>
      <c r="W19" s="30"/>
      <c r="X19" s="30"/>
      <c r="Y19" s="30"/>
      <c r="Z19" s="30"/>
      <c r="AA19" s="30"/>
      <c r="AB19" s="30"/>
      <c r="AC19" s="30"/>
      <c r="AD19" s="30"/>
      <c r="AE19" s="30"/>
      <c r="AF19" s="590"/>
      <c r="AG19" s="590"/>
      <c r="AJ19" s="31"/>
      <c r="AK19" s="3" t="s">
        <v>295</v>
      </c>
      <c r="AL19" s="3" t="s">
        <v>296</v>
      </c>
      <c r="AM19" s="3" t="s">
        <v>295</v>
      </c>
      <c r="AN19" s="3" t="s">
        <v>296</v>
      </c>
      <c r="AO19" s="9" t="s">
        <v>295</v>
      </c>
      <c r="AP19" s="9" t="s">
        <v>296</v>
      </c>
      <c r="AQ19" s="9" t="s">
        <v>295</v>
      </c>
      <c r="AR19" s="9" t="s">
        <v>296</v>
      </c>
      <c r="AS19" s="16" t="s">
        <v>18</v>
      </c>
      <c r="AT19" s="3" t="s">
        <v>1</v>
      </c>
      <c r="BB19"/>
      <c r="BC19"/>
      <c r="BD19"/>
    </row>
    <row r="20" spans="2:71" ht="15" customHeight="1">
      <c r="B20" s="594">
        <v>1</v>
      </c>
      <c r="C20" s="508">
        <f>$C$11</f>
        <v>0</v>
      </c>
      <c r="D20" s="510"/>
      <c r="E20" s="596"/>
      <c r="F20" s="597"/>
      <c r="G20" s="598"/>
      <c r="H20" s="599"/>
      <c r="I20" s="600"/>
      <c r="J20" s="544">
        <f>J11+H20</f>
        <v>0</v>
      </c>
      <c r="K20" s="545"/>
      <c r="L20" s="508">
        <f>ROUND(G20*H20,0)</f>
        <v>0</v>
      </c>
      <c r="M20" s="509"/>
      <c r="N20" s="34"/>
      <c r="O20" s="35"/>
      <c r="P20" s="590"/>
      <c r="Q20" s="590"/>
      <c r="R20" s="590"/>
      <c r="S20" s="590"/>
      <c r="T20" s="590"/>
      <c r="U20" s="590"/>
      <c r="V20" s="590"/>
      <c r="W20" s="590"/>
      <c r="X20" s="590"/>
      <c r="Y20" s="590"/>
      <c r="Z20" s="590"/>
      <c r="AA20" s="590"/>
      <c r="AB20" s="590"/>
      <c r="AC20" s="590"/>
      <c r="AD20" s="590"/>
      <c r="AE20" s="590"/>
      <c r="AF20" s="590"/>
      <c r="AG20" s="590"/>
      <c r="AJ20" s="31"/>
      <c r="AK20" s="17">
        <f>IF(OR($B$17=$C$72,$B$17=$C$73,$B$17=$C$74,$B$17=$C$75,$B$17=$C$70,$B$17=$C$71),H20,)</f>
        <v>0</v>
      </c>
      <c r="AL20" s="17">
        <f>IF(OR($B$17=$C$76,$B$17=$C$77,$B$17=$C$78,$B$17=$C$79,$B$17=$C$80,$B$17=$C$81),H20,)</f>
        <v>0</v>
      </c>
      <c r="AM20" s="17">
        <f>IF(AK20&gt;0,IF(J20&lt;=108,H20,)+IF(J20&gt;108,MAX(108-J11,0),),)</f>
        <v>0</v>
      </c>
      <c r="AN20" s="17">
        <f>IF(AL20&gt;0,IF(J20&lt;=108,H20,)+IF(J20&gt;108,MAX(108-J11,0),),)</f>
        <v>0</v>
      </c>
      <c r="AO20" s="9">
        <f>G20*AK20</f>
        <v>0</v>
      </c>
      <c r="AP20" s="9">
        <f>+G20*AL20</f>
        <v>0</v>
      </c>
      <c r="AQ20" s="9">
        <f>IF(E20=$D$70,$D$66*AM20,)</f>
        <v>0</v>
      </c>
      <c r="AR20" s="9">
        <f>IF(E20=$D$70,$D$67*AN20,)</f>
        <v>0</v>
      </c>
      <c r="AS20" s="9">
        <f>IF(E20=$D$69,MIN(G20,$G$66)*SUM(AM20,AN20),)</f>
        <v>0</v>
      </c>
      <c r="AT20" s="21">
        <f t="shared" ref="AT20:AT25" si="4">ROUND(SUM(AQ20:AS20),0)</f>
        <v>0</v>
      </c>
      <c r="BB20"/>
      <c r="BC20"/>
      <c r="BD20"/>
    </row>
    <row r="21" spans="2:71" ht="15" customHeight="1">
      <c r="B21" s="594">
        <v>2</v>
      </c>
      <c r="C21" s="508">
        <f>$C$12</f>
        <v>0</v>
      </c>
      <c r="D21" s="510"/>
      <c r="E21" s="596"/>
      <c r="F21" s="597"/>
      <c r="G21" s="598"/>
      <c r="H21" s="599"/>
      <c r="I21" s="600"/>
      <c r="J21" s="544">
        <f>J12+H21</f>
        <v>0</v>
      </c>
      <c r="K21" s="545"/>
      <c r="L21" s="508">
        <f>ROUND(G21*H21,0)</f>
        <v>0</v>
      </c>
      <c r="M21" s="509"/>
      <c r="N21" s="34"/>
      <c r="O21" s="35"/>
      <c r="P21" s="590"/>
      <c r="Q21" s="590"/>
      <c r="R21" s="590"/>
      <c r="S21" s="590"/>
      <c r="T21" s="590"/>
      <c r="U21" s="590"/>
      <c r="V21" s="590"/>
      <c r="W21" s="590"/>
      <c r="X21" s="590"/>
      <c r="Y21" s="590"/>
      <c r="Z21" s="590"/>
      <c r="AA21" s="590"/>
      <c r="AB21" s="590"/>
      <c r="AC21" s="590"/>
      <c r="AD21" s="590"/>
      <c r="AE21" s="590"/>
      <c r="AF21" s="590"/>
      <c r="AG21" s="590"/>
      <c r="AJ21" s="31"/>
      <c r="AK21" s="17">
        <f>IF(OR($B$17=$C$72,$B$17=$C$73,$B$17=$C$74,$B$17=$C$75,$B$17=$C$70,$B$17=$C$71),H21,)</f>
        <v>0</v>
      </c>
      <c r="AL21" s="17">
        <f>IF(OR($B$17=$C$76,$B$17=$C$77,$B$17=$C$78,$B$17=$C$79,$B$17=$C$80,$B$17=$C$81),H21,)</f>
        <v>0</v>
      </c>
      <c r="AM21" s="17">
        <f t="shared" ref="AM21:AM23" si="5">IF(AK21&gt;0,IF(J21&lt;=108,H21,)+IF(J21&gt;108,MAX(108-J12,0),),)</f>
        <v>0</v>
      </c>
      <c r="AN21" s="17">
        <f t="shared" ref="AN21:AN24" si="6">IF(AL21&gt;0,IF(J21&lt;=108,H21,)+IF(J21&gt;108,MAX(108-J12,0),),)</f>
        <v>0</v>
      </c>
      <c r="AO21" s="9">
        <f>G21*AK21</f>
        <v>0</v>
      </c>
      <c r="AP21" s="9">
        <f>+G21*AL21</f>
        <v>0</v>
      </c>
      <c r="AQ21" s="9">
        <f>IF(E21=$D$70,$D$66*AM21,)</f>
        <v>0</v>
      </c>
      <c r="AR21" s="9">
        <f>IF(E21=$D$70,$D$67*AN21,)</f>
        <v>0</v>
      </c>
      <c r="AS21" s="9">
        <f>IF(E21=$D$69,MIN(G21,$G$66)*SUM(AM21,AN21),)</f>
        <v>0</v>
      </c>
      <c r="AT21" s="21">
        <f t="shared" si="4"/>
        <v>0</v>
      </c>
      <c r="BB21"/>
      <c r="BC21"/>
      <c r="BD21"/>
    </row>
    <row r="22" spans="2:71" ht="15" customHeight="1">
      <c r="B22" s="594">
        <v>3</v>
      </c>
      <c r="C22" s="508">
        <f>$C$13</f>
        <v>0</v>
      </c>
      <c r="D22" s="510"/>
      <c r="E22" s="596"/>
      <c r="F22" s="597"/>
      <c r="G22" s="598"/>
      <c r="H22" s="599"/>
      <c r="I22" s="600"/>
      <c r="J22" s="544">
        <f>J13+H22</f>
        <v>0</v>
      </c>
      <c r="K22" s="545"/>
      <c r="L22" s="508">
        <f>ROUND(G22*H22,0)</f>
        <v>0</v>
      </c>
      <c r="M22" s="509"/>
      <c r="N22" s="34"/>
      <c r="O22" s="35"/>
      <c r="P22" s="590"/>
      <c r="Q22" s="590"/>
      <c r="R22" s="590"/>
      <c r="S22" s="590"/>
      <c r="T22" s="590"/>
      <c r="U22" s="590"/>
      <c r="V22" s="590"/>
      <c r="W22" s="590"/>
      <c r="X22" s="590"/>
      <c r="Y22" s="590"/>
      <c r="Z22" s="590"/>
      <c r="AA22" s="590"/>
      <c r="AB22" s="590"/>
      <c r="AC22" s="590"/>
      <c r="AD22" s="590"/>
      <c r="AE22" s="590"/>
      <c r="AF22" s="590"/>
      <c r="AG22" s="590"/>
      <c r="AJ22" s="31"/>
      <c r="AK22" s="17">
        <f>IF(OR($B$17=$C$72,$B$17=$C$73,$B$17=$C$74,$B$17=$C$75,$B$17=$C$70,$B$17=$C$71),H22,)</f>
        <v>0</v>
      </c>
      <c r="AL22" s="17">
        <f>IF(OR($B$17=$C$76,$B$17=$C$77,$B$17=$C$78,$B$17=$C$79,$B$17=$C$80,$B$17=$C$81),H22,)</f>
        <v>0</v>
      </c>
      <c r="AM22" s="17">
        <f t="shared" si="5"/>
        <v>0</v>
      </c>
      <c r="AN22" s="17">
        <f t="shared" si="6"/>
        <v>0</v>
      </c>
      <c r="AO22" s="9">
        <f>G22*AK22</f>
        <v>0</v>
      </c>
      <c r="AP22" s="9">
        <f>+G22*AL22</f>
        <v>0</v>
      </c>
      <c r="AQ22" s="9">
        <f>IF(E22=$D$70,$D$66*AM22,)</f>
        <v>0</v>
      </c>
      <c r="AR22" s="9">
        <f>IF(E22=$D$70,$D$67*AN22,)</f>
        <v>0</v>
      </c>
      <c r="AS22" s="9">
        <f>IF(E22=$D$69,MIN(G22,$G$66)*SUM(AM22,AN22),)</f>
        <v>0</v>
      </c>
      <c r="AT22" s="21">
        <f t="shared" si="4"/>
        <v>0</v>
      </c>
      <c r="BB22"/>
      <c r="BC22"/>
      <c r="BD22"/>
    </row>
    <row r="23" spans="2:71" ht="15" customHeight="1">
      <c r="B23" s="594">
        <v>4</v>
      </c>
      <c r="C23" s="508">
        <f>$C$14</f>
        <v>0</v>
      </c>
      <c r="D23" s="510"/>
      <c r="E23" s="596"/>
      <c r="F23" s="597"/>
      <c r="G23" s="598"/>
      <c r="H23" s="599"/>
      <c r="I23" s="600"/>
      <c r="J23" s="544">
        <f>J14+H23</f>
        <v>0</v>
      </c>
      <c r="K23" s="545"/>
      <c r="L23" s="508">
        <f>ROUND(G23*H23,0)</f>
        <v>0</v>
      </c>
      <c r="M23" s="509"/>
      <c r="N23" s="34"/>
      <c r="O23" s="35"/>
      <c r="P23" s="590"/>
      <c r="Q23" s="590"/>
      <c r="R23" s="590"/>
      <c r="S23" s="590"/>
      <c r="T23" s="590"/>
      <c r="U23" s="590"/>
      <c r="V23" s="590"/>
      <c r="W23" s="590"/>
      <c r="X23" s="590"/>
      <c r="Y23" s="590"/>
      <c r="Z23" s="590"/>
      <c r="AA23" s="590"/>
      <c r="AB23" s="590"/>
      <c r="AC23" s="590"/>
      <c r="AD23" s="590"/>
      <c r="AE23" s="590"/>
      <c r="AF23" s="590"/>
      <c r="AG23" s="590"/>
      <c r="AJ23" s="31"/>
      <c r="AK23" s="17">
        <f>IF(OR($B$17=$C$72,$B$17=$C$73,$B$17=$C$74,$B$17=$C$75,$B$17=$C$70,$B$17=$C$71),H23,)</f>
        <v>0</v>
      </c>
      <c r="AL23" s="17">
        <f>IF(OR($B$17=$C$76,$B$17=$C$77,$B$17=$C$78,$B$17=$C$79,$B$17=$C$80,$B$17=$C$81),H23,)</f>
        <v>0</v>
      </c>
      <c r="AM23" s="17">
        <f t="shared" si="5"/>
        <v>0</v>
      </c>
      <c r="AN23" s="17">
        <f t="shared" si="6"/>
        <v>0</v>
      </c>
      <c r="AO23" s="9">
        <f>G23*AK23</f>
        <v>0</v>
      </c>
      <c r="AP23" s="9">
        <f>+G23*AL23</f>
        <v>0</v>
      </c>
      <c r="AQ23" s="9">
        <f>IF(E23=$D$70,$D$66*AM23,)</f>
        <v>0</v>
      </c>
      <c r="AR23" s="9">
        <f>IF(E23=$D$70,$D$67*AN23,)</f>
        <v>0</v>
      </c>
      <c r="AS23" s="9">
        <f>IF(E23=$D$69,MIN(G23,$G$66)*SUM(AM23,AN23),)</f>
        <v>0</v>
      </c>
      <c r="AT23" s="21">
        <f t="shared" si="4"/>
        <v>0</v>
      </c>
      <c r="BB23"/>
      <c r="BC23"/>
      <c r="BD23"/>
    </row>
    <row r="24" spans="2:71" ht="15" customHeight="1" thickBot="1">
      <c r="B24" s="601">
        <v>5</v>
      </c>
      <c r="C24" s="524">
        <f>$C$15</f>
        <v>0</v>
      </c>
      <c r="D24" s="525"/>
      <c r="E24" s="603"/>
      <c r="F24" s="604"/>
      <c r="G24" s="605"/>
      <c r="H24" s="611"/>
      <c r="I24" s="612"/>
      <c r="J24" s="546">
        <f>J15+H24</f>
        <v>0</v>
      </c>
      <c r="K24" s="547"/>
      <c r="L24" s="524">
        <f>ROUND(G24*H24,0)</f>
        <v>0</v>
      </c>
      <c r="M24" s="563"/>
      <c r="N24" s="34"/>
      <c r="O24" s="35"/>
      <c r="P24" s="590"/>
      <c r="Q24" s="590"/>
      <c r="R24" s="590"/>
      <c r="S24" s="590"/>
      <c r="T24" s="590"/>
      <c r="U24" s="590"/>
      <c r="V24" s="590"/>
      <c r="W24" s="590"/>
      <c r="X24" s="590"/>
      <c r="Y24" s="590"/>
      <c r="Z24" s="590"/>
      <c r="AA24" s="590"/>
      <c r="AB24" s="590"/>
      <c r="AC24" s="590"/>
      <c r="AD24" s="590"/>
      <c r="AE24" s="590"/>
      <c r="AF24" s="590"/>
      <c r="AG24" s="590"/>
      <c r="AJ24" s="31"/>
      <c r="AK24" s="19">
        <f>IF(OR($B$17=$C$72,$B$17=$C$73,$B$17=$C$74,$B$17=$C$75,$B$17=$C$70,$B$17=$C$71),H24,)</f>
        <v>0</v>
      </c>
      <c r="AL24" s="19">
        <f>IF(OR($B$17=$C$76,$B$17=$C$77,$B$17=$C$78,$B$17=$C$79,$B$17=$C$80,$B$17=$C$81),H24,)</f>
        <v>0</v>
      </c>
      <c r="AM24" s="19">
        <f>IF(AK24&gt;0,IF(J24&lt;=108,H24,)+IF(J24&gt;108,MAX(108-J15,0),),)</f>
        <v>0</v>
      </c>
      <c r="AN24" s="19">
        <f t="shared" si="6"/>
        <v>0</v>
      </c>
      <c r="AO24" s="13">
        <f>G24*AK24</f>
        <v>0</v>
      </c>
      <c r="AP24" s="13">
        <f>+G24*AL24</f>
        <v>0</v>
      </c>
      <c r="AQ24" s="13">
        <f>IF(E24=$D$70,$D$66*AM24,)</f>
        <v>0</v>
      </c>
      <c r="AR24" s="13">
        <f>IF(E24=$D$70,$D$67*AN24,)</f>
        <v>0</v>
      </c>
      <c r="AS24" s="13">
        <f>IF(E24=$D$69,MIN(G24,$G$66)*SUM(AM24,AN24),)</f>
        <v>0</v>
      </c>
      <c r="AT24" s="23">
        <f t="shared" si="4"/>
        <v>0</v>
      </c>
      <c r="BB24"/>
      <c r="BC24"/>
      <c r="BD24"/>
    </row>
    <row r="25" spans="2:71" ht="15" customHeight="1" thickTop="1">
      <c r="B25" s="608" t="s">
        <v>0</v>
      </c>
      <c r="C25" s="609"/>
      <c r="D25" s="609"/>
      <c r="E25" s="609"/>
      <c r="F25" s="609"/>
      <c r="G25" s="609"/>
      <c r="H25" s="538">
        <f>SUM(H20:I24)</f>
        <v>0</v>
      </c>
      <c r="I25" s="538"/>
      <c r="J25" s="539">
        <f>SUM(J20:K24)</f>
        <v>0</v>
      </c>
      <c r="K25" s="540"/>
      <c r="L25" s="488">
        <f>SUM(L20:M24)</f>
        <v>0</v>
      </c>
      <c r="M25" s="564"/>
      <c r="N25" s="34"/>
      <c r="O25" s="35"/>
      <c r="P25" s="590"/>
      <c r="Q25" s="590"/>
      <c r="R25" s="590"/>
      <c r="S25" s="590"/>
      <c r="T25" s="590"/>
      <c r="U25" s="590"/>
      <c r="V25" s="590"/>
      <c r="W25" s="590"/>
      <c r="X25" s="590"/>
      <c r="Y25" s="590"/>
      <c r="Z25" s="590"/>
      <c r="AA25" s="590"/>
      <c r="AB25" s="590"/>
      <c r="AC25" s="590"/>
      <c r="AD25" s="590"/>
      <c r="AE25" s="590"/>
      <c r="AF25" s="590"/>
      <c r="AG25" s="590"/>
      <c r="AJ25" s="31"/>
      <c r="AK25" s="20">
        <f t="shared" ref="AK25:AS25" si="7">SUM(AK20:AK24)</f>
        <v>0</v>
      </c>
      <c r="AL25" s="20">
        <f t="shared" si="7"/>
        <v>0</v>
      </c>
      <c r="AM25" s="20">
        <f t="shared" si="7"/>
        <v>0</v>
      </c>
      <c r="AN25" s="20">
        <f t="shared" si="7"/>
        <v>0</v>
      </c>
      <c r="AO25" s="14">
        <f t="shared" si="7"/>
        <v>0</v>
      </c>
      <c r="AP25" s="14">
        <f t="shared" si="7"/>
        <v>0</v>
      </c>
      <c r="AQ25" s="14">
        <f t="shared" si="7"/>
        <v>0</v>
      </c>
      <c r="AR25" s="14">
        <f t="shared" si="7"/>
        <v>0</v>
      </c>
      <c r="AS25" s="14">
        <f t="shared" si="7"/>
        <v>0</v>
      </c>
      <c r="AT25" s="22">
        <f t="shared" si="4"/>
        <v>0</v>
      </c>
      <c r="BB25"/>
      <c r="BC25"/>
      <c r="BD25"/>
    </row>
    <row r="26" spans="2:71" ht="21.75" customHeight="1">
      <c r="B26" s="554" t="s">
        <v>336</v>
      </c>
      <c r="C26" s="554"/>
      <c r="D26" s="554"/>
      <c r="E26" s="554"/>
      <c r="F26" s="554"/>
      <c r="G26" s="554"/>
      <c r="H26" s="554"/>
      <c r="I26" s="613"/>
      <c r="J26" s="613"/>
      <c r="K26" s="613"/>
      <c r="L26" s="613"/>
      <c r="M26" s="613"/>
      <c r="N26" s="590"/>
      <c r="O26" s="590"/>
      <c r="P26" s="590"/>
      <c r="Q26" s="590"/>
      <c r="R26" s="590"/>
      <c r="S26" s="590"/>
      <c r="T26" s="590"/>
      <c r="U26" s="590"/>
      <c r="V26" s="590"/>
      <c r="W26" s="590"/>
      <c r="X26" s="590"/>
      <c r="Y26" s="590"/>
      <c r="Z26" s="590"/>
      <c r="AA26" s="590"/>
      <c r="AB26" s="590"/>
      <c r="AC26" s="590"/>
      <c r="AD26" s="590"/>
      <c r="AE26" s="590"/>
      <c r="AF26" s="590"/>
      <c r="AG26" s="590"/>
      <c r="AK26" s="5"/>
      <c r="AL26" s="5"/>
      <c r="AM26" s="5"/>
      <c r="AN26" s="5"/>
      <c r="AO26" s="5"/>
      <c r="AP26" s="5"/>
      <c r="BB26"/>
      <c r="BC26"/>
      <c r="BD26"/>
      <c r="BE26" s="15"/>
      <c r="BF26" s="15"/>
      <c r="BG26" s="15"/>
      <c r="BH26" s="15"/>
      <c r="BK26" s="18"/>
      <c r="BL26" s="18"/>
      <c r="BO26" s="8"/>
      <c r="BP26" s="8"/>
      <c r="BQ26" s="8"/>
      <c r="BR26" s="8"/>
      <c r="BS26" s="8"/>
    </row>
    <row r="27" spans="2:71" ht="15" customHeight="1">
      <c r="B27" s="593"/>
      <c r="C27" s="555" t="s">
        <v>3</v>
      </c>
      <c r="D27" s="556"/>
      <c r="E27" s="559" t="s">
        <v>8</v>
      </c>
      <c r="F27" s="561" t="s">
        <v>47</v>
      </c>
      <c r="G27" s="559" t="s">
        <v>7</v>
      </c>
      <c r="H27" s="548" t="s">
        <v>4</v>
      </c>
      <c r="I27" s="549"/>
      <c r="J27" s="548" t="s">
        <v>5</v>
      </c>
      <c r="K27" s="549"/>
      <c r="L27" s="548" t="s">
        <v>15</v>
      </c>
      <c r="M27" s="565"/>
      <c r="N27" s="11"/>
      <c r="O27" s="33"/>
      <c r="P27" s="552"/>
      <c r="Q27" s="30"/>
      <c r="R27" s="30"/>
      <c r="S27" s="30"/>
      <c r="T27" s="30"/>
      <c r="U27" s="30"/>
      <c r="V27" s="30"/>
      <c r="W27" s="30"/>
      <c r="X27" s="30"/>
      <c r="Y27" s="30"/>
      <c r="Z27" s="30"/>
      <c r="AA27" s="30"/>
      <c r="AB27" s="30"/>
      <c r="AC27" s="30"/>
      <c r="AD27" s="30"/>
      <c r="AE27" s="30"/>
      <c r="AF27" s="590"/>
      <c r="AG27" s="590"/>
      <c r="AK27" s="553" t="s">
        <v>12</v>
      </c>
      <c r="AL27" s="537"/>
      <c r="AM27" s="553" t="s">
        <v>19</v>
      </c>
      <c r="AN27" s="537"/>
      <c r="AO27" s="508" t="s">
        <v>13</v>
      </c>
      <c r="AP27" s="510"/>
      <c r="AQ27" s="508" t="s">
        <v>17</v>
      </c>
      <c r="AR27" s="509"/>
      <c r="AS27" s="509"/>
      <c r="AT27" s="510"/>
      <c r="BB27"/>
      <c r="BC27"/>
      <c r="BD27"/>
    </row>
    <row r="28" spans="2:71" ht="15" customHeight="1">
      <c r="B28" s="593"/>
      <c r="C28" s="557"/>
      <c r="D28" s="558"/>
      <c r="E28" s="560"/>
      <c r="F28" s="562"/>
      <c r="G28" s="560"/>
      <c r="H28" s="550"/>
      <c r="I28" s="551"/>
      <c r="J28" s="550"/>
      <c r="K28" s="551"/>
      <c r="L28" s="550"/>
      <c r="M28" s="566"/>
      <c r="N28" s="11"/>
      <c r="O28" s="33"/>
      <c r="P28" s="552"/>
      <c r="Q28" s="30"/>
      <c r="R28" s="30"/>
      <c r="S28" s="30"/>
      <c r="T28" s="30"/>
      <c r="U28" s="30"/>
      <c r="V28" s="30"/>
      <c r="W28" s="30"/>
      <c r="X28" s="30"/>
      <c r="Y28" s="30"/>
      <c r="Z28" s="30"/>
      <c r="AA28" s="30"/>
      <c r="AB28" s="30"/>
      <c r="AC28" s="30"/>
      <c r="AD28" s="30"/>
      <c r="AE28" s="30"/>
      <c r="AF28" s="590"/>
      <c r="AG28" s="590"/>
      <c r="AK28" s="3" t="s">
        <v>295</v>
      </c>
      <c r="AL28" s="3" t="s">
        <v>296</v>
      </c>
      <c r="AM28" s="3" t="s">
        <v>295</v>
      </c>
      <c r="AN28" s="3" t="s">
        <v>296</v>
      </c>
      <c r="AO28" s="9" t="s">
        <v>295</v>
      </c>
      <c r="AP28" s="9" t="s">
        <v>296</v>
      </c>
      <c r="AQ28" s="9" t="s">
        <v>295</v>
      </c>
      <c r="AR28" s="9" t="s">
        <v>296</v>
      </c>
      <c r="AS28" s="16" t="s">
        <v>18</v>
      </c>
      <c r="AT28" s="3" t="s">
        <v>1</v>
      </c>
      <c r="BB28"/>
      <c r="BC28"/>
      <c r="BD28"/>
    </row>
    <row r="29" spans="2:71" ht="15" customHeight="1">
      <c r="B29" s="594">
        <v>1</v>
      </c>
      <c r="C29" s="508">
        <f>$C$11</f>
        <v>0</v>
      </c>
      <c r="D29" s="510"/>
      <c r="E29" s="596"/>
      <c r="F29" s="597"/>
      <c r="G29" s="598"/>
      <c r="H29" s="599"/>
      <c r="I29" s="600"/>
      <c r="J29" s="544">
        <f>+H29+J20</f>
        <v>0</v>
      </c>
      <c r="K29" s="545"/>
      <c r="L29" s="508">
        <f>ROUND(G29*H29,0)</f>
        <v>0</v>
      </c>
      <c r="M29" s="509"/>
      <c r="N29" s="34"/>
      <c r="O29" s="35"/>
      <c r="P29" s="590"/>
      <c r="Q29" s="590"/>
      <c r="R29" s="590"/>
      <c r="S29" s="590"/>
      <c r="T29" s="590"/>
      <c r="U29" s="590"/>
      <c r="V29" s="590"/>
      <c r="W29" s="590"/>
      <c r="X29" s="590"/>
      <c r="Y29" s="590"/>
      <c r="Z29" s="590"/>
      <c r="AA29" s="590"/>
      <c r="AB29" s="590"/>
      <c r="AC29" s="590"/>
      <c r="AD29" s="590"/>
      <c r="AE29" s="590"/>
      <c r="AF29" s="590"/>
      <c r="AG29" s="590"/>
      <c r="AK29" s="17">
        <f>IF(OR($B$26=$C$72,$B$26=$C$73,$B$26=$C$74,$B$26=$C$75,$B$26=$C$70,$B$26=$C$71),H29,)</f>
        <v>0</v>
      </c>
      <c r="AL29" s="17">
        <f>IF(OR($B$26=$C$76,$B$26=$C$77,$B$26=$C$78,$B$26=$C$79,$B$26=$C$80,$B$26=$C$81),H29,)</f>
        <v>0</v>
      </c>
      <c r="AM29" s="17">
        <f>IF(AK29&gt;0,IF(J29&lt;=108,H29,)+IF(J29&gt;108,MAX(108-J20,0),),)</f>
        <v>0</v>
      </c>
      <c r="AN29" s="17">
        <f>IF(AL29&gt;0,IF(J29&lt;=108,H29,)+IF(J29&gt;108,MAX(108-J20,0),),)</f>
        <v>0</v>
      </c>
      <c r="AO29" s="9">
        <f>G29*AK29</f>
        <v>0</v>
      </c>
      <c r="AP29" s="9">
        <f>+G29*AL29</f>
        <v>0</v>
      </c>
      <c r="AQ29" s="9">
        <f>IF(E29=$D$70,$D$66*AM29,)</f>
        <v>0</v>
      </c>
      <c r="AR29" s="9">
        <f>IF(E29=$D$70,$D$67*AN29,)</f>
        <v>0</v>
      </c>
      <c r="AS29" s="9">
        <f>IF(E29=$D$69,MIN(G29,$G$66)*SUM(AM29,AN29),)</f>
        <v>0</v>
      </c>
      <c r="AT29" s="21">
        <f t="shared" ref="AT29:AT34" si="8">ROUND(SUM(AQ29:AS29),0)</f>
        <v>0</v>
      </c>
      <c r="BB29"/>
      <c r="BC29"/>
      <c r="BD29"/>
    </row>
    <row r="30" spans="2:71" ht="15" customHeight="1">
      <c r="B30" s="594">
        <v>2</v>
      </c>
      <c r="C30" s="508">
        <f>$C$12</f>
        <v>0</v>
      </c>
      <c r="D30" s="510"/>
      <c r="E30" s="596"/>
      <c r="F30" s="597"/>
      <c r="G30" s="598"/>
      <c r="H30" s="599"/>
      <c r="I30" s="600"/>
      <c r="J30" s="544">
        <f>+H30+J21</f>
        <v>0</v>
      </c>
      <c r="K30" s="545"/>
      <c r="L30" s="508">
        <f>ROUND(G30*H30,0)</f>
        <v>0</v>
      </c>
      <c r="M30" s="509"/>
      <c r="N30" s="34"/>
      <c r="O30" s="35"/>
      <c r="P30" s="590"/>
      <c r="Q30" s="590"/>
      <c r="R30" s="590"/>
      <c r="S30" s="590"/>
      <c r="T30" s="590"/>
      <c r="U30" s="590"/>
      <c r="V30" s="590"/>
      <c r="W30" s="590"/>
      <c r="X30" s="590"/>
      <c r="Y30" s="590"/>
      <c r="Z30" s="590"/>
      <c r="AA30" s="590"/>
      <c r="AB30" s="590"/>
      <c r="AC30" s="590"/>
      <c r="AD30" s="590"/>
      <c r="AE30" s="590"/>
      <c r="AF30" s="590"/>
      <c r="AG30" s="590"/>
      <c r="AK30" s="17">
        <f>IF(OR($B$26=$C$72,$B$26=$C$73,$B$26=$C$74,$B$26=$C$75,$B$26=$C$70,$B$26=$C$71),H30,)</f>
        <v>0</v>
      </c>
      <c r="AL30" s="17">
        <f>IF(OR($B$26=$C$76,$B$26=$C$77,$B$26=$C$78,$B$26=$C$79,$B$26=$C$80,$B$26=$C$81),H30,)</f>
        <v>0</v>
      </c>
      <c r="AM30" s="17">
        <f t="shared" ref="AM30:AM32" si="9">IF(AK30&gt;0,IF(J30&lt;=108,H30,)+IF(J30&gt;108,MAX(108-J21,0),),)</f>
        <v>0</v>
      </c>
      <c r="AN30" s="17">
        <f t="shared" ref="AN30:AN32" si="10">IF(AL30&gt;0,IF(J30&lt;=108,H30,)+IF(J30&gt;108,MAX(108-J21,0),),)</f>
        <v>0</v>
      </c>
      <c r="AO30" s="9">
        <f>G30*AK30</f>
        <v>0</v>
      </c>
      <c r="AP30" s="9">
        <f>+G30*AL30</f>
        <v>0</v>
      </c>
      <c r="AQ30" s="9">
        <f>IF(E30=$D$70,$D$66*AM30,)</f>
        <v>0</v>
      </c>
      <c r="AR30" s="9">
        <f>IF(E30=$D$70,$D$67*AN30,)</f>
        <v>0</v>
      </c>
      <c r="AS30" s="9">
        <f>IF(E30=$D$69,MIN(G30,$G$66)*SUM(AM30,AN30),)</f>
        <v>0</v>
      </c>
      <c r="AT30" s="21">
        <f t="shared" si="8"/>
        <v>0</v>
      </c>
      <c r="BB30"/>
      <c r="BC30"/>
      <c r="BD30"/>
    </row>
    <row r="31" spans="2:71" ht="15" customHeight="1">
      <c r="B31" s="594">
        <v>3</v>
      </c>
      <c r="C31" s="508">
        <f>$C$13</f>
        <v>0</v>
      </c>
      <c r="D31" s="510"/>
      <c r="E31" s="596"/>
      <c r="F31" s="597"/>
      <c r="G31" s="598"/>
      <c r="H31" s="599"/>
      <c r="I31" s="600"/>
      <c r="J31" s="544">
        <f>+H31+J22</f>
        <v>0</v>
      </c>
      <c r="K31" s="545"/>
      <c r="L31" s="508">
        <f>ROUND(G31*H31,0)</f>
        <v>0</v>
      </c>
      <c r="M31" s="509"/>
      <c r="N31" s="34"/>
      <c r="O31" s="35"/>
      <c r="P31" s="590"/>
      <c r="Q31" s="590"/>
      <c r="R31" s="590"/>
      <c r="S31" s="590"/>
      <c r="T31" s="590"/>
      <c r="U31" s="590"/>
      <c r="V31" s="590"/>
      <c r="W31" s="590"/>
      <c r="X31" s="590"/>
      <c r="Y31" s="590"/>
      <c r="Z31" s="590"/>
      <c r="AA31" s="590"/>
      <c r="AB31" s="590"/>
      <c r="AC31" s="590"/>
      <c r="AD31" s="590"/>
      <c r="AE31" s="590"/>
      <c r="AF31" s="590"/>
      <c r="AG31" s="590"/>
      <c r="AK31" s="17">
        <f>IF(OR($B$26=$C$72,$B$26=$C$73,$B$26=$C$74,$B$26=$C$75,$B$26=$C$70,$B$26=$C$71),H31,)</f>
        <v>0</v>
      </c>
      <c r="AL31" s="17">
        <f>IF(OR($B$26=$C$76,$B$26=$C$77,$B$26=$C$78,$B$26=$C$79,$B$26=$C$80,$B$26=$C$81),H31,)</f>
        <v>0</v>
      </c>
      <c r="AM31" s="17">
        <f t="shared" si="9"/>
        <v>0</v>
      </c>
      <c r="AN31" s="17">
        <f t="shared" si="10"/>
        <v>0</v>
      </c>
      <c r="AO31" s="9">
        <f>G31*AK31</f>
        <v>0</v>
      </c>
      <c r="AP31" s="9">
        <f>+G31*AL31</f>
        <v>0</v>
      </c>
      <c r="AQ31" s="9">
        <f>IF(E31=$D$70,$D$66*AM31,)</f>
        <v>0</v>
      </c>
      <c r="AR31" s="9">
        <f>IF(E31=$D$70,$D$67*AN31,)</f>
        <v>0</v>
      </c>
      <c r="AS31" s="9">
        <f>IF(E31=$D$69,MIN(G31,$G$66)*SUM(AM31,AN31),)</f>
        <v>0</v>
      </c>
      <c r="AT31" s="21">
        <f t="shared" si="8"/>
        <v>0</v>
      </c>
      <c r="BB31"/>
      <c r="BC31"/>
      <c r="BD31"/>
    </row>
    <row r="32" spans="2:71" ht="15" customHeight="1">
      <c r="B32" s="594">
        <v>4</v>
      </c>
      <c r="C32" s="508">
        <f>$C$14</f>
        <v>0</v>
      </c>
      <c r="D32" s="510"/>
      <c r="E32" s="596"/>
      <c r="F32" s="597"/>
      <c r="G32" s="598"/>
      <c r="H32" s="599"/>
      <c r="I32" s="600"/>
      <c r="J32" s="544">
        <f>+H32+J23</f>
        <v>0</v>
      </c>
      <c r="K32" s="545"/>
      <c r="L32" s="508">
        <f>ROUND(G32*H32,0)</f>
        <v>0</v>
      </c>
      <c r="M32" s="509"/>
      <c r="N32" s="34"/>
      <c r="O32" s="35"/>
      <c r="P32" s="590"/>
      <c r="Q32" s="590"/>
      <c r="R32" s="590"/>
      <c r="S32" s="590"/>
      <c r="T32" s="590"/>
      <c r="U32" s="590"/>
      <c r="V32" s="590"/>
      <c r="W32" s="590"/>
      <c r="X32" s="590"/>
      <c r="Y32" s="590"/>
      <c r="Z32" s="590"/>
      <c r="AA32" s="590"/>
      <c r="AB32" s="590"/>
      <c r="AC32" s="590"/>
      <c r="AD32" s="590"/>
      <c r="AE32" s="590"/>
      <c r="AF32" s="590"/>
      <c r="AG32" s="590"/>
      <c r="AK32" s="17">
        <f>IF(OR($B$26=$C$72,$B$26=$C$73,$B$26=$C$74,$B$26=$C$75,$B$26=$C$70,$B$26=$C$71),H32,)</f>
        <v>0</v>
      </c>
      <c r="AL32" s="17">
        <f>IF(OR($B$26=$C$76,$B$26=$C$77,$B$26=$C$78,$B$26=$C$79,$B$26=$C$80,$B$26=$C$81),H32,)</f>
        <v>0</v>
      </c>
      <c r="AM32" s="17">
        <f t="shared" si="9"/>
        <v>0</v>
      </c>
      <c r="AN32" s="17">
        <f t="shared" si="10"/>
        <v>0</v>
      </c>
      <c r="AO32" s="9">
        <f>G32*AK32</f>
        <v>0</v>
      </c>
      <c r="AP32" s="9">
        <f>+G32*AL32</f>
        <v>0</v>
      </c>
      <c r="AQ32" s="9">
        <f>IF(E32=$D$70,$D$66*AM32,)</f>
        <v>0</v>
      </c>
      <c r="AR32" s="9">
        <f>IF(E32=$D$70,$D$67*AN32,)</f>
        <v>0</v>
      </c>
      <c r="AS32" s="9">
        <f>IF(E32=$D$69,MIN(G32,$G$66)*SUM(AM32,AN32),)</f>
        <v>0</v>
      </c>
      <c r="AT32" s="21">
        <f t="shared" si="8"/>
        <v>0</v>
      </c>
      <c r="BB32"/>
      <c r="BC32"/>
      <c r="BD32"/>
    </row>
    <row r="33" spans="2:71" ht="15" customHeight="1" thickBot="1">
      <c r="B33" s="601">
        <v>5</v>
      </c>
      <c r="C33" s="524">
        <f>$C$15</f>
        <v>0</v>
      </c>
      <c r="D33" s="525"/>
      <c r="E33" s="603"/>
      <c r="F33" s="604"/>
      <c r="G33" s="605"/>
      <c r="H33" s="606"/>
      <c r="I33" s="607"/>
      <c r="J33" s="546">
        <f>+H33+J24</f>
        <v>0</v>
      </c>
      <c r="K33" s="547"/>
      <c r="L33" s="524">
        <f>ROUND(G33*H33,0)</f>
        <v>0</v>
      </c>
      <c r="M33" s="563"/>
      <c r="N33" s="34"/>
      <c r="O33" s="35"/>
      <c r="P33" s="590"/>
      <c r="Q33" s="590"/>
      <c r="R33" s="590"/>
      <c r="S33" s="590"/>
      <c r="T33" s="590"/>
      <c r="U33" s="590"/>
      <c r="V33" s="590"/>
      <c r="W33" s="590"/>
      <c r="X33" s="590"/>
      <c r="Y33" s="590"/>
      <c r="Z33" s="590"/>
      <c r="AA33" s="590"/>
      <c r="AB33" s="590"/>
      <c r="AC33" s="590"/>
      <c r="AD33" s="590"/>
      <c r="AE33" s="590"/>
      <c r="AF33" s="590"/>
      <c r="AG33" s="590"/>
      <c r="AK33" s="19">
        <f>IF(OR($B$26=$C$72,$B$26=$C$73,$B$26=$C$74,$B$26=$C$75,$B$26=$C$70,$B$26=$C$71),H33,)</f>
        <v>0</v>
      </c>
      <c r="AL33" s="19">
        <f>IF(OR($B$26=$C$76,$B$26=$C$77,$B$26=$C$78,$B$26=$C$79,$B$26=$C$80,$B$26=$C$81),H33,)</f>
        <v>0</v>
      </c>
      <c r="AM33" s="19">
        <f>IF(AK33&gt;0,IF(J33&lt;=108,H33,)+IF(J33&gt;108,MAX(108-J24,0),),)</f>
        <v>0</v>
      </c>
      <c r="AN33" s="19">
        <f>IF(AL33&gt;0,IF(J33&lt;=108,H33,)+IF(J33&gt;108,MAX(108-J24,0),),)</f>
        <v>0</v>
      </c>
      <c r="AO33" s="13">
        <f>G33*AK33</f>
        <v>0</v>
      </c>
      <c r="AP33" s="13">
        <f>+G33*AL33</f>
        <v>0</v>
      </c>
      <c r="AQ33" s="13">
        <f>IF(E33=$D$70,$D$66*AM33,)</f>
        <v>0</v>
      </c>
      <c r="AR33" s="13">
        <f>IF(E33=$D$70,$D$67*AN33,)</f>
        <v>0</v>
      </c>
      <c r="AS33" s="13">
        <f>IF(E33=$D$69,MIN(G33,$G$66)*SUM(AM33,AN33),)</f>
        <v>0</v>
      </c>
      <c r="AT33" s="23">
        <f t="shared" si="8"/>
        <v>0</v>
      </c>
      <c r="BB33"/>
      <c r="BC33"/>
      <c r="BD33"/>
    </row>
    <row r="34" spans="2:71" ht="15" customHeight="1" thickTop="1">
      <c r="B34" s="608" t="s">
        <v>0</v>
      </c>
      <c r="C34" s="609"/>
      <c r="D34" s="609"/>
      <c r="E34" s="609"/>
      <c r="F34" s="609"/>
      <c r="G34" s="609"/>
      <c r="H34" s="538">
        <f>SUM(H29:I33)</f>
        <v>0</v>
      </c>
      <c r="I34" s="538"/>
      <c r="J34" s="539">
        <f>SUM(J29:K33)</f>
        <v>0</v>
      </c>
      <c r="K34" s="540"/>
      <c r="L34" s="488">
        <f>SUM(L29:M33)</f>
        <v>0</v>
      </c>
      <c r="M34" s="564"/>
      <c r="N34" s="34"/>
      <c r="O34" s="35"/>
      <c r="P34" s="590"/>
      <c r="Q34" s="590"/>
      <c r="R34" s="590"/>
      <c r="S34" s="590"/>
      <c r="T34" s="590"/>
      <c r="U34" s="590"/>
      <c r="V34" s="590"/>
      <c r="W34" s="590"/>
      <c r="X34" s="590"/>
      <c r="Y34" s="590"/>
      <c r="Z34" s="590"/>
      <c r="AA34" s="590"/>
      <c r="AB34" s="590"/>
      <c r="AC34" s="590"/>
      <c r="AD34" s="590"/>
      <c r="AE34" s="590"/>
      <c r="AF34" s="590"/>
      <c r="AG34" s="590"/>
      <c r="AJ34" s="31"/>
      <c r="AK34" s="20">
        <f t="shared" ref="AK34:AS34" si="11">SUM(AK29:AK33)</f>
        <v>0</v>
      </c>
      <c r="AL34" s="20">
        <f t="shared" si="11"/>
        <v>0</v>
      </c>
      <c r="AM34" s="20">
        <f t="shared" si="11"/>
        <v>0</v>
      </c>
      <c r="AN34" s="20">
        <f t="shared" si="11"/>
        <v>0</v>
      </c>
      <c r="AO34" s="14">
        <f t="shared" si="11"/>
        <v>0</v>
      </c>
      <c r="AP34" s="14">
        <f t="shared" si="11"/>
        <v>0</v>
      </c>
      <c r="AQ34" s="14">
        <f t="shared" si="11"/>
        <v>0</v>
      </c>
      <c r="AR34" s="14">
        <f t="shared" si="11"/>
        <v>0</v>
      </c>
      <c r="AS34" s="14">
        <f t="shared" si="11"/>
        <v>0</v>
      </c>
      <c r="AT34" s="22">
        <f t="shared" si="8"/>
        <v>0</v>
      </c>
      <c r="BB34"/>
      <c r="BC34"/>
      <c r="BD34"/>
    </row>
    <row r="35" spans="2:71" ht="21.75" customHeight="1">
      <c r="B35" s="554" t="s">
        <v>336</v>
      </c>
      <c r="C35" s="554"/>
      <c r="D35" s="554"/>
      <c r="E35" s="554"/>
      <c r="F35" s="554"/>
      <c r="G35" s="554"/>
      <c r="H35" s="554"/>
      <c r="I35" s="613"/>
      <c r="J35" s="613"/>
      <c r="K35" s="613"/>
      <c r="L35" s="613"/>
      <c r="M35" s="613"/>
      <c r="N35" s="590"/>
      <c r="O35" s="590"/>
      <c r="P35" s="590"/>
      <c r="Q35" s="590"/>
      <c r="R35" s="590"/>
      <c r="S35" s="590"/>
      <c r="T35" s="590"/>
      <c r="U35" s="590"/>
      <c r="V35" s="590"/>
      <c r="W35" s="590"/>
      <c r="X35" s="590"/>
      <c r="Y35" s="590"/>
      <c r="Z35" s="590"/>
      <c r="AA35" s="590"/>
      <c r="AB35" s="590"/>
      <c r="AC35" s="590"/>
      <c r="AD35" s="590"/>
      <c r="AE35" s="590"/>
      <c r="AF35" s="590"/>
      <c r="AG35" s="590"/>
      <c r="AK35" s="5"/>
      <c r="AL35" s="5"/>
      <c r="AM35" s="5"/>
      <c r="AN35" s="5"/>
      <c r="AO35" s="5"/>
      <c r="AP35" s="5"/>
      <c r="BB35"/>
      <c r="BC35"/>
      <c r="BD35"/>
      <c r="BE35" s="15"/>
      <c r="BF35" s="15"/>
      <c r="BG35" s="15"/>
      <c r="BH35" s="15"/>
      <c r="BK35" s="18"/>
      <c r="BL35" s="18"/>
      <c r="BO35" s="8"/>
      <c r="BP35" s="8"/>
      <c r="BQ35" s="8"/>
      <c r="BR35" s="8"/>
      <c r="BS35" s="8"/>
    </row>
    <row r="36" spans="2:71" ht="15" customHeight="1">
      <c r="B36" s="593"/>
      <c r="C36" s="555" t="s">
        <v>3</v>
      </c>
      <c r="D36" s="556"/>
      <c r="E36" s="559" t="s">
        <v>8</v>
      </c>
      <c r="F36" s="561" t="s">
        <v>47</v>
      </c>
      <c r="G36" s="559" t="s">
        <v>7</v>
      </c>
      <c r="H36" s="548" t="s">
        <v>4</v>
      </c>
      <c r="I36" s="549"/>
      <c r="J36" s="548" t="s">
        <v>5</v>
      </c>
      <c r="K36" s="549"/>
      <c r="L36" s="548" t="s">
        <v>15</v>
      </c>
      <c r="M36" s="549"/>
      <c r="N36" s="548" t="s">
        <v>16</v>
      </c>
      <c r="O36" s="549"/>
      <c r="P36" s="552"/>
      <c r="Q36" s="30"/>
      <c r="R36" s="30"/>
      <c r="S36" s="30"/>
      <c r="T36" s="30"/>
      <c r="U36" s="30"/>
      <c r="V36" s="30"/>
      <c r="W36" s="30"/>
      <c r="X36" s="30"/>
      <c r="Y36" s="30"/>
      <c r="Z36" s="30"/>
      <c r="AA36" s="30"/>
      <c r="AB36" s="30"/>
      <c r="AC36" s="30"/>
      <c r="AD36" s="30"/>
      <c r="AE36" s="30"/>
      <c r="AF36" s="590"/>
      <c r="AG36" s="590"/>
      <c r="AK36" s="553" t="s">
        <v>12</v>
      </c>
      <c r="AL36" s="537"/>
      <c r="AM36" s="553" t="s">
        <v>19</v>
      </c>
      <c r="AN36" s="537"/>
      <c r="AO36" s="508" t="s">
        <v>13</v>
      </c>
      <c r="AP36" s="510"/>
      <c r="AQ36" s="508" t="s">
        <v>17</v>
      </c>
      <c r="AR36" s="509"/>
      <c r="AS36" s="509"/>
      <c r="AT36" s="510"/>
      <c r="BB36"/>
      <c r="BC36"/>
      <c r="BD36"/>
    </row>
    <row r="37" spans="2:71" ht="15" customHeight="1">
      <c r="B37" s="593"/>
      <c r="C37" s="557"/>
      <c r="D37" s="558"/>
      <c r="E37" s="560"/>
      <c r="F37" s="562"/>
      <c r="G37" s="560"/>
      <c r="H37" s="550"/>
      <c r="I37" s="551"/>
      <c r="J37" s="550"/>
      <c r="K37" s="551"/>
      <c r="L37" s="550"/>
      <c r="M37" s="551"/>
      <c r="N37" s="550"/>
      <c r="O37" s="551"/>
      <c r="P37" s="552"/>
      <c r="Q37" s="30"/>
      <c r="R37" s="30"/>
      <c r="S37" s="30"/>
      <c r="T37" s="30"/>
      <c r="U37" s="30"/>
      <c r="V37" s="30"/>
      <c r="W37" s="30"/>
      <c r="X37" s="30"/>
      <c r="Y37" s="30"/>
      <c r="Z37" s="30"/>
      <c r="AA37" s="30"/>
      <c r="AB37" s="30"/>
      <c r="AC37" s="30"/>
      <c r="AD37" s="30"/>
      <c r="AE37" s="30"/>
      <c r="AF37" s="590"/>
      <c r="AG37" s="590"/>
      <c r="AK37" s="3" t="s">
        <v>295</v>
      </c>
      <c r="AL37" s="3" t="s">
        <v>296</v>
      </c>
      <c r="AM37" s="3" t="s">
        <v>295</v>
      </c>
      <c r="AN37" s="3" t="s">
        <v>296</v>
      </c>
      <c r="AO37" s="9" t="s">
        <v>295</v>
      </c>
      <c r="AP37" s="9" t="s">
        <v>296</v>
      </c>
      <c r="AQ37" s="9" t="s">
        <v>295</v>
      </c>
      <c r="AR37" s="9" t="s">
        <v>296</v>
      </c>
      <c r="AS37" s="16" t="s">
        <v>18</v>
      </c>
      <c r="AT37" s="3" t="s">
        <v>1</v>
      </c>
      <c r="BB37"/>
      <c r="BC37"/>
      <c r="BD37"/>
    </row>
    <row r="38" spans="2:71" ht="15" customHeight="1">
      <c r="B38" s="594">
        <v>1</v>
      </c>
      <c r="C38" s="508">
        <f>$C$11</f>
        <v>0</v>
      </c>
      <c r="D38" s="510"/>
      <c r="E38" s="596"/>
      <c r="F38" s="597"/>
      <c r="G38" s="598"/>
      <c r="H38" s="599"/>
      <c r="I38" s="600"/>
      <c r="J38" s="544">
        <f>+H38+J29</f>
        <v>0</v>
      </c>
      <c r="K38" s="545"/>
      <c r="L38" s="508">
        <f>ROUND(G38*H38,0)</f>
        <v>0</v>
      </c>
      <c r="M38" s="510"/>
      <c r="N38" s="508">
        <f>SUM(L11,L20,L29,L38)</f>
        <v>0</v>
      </c>
      <c r="O38" s="510"/>
      <c r="P38" s="590"/>
      <c r="Q38" s="590"/>
      <c r="R38" s="590"/>
      <c r="S38" s="590"/>
      <c r="T38" s="590"/>
      <c r="U38" s="590"/>
      <c r="V38" s="590"/>
      <c r="W38" s="590"/>
      <c r="X38" s="590"/>
      <c r="Y38" s="590"/>
      <c r="Z38" s="590"/>
      <c r="AA38" s="590"/>
      <c r="AB38" s="590"/>
      <c r="AC38" s="590"/>
      <c r="AD38" s="590"/>
      <c r="AE38" s="590"/>
      <c r="AF38" s="590"/>
      <c r="AG38" s="590"/>
      <c r="AK38" s="17">
        <f>IF(OR($B$35=$C$72,$B$35=$C$73,$B$35=$C$74,$B$35=$C$75,$B$35=$C$70,$B$35=$C$71),H38,)</f>
        <v>0</v>
      </c>
      <c r="AL38" s="17">
        <f>IF(OR($B$35=$C$76,$B$35=$C$77,$B$35=$C$78,$B$35=$C$79,$B$35=$C$80,$B$35=$C$81),H38,)</f>
        <v>0</v>
      </c>
      <c r="AM38" s="17">
        <f>IF(AK38&gt;0,IF(J38&lt;=108,H38,)+IF(J38&gt;108,MAX(108-J29,0),),)</f>
        <v>0</v>
      </c>
      <c r="AN38" s="17">
        <f>IF(AL38&gt;0,IF(J38&lt;=108,H38,)+IF(J38&gt;108,MAX(108-J29,0),),)</f>
        <v>0</v>
      </c>
      <c r="AO38" s="9">
        <f>G38*AK38</f>
        <v>0</v>
      </c>
      <c r="AP38" s="9">
        <f>+G38*AL38</f>
        <v>0</v>
      </c>
      <c r="AQ38" s="9">
        <f>IF(E38=$D$70,$D$66*AM38,)</f>
        <v>0</v>
      </c>
      <c r="AR38" s="9">
        <f>IF(E38=$D$70,$D$67*AN38,)</f>
        <v>0</v>
      </c>
      <c r="AS38" s="9">
        <f>IF(E38=$D$69,MIN(G38,$G$66)*SUM(AM38,AN38),)</f>
        <v>0</v>
      </c>
      <c r="AT38" s="21">
        <f t="shared" ref="AT38:AT43" si="12">ROUND(SUM(AQ38:AS38),0)</f>
        <v>0</v>
      </c>
      <c r="BB38"/>
      <c r="BC38"/>
      <c r="BD38"/>
    </row>
    <row r="39" spans="2:71" ht="15" customHeight="1">
      <c r="B39" s="594">
        <v>2</v>
      </c>
      <c r="C39" s="508">
        <f>$C$12</f>
        <v>0</v>
      </c>
      <c r="D39" s="510"/>
      <c r="E39" s="596"/>
      <c r="F39" s="597"/>
      <c r="G39" s="598"/>
      <c r="H39" s="599"/>
      <c r="I39" s="600"/>
      <c r="J39" s="544">
        <f>+H39+J30</f>
        <v>0</v>
      </c>
      <c r="K39" s="545"/>
      <c r="L39" s="508">
        <f>ROUND(G39*H39,0)</f>
        <v>0</v>
      </c>
      <c r="M39" s="510"/>
      <c r="N39" s="508">
        <f>SUM(L12,L21,L30,L39)</f>
        <v>0</v>
      </c>
      <c r="O39" s="510"/>
      <c r="P39" s="590"/>
      <c r="Q39" s="590"/>
      <c r="R39" s="590"/>
      <c r="S39" s="590"/>
      <c r="T39" s="590"/>
      <c r="U39" s="590"/>
      <c r="V39" s="590"/>
      <c r="W39" s="590"/>
      <c r="X39" s="590"/>
      <c r="Y39" s="590"/>
      <c r="Z39" s="590"/>
      <c r="AA39" s="590"/>
      <c r="AB39" s="590"/>
      <c r="AC39" s="590"/>
      <c r="AD39" s="590"/>
      <c r="AE39" s="590"/>
      <c r="AF39" s="590"/>
      <c r="AG39" s="590"/>
      <c r="AK39" s="17">
        <f>IF(OR($B$35=$C$72,$B$35=$C$73,$B$35=$C$74,$B$35=$C$75,$B$35=$C$70,$B$35=$C$71),H39,)</f>
        <v>0</v>
      </c>
      <c r="AL39" s="17">
        <f>IF(OR($B$35=$C$76,$B$35=$C$77,$B$35=$C$78,$B$35=$C$79,$B$35=$C$80,$B$35=$C$81),H39,)</f>
        <v>0</v>
      </c>
      <c r="AM39" s="17">
        <f t="shared" ref="AM39:AM41" si="13">IF(AK39&gt;0,IF(J39&lt;=108,H39,)+IF(J39&gt;108,MAX(108-J30,0),),)</f>
        <v>0</v>
      </c>
      <c r="AN39" s="17">
        <f t="shared" ref="AN39:AN42" si="14">IF(AL39&gt;0,IF(J39&lt;=108,H39,)+IF(J39&gt;108,MAX(108-J30,0),),)</f>
        <v>0</v>
      </c>
      <c r="AO39" s="9">
        <f>G39*AK39</f>
        <v>0</v>
      </c>
      <c r="AP39" s="9">
        <f>+G39*AL39</f>
        <v>0</v>
      </c>
      <c r="AQ39" s="9">
        <f>IF(E39=$D$70,$D$66*AM39,)</f>
        <v>0</v>
      </c>
      <c r="AR39" s="9">
        <f>IF(E39=$D$70,$D$67*AN39,)</f>
        <v>0</v>
      </c>
      <c r="AS39" s="9">
        <f>IF(E39=$D$69,MIN(G39,$G$66)*SUM(AM39,AN39),)</f>
        <v>0</v>
      </c>
      <c r="AT39" s="21">
        <f t="shared" si="12"/>
        <v>0</v>
      </c>
      <c r="BB39"/>
      <c r="BC39"/>
      <c r="BD39"/>
    </row>
    <row r="40" spans="2:71" ht="15" customHeight="1">
      <c r="B40" s="594">
        <v>3</v>
      </c>
      <c r="C40" s="508">
        <f>$C$13</f>
        <v>0</v>
      </c>
      <c r="D40" s="510"/>
      <c r="E40" s="596"/>
      <c r="F40" s="597"/>
      <c r="G40" s="598"/>
      <c r="H40" s="599"/>
      <c r="I40" s="600"/>
      <c r="J40" s="544">
        <f>+H40+J31</f>
        <v>0</v>
      </c>
      <c r="K40" s="545"/>
      <c r="L40" s="508">
        <f>ROUND(G40*H40,0)</f>
        <v>0</v>
      </c>
      <c r="M40" s="510"/>
      <c r="N40" s="508">
        <f>SUM(L13,L22,L31,L40)</f>
        <v>0</v>
      </c>
      <c r="O40" s="510"/>
      <c r="P40" s="590"/>
      <c r="Q40" s="590"/>
      <c r="R40" s="590"/>
      <c r="S40" s="590"/>
      <c r="T40" s="590"/>
      <c r="U40" s="590"/>
      <c r="V40" s="590"/>
      <c r="W40" s="590"/>
      <c r="X40" s="590"/>
      <c r="Y40" s="590"/>
      <c r="Z40" s="590"/>
      <c r="AA40" s="590"/>
      <c r="AB40" s="590"/>
      <c r="AC40" s="590"/>
      <c r="AD40" s="590"/>
      <c r="AE40" s="590"/>
      <c r="AF40" s="590"/>
      <c r="AG40" s="590"/>
      <c r="AK40" s="17">
        <f>IF(OR($B$35=$C$72,$B$35=$C$73,$B$35=$C$74,$B$35=$C$75,$B$35=$C$70,$B$35=$C$71),H40,)</f>
        <v>0</v>
      </c>
      <c r="AL40" s="17">
        <f>IF(OR($B$35=$C$76,$B$35=$C$77,$B$35=$C$78,$B$35=$C$79,$B$35=$C$80,$B$35=$C$81),H40,)</f>
        <v>0</v>
      </c>
      <c r="AM40" s="17">
        <f t="shared" si="13"/>
        <v>0</v>
      </c>
      <c r="AN40" s="17">
        <f t="shared" si="14"/>
        <v>0</v>
      </c>
      <c r="AO40" s="9">
        <f>G40*AK40</f>
        <v>0</v>
      </c>
      <c r="AP40" s="9">
        <f>+G40*AL40</f>
        <v>0</v>
      </c>
      <c r="AQ40" s="9">
        <f>IF(E40=$D$70,$D$66*AM40,)</f>
        <v>0</v>
      </c>
      <c r="AR40" s="9">
        <f>IF(E40=$D$70,$D$67*AN40,)</f>
        <v>0</v>
      </c>
      <c r="AS40" s="9">
        <f>IF(E40=$D$69,MIN(G40,$G$66)*SUM(AM40,AN40),)</f>
        <v>0</v>
      </c>
      <c r="AT40" s="21">
        <f t="shared" si="12"/>
        <v>0</v>
      </c>
      <c r="BB40"/>
      <c r="BC40"/>
      <c r="BD40"/>
    </row>
    <row r="41" spans="2:71" ht="15" customHeight="1">
      <c r="B41" s="594">
        <v>4</v>
      </c>
      <c r="C41" s="508">
        <f>$C$14</f>
        <v>0</v>
      </c>
      <c r="D41" s="510"/>
      <c r="E41" s="596"/>
      <c r="F41" s="597"/>
      <c r="G41" s="598"/>
      <c r="H41" s="599"/>
      <c r="I41" s="600"/>
      <c r="J41" s="544">
        <f>+H41+J32</f>
        <v>0</v>
      </c>
      <c r="K41" s="545"/>
      <c r="L41" s="508">
        <f>ROUND(G41*H41,0)</f>
        <v>0</v>
      </c>
      <c r="M41" s="510"/>
      <c r="N41" s="508">
        <f>SUM(L14,L23,L32,L41)</f>
        <v>0</v>
      </c>
      <c r="O41" s="510"/>
      <c r="P41" s="590"/>
      <c r="Q41" s="590"/>
      <c r="R41" s="590"/>
      <c r="S41" s="590"/>
      <c r="T41" s="590"/>
      <c r="U41" s="590"/>
      <c r="V41" s="590"/>
      <c r="W41" s="590"/>
      <c r="X41" s="590"/>
      <c r="Y41" s="590"/>
      <c r="Z41" s="590"/>
      <c r="AA41" s="590"/>
      <c r="AB41" s="590"/>
      <c r="AC41" s="590"/>
      <c r="AD41" s="590"/>
      <c r="AE41" s="590"/>
      <c r="AF41" s="590"/>
      <c r="AG41" s="590"/>
      <c r="AK41" s="17">
        <f>IF(OR($B$35=$C$72,$B$35=$C$73,$B$35=$C$74,$B$35=$C$75,$B$35=$C$70,$B$35=$C$71),H41,)</f>
        <v>0</v>
      </c>
      <c r="AL41" s="17">
        <f>IF(OR($B$35=$C$76,$B$35=$C$77,$B$35=$C$78,$B$35=$C$79,$B$35=$C$80,$B$35=$C$81),H41,)</f>
        <v>0</v>
      </c>
      <c r="AM41" s="17">
        <f t="shared" si="13"/>
        <v>0</v>
      </c>
      <c r="AN41" s="17">
        <f t="shared" si="14"/>
        <v>0</v>
      </c>
      <c r="AO41" s="9">
        <f>G41*AK41</f>
        <v>0</v>
      </c>
      <c r="AP41" s="9">
        <f>+G41*AL41</f>
        <v>0</v>
      </c>
      <c r="AQ41" s="9">
        <f>IF(E41=$D$70,$D$66*AM41,)</f>
        <v>0</v>
      </c>
      <c r="AR41" s="9">
        <f>IF(E41=$D$70,$D$67*AN41,)</f>
        <v>0</v>
      </c>
      <c r="AS41" s="9">
        <f>IF(E41=$D$69,MIN(G41,$G$66)*SUM(AM41,AN41),)</f>
        <v>0</v>
      </c>
      <c r="AT41" s="21">
        <f t="shared" si="12"/>
        <v>0</v>
      </c>
      <c r="BB41"/>
      <c r="BC41"/>
      <c r="BD41"/>
    </row>
    <row r="42" spans="2:71" ht="15" customHeight="1" thickBot="1">
      <c r="B42" s="601">
        <v>5</v>
      </c>
      <c r="C42" s="524">
        <f>$C$15</f>
        <v>0</v>
      </c>
      <c r="D42" s="525"/>
      <c r="E42" s="603"/>
      <c r="F42" s="604"/>
      <c r="G42" s="605"/>
      <c r="H42" s="606"/>
      <c r="I42" s="607"/>
      <c r="J42" s="546">
        <f>+H42+J33</f>
        <v>0</v>
      </c>
      <c r="K42" s="547"/>
      <c r="L42" s="524">
        <f>ROUND(G42*H42,0)</f>
        <v>0</v>
      </c>
      <c r="M42" s="525"/>
      <c r="N42" s="508">
        <f>SUM(L15,L24,L33,L42)</f>
        <v>0</v>
      </c>
      <c r="O42" s="510"/>
      <c r="P42" s="590"/>
      <c r="Q42" s="590"/>
      <c r="R42" s="590"/>
      <c r="S42" s="590"/>
      <c r="T42" s="590"/>
      <c r="U42" s="590"/>
      <c r="V42" s="590"/>
      <c r="W42" s="590"/>
      <c r="X42" s="590"/>
      <c r="Y42" s="590"/>
      <c r="Z42" s="590"/>
      <c r="AA42" s="590"/>
      <c r="AB42" s="590"/>
      <c r="AC42" s="590"/>
      <c r="AD42" s="590"/>
      <c r="AE42" s="590"/>
      <c r="AF42" s="590"/>
      <c r="AG42" s="590"/>
      <c r="AK42" s="19">
        <f>IF(OR($B$35=$C$72,$B$35=$C$73,$B$35=$C$74,$B$35=$C$75,$B$35=$C$70,$B$35=$C$71),H42,)</f>
        <v>0</v>
      </c>
      <c r="AL42" s="19">
        <f>IF(OR($B$35=$C$76,$B$35=$C$77,$B$35=$C$78,$B$35=$C$79,$B$35=$C$80,$B$35=$C$81),H42,)</f>
        <v>0</v>
      </c>
      <c r="AM42" s="19">
        <f>IF(AK42&gt;0,IF(J42&lt;=108,H42,)+IF(J42&gt;108,MAX(108-J33,0),),)</f>
        <v>0</v>
      </c>
      <c r="AN42" s="19">
        <f t="shared" si="14"/>
        <v>0</v>
      </c>
      <c r="AO42" s="13">
        <f>G42*AK42</f>
        <v>0</v>
      </c>
      <c r="AP42" s="13">
        <f>+G42*AL42</f>
        <v>0</v>
      </c>
      <c r="AQ42" s="13">
        <f>IF(E42=$D$70,$D$66*AM42,)</f>
        <v>0</v>
      </c>
      <c r="AR42" s="13">
        <f>IF(E42=$D$70,$D$67*AN42,)</f>
        <v>0</v>
      </c>
      <c r="AS42" s="13">
        <f>IF(E42=$D$69,MIN(G42,$G$66)*SUM(AM42,AN42),)</f>
        <v>0</v>
      </c>
      <c r="AT42" s="23">
        <f t="shared" si="12"/>
        <v>0</v>
      </c>
      <c r="BB42"/>
      <c r="BC42"/>
      <c r="BD42"/>
    </row>
    <row r="43" spans="2:71" ht="15" customHeight="1" thickTop="1">
      <c r="B43" s="608" t="s">
        <v>0</v>
      </c>
      <c r="C43" s="609"/>
      <c r="D43" s="609"/>
      <c r="E43" s="609"/>
      <c r="F43" s="609"/>
      <c r="G43" s="609"/>
      <c r="H43" s="538">
        <f>SUM(H38:I42)</f>
        <v>0</v>
      </c>
      <c r="I43" s="538"/>
      <c r="J43" s="539">
        <f>SUM(J38:K42)</f>
        <v>0</v>
      </c>
      <c r="K43" s="540"/>
      <c r="L43" s="488">
        <f>SUM(L38:M42)</f>
        <v>0</v>
      </c>
      <c r="M43" s="489"/>
      <c r="N43" s="488">
        <f>SUM(N38:O42)</f>
        <v>0</v>
      </c>
      <c r="O43" s="489"/>
      <c r="P43" s="590"/>
      <c r="Q43" s="590"/>
      <c r="R43" s="590"/>
      <c r="S43" s="590"/>
      <c r="T43" s="590"/>
      <c r="U43" s="590"/>
      <c r="V43" s="590"/>
      <c r="W43" s="590"/>
      <c r="X43" s="590"/>
      <c r="Y43" s="590"/>
      <c r="Z43" s="590"/>
      <c r="AA43" s="590"/>
      <c r="AB43" s="590"/>
      <c r="AC43" s="590"/>
      <c r="AD43" s="590"/>
      <c r="AE43" s="590"/>
      <c r="AF43" s="590"/>
      <c r="AG43" s="590"/>
      <c r="AK43" s="20">
        <f t="shared" ref="AK43:AS43" si="15">SUM(AK38:AK42)</f>
        <v>0</v>
      </c>
      <c r="AL43" s="20">
        <f t="shared" si="15"/>
        <v>0</v>
      </c>
      <c r="AM43" s="20">
        <f t="shared" si="15"/>
        <v>0</v>
      </c>
      <c r="AN43" s="20">
        <f t="shared" si="15"/>
        <v>0</v>
      </c>
      <c r="AO43" s="14">
        <f t="shared" si="15"/>
        <v>0</v>
      </c>
      <c r="AP43" s="14">
        <f t="shared" si="15"/>
        <v>0</v>
      </c>
      <c r="AQ43" s="14">
        <f t="shared" si="15"/>
        <v>0</v>
      </c>
      <c r="AR43" s="14">
        <f t="shared" si="15"/>
        <v>0</v>
      </c>
      <c r="AS43" s="14">
        <f t="shared" si="15"/>
        <v>0</v>
      </c>
      <c r="AT43" s="22">
        <f t="shared" si="12"/>
        <v>0</v>
      </c>
      <c r="BB43"/>
      <c r="BC43"/>
      <c r="BD43"/>
    </row>
    <row r="44" spans="2:71" ht="30" customHeight="1">
      <c r="B44" s="614"/>
      <c r="C44" s="614"/>
      <c r="D44" s="614"/>
      <c r="E44" s="614"/>
      <c r="F44" s="614"/>
      <c r="G44" s="614"/>
      <c r="H44" s="614"/>
      <c r="I44" s="614"/>
      <c r="J44" s="614"/>
      <c r="K44" s="614"/>
      <c r="L44" s="283"/>
      <c r="M44" s="614"/>
      <c r="N44" s="614"/>
      <c r="O44" s="614"/>
      <c r="P44" s="614"/>
      <c r="Q44" s="614"/>
      <c r="R44" s="614"/>
      <c r="S44" s="614"/>
      <c r="T44" s="614"/>
      <c r="U44" s="614"/>
      <c r="V44" s="614"/>
      <c r="W44" s="614"/>
      <c r="X44" s="614"/>
      <c r="Y44" s="614"/>
      <c r="Z44" s="614"/>
      <c r="AA44" s="614"/>
      <c r="AB44" s="614"/>
      <c r="AC44" s="614"/>
      <c r="AD44" s="614"/>
      <c r="AE44" s="614"/>
      <c r="AF44" s="614"/>
      <c r="AG44" s="614"/>
      <c r="AH44" s="6"/>
      <c r="AI44" s="6"/>
      <c r="AJ44" s="6"/>
      <c r="AK44" s="6"/>
      <c r="AL44" s="6"/>
      <c r="AM44" s="6"/>
      <c r="AN44" s="6"/>
      <c r="AO44" s="6"/>
    </row>
    <row r="45" spans="2:71" ht="19">
      <c r="B45" s="28" t="s">
        <v>32</v>
      </c>
      <c r="C45" s="590"/>
      <c r="D45" s="8"/>
      <c r="E45" s="8"/>
      <c r="F45" s="8"/>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BA45" s="10"/>
      <c r="BB45" s="10"/>
      <c r="BC45" s="10"/>
      <c r="BD45"/>
    </row>
    <row r="46" spans="2:71" ht="31" customHeight="1">
      <c r="B46" s="615"/>
      <c r="C46" s="541" t="s">
        <v>6</v>
      </c>
      <c r="D46" s="541"/>
      <c r="E46" s="616" t="s">
        <v>27</v>
      </c>
      <c r="F46" s="616"/>
      <c r="G46" s="616" t="s">
        <v>50</v>
      </c>
      <c r="H46" s="616"/>
      <c r="I46" s="512" t="s">
        <v>22</v>
      </c>
      <c r="J46" s="514"/>
      <c r="K46" s="284" t="s">
        <v>297</v>
      </c>
      <c r="L46" s="285" t="s">
        <v>298</v>
      </c>
      <c r="M46" s="515" t="s">
        <v>299</v>
      </c>
      <c r="N46" s="516"/>
      <c r="O46" s="542" t="s">
        <v>23</v>
      </c>
      <c r="P46" s="543"/>
      <c r="Q46" s="617" t="s">
        <v>29</v>
      </c>
      <c r="R46" s="618"/>
      <c r="S46" s="617" t="s">
        <v>26</v>
      </c>
      <c r="T46" s="618"/>
      <c r="U46" s="617" t="s">
        <v>24</v>
      </c>
      <c r="V46" s="618"/>
      <c r="W46" s="590"/>
      <c r="X46" s="590"/>
      <c r="Y46" s="590"/>
      <c r="Z46" s="590"/>
      <c r="AA46" s="590"/>
      <c r="AB46" s="590"/>
      <c r="AC46" s="590"/>
      <c r="AD46" s="590"/>
      <c r="AE46" s="590"/>
      <c r="AF46" s="590"/>
      <c r="AG46" s="590"/>
      <c r="AK46" s="536" t="s">
        <v>20</v>
      </c>
      <c r="AL46" s="537"/>
      <c r="AM46" s="25" t="s">
        <v>28</v>
      </c>
      <c r="AO46" s="490" t="s">
        <v>21</v>
      </c>
      <c r="AP46" s="490"/>
      <c r="AQ46" s="490"/>
      <c r="AR46" s="25" t="s">
        <v>28</v>
      </c>
      <c r="BB46"/>
      <c r="BC46"/>
      <c r="BD46"/>
    </row>
    <row r="47" spans="2:71" ht="20.149999999999999" customHeight="1">
      <c r="B47" s="619">
        <v>1</v>
      </c>
      <c r="C47" s="508">
        <f>$C$11</f>
        <v>0</v>
      </c>
      <c r="D47" s="510"/>
      <c r="E47" s="620">
        <f>J38</f>
        <v>0</v>
      </c>
      <c r="F47" s="620"/>
      <c r="G47" s="620">
        <f>AM47</f>
        <v>0</v>
      </c>
      <c r="H47" s="620"/>
      <c r="I47" s="532">
        <f>N38</f>
        <v>0</v>
      </c>
      <c r="J47" s="533"/>
      <c r="K47" s="621"/>
      <c r="L47" s="286">
        <f>I47-K47</f>
        <v>0</v>
      </c>
      <c r="M47" s="530">
        <f>L47</f>
        <v>0</v>
      </c>
      <c r="N47" s="531"/>
      <c r="O47" s="530">
        <f>AR47</f>
        <v>0</v>
      </c>
      <c r="P47" s="531"/>
      <c r="Q47" s="503">
        <f>MIN(L47:P47)</f>
        <v>0</v>
      </c>
      <c r="R47" s="504"/>
      <c r="S47" s="503">
        <f>ROUNDDOWN(Q47,-3)</f>
        <v>0</v>
      </c>
      <c r="T47" s="504"/>
      <c r="U47" s="484" t="s">
        <v>25</v>
      </c>
      <c r="V47" s="485"/>
      <c r="W47" s="590"/>
      <c r="X47" s="590"/>
      <c r="Y47" s="590"/>
      <c r="Z47" s="590"/>
      <c r="AA47" s="590"/>
      <c r="AB47" s="590"/>
      <c r="AC47" s="590"/>
      <c r="AD47" s="590"/>
      <c r="AE47" s="590"/>
      <c r="AF47" s="590"/>
      <c r="AG47" s="590"/>
      <c r="AK47" s="17">
        <f t="shared" ref="AK47:AL51" si="16">SUM(AM11,AM20,AM29,AM38)</f>
        <v>0</v>
      </c>
      <c r="AL47" s="26">
        <f t="shared" si="16"/>
        <v>0</v>
      </c>
      <c r="AM47" s="17">
        <f>SUM(AK47:AL47)</f>
        <v>0</v>
      </c>
      <c r="AO47" s="21">
        <f t="shared" ref="AO47:AQ51" si="17">SUM(AQ11,AQ20,AQ29,AQ38)</f>
        <v>0</v>
      </c>
      <c r="AP47" s="21">
        <f t="shared" si="17"/>
        <v>0</v>
      </c>
      <c r="AQ47" s="21">
        <f t="shared" si="17"/>
        <v>0</v>
      </c>
      <c r="AR47" s="21">
        <f>SUM(AT11,AT20,AT29,AT38)/2</f>
        <v>0</v>
      </c>
      <c r="BB47"/>
      <c r="BC47"/>
      <c r="BD47"/>
    </row>
    <row r="48" spans="2:71" ht="20.149999999999999" customHeight="1">
      <c r="B48" s="619">
        <v>2</v>
      </c>
      <c r="C48" s="508">
        <f>$C$12</f>
        <v>0</v>
      </c>
      <c r="D48" s="510"/>
      <c r="E48" s="620">
        <f t="shared" ref="E48:E50" si="18">J39</f>
        <v>0</v>
      </c>
      <c r="F48" s="620"/>
      <c r="G48" s="620">
        <f>AM48</f>
        <v>0</v>
      </c>
      <c r="H48" s="620"/>
      <c r="I48" s="532">
        <f>N39</f>
        <v>0</v>
      </c>
      <c r="J48" s="533"/>
      <c r="K48" s="621"/>
      <c r="L48" s="286">
        <f t="shared" ref="L48:L51" si="19">I48-K48</f>
        <v>0</v>
      </c>
      <c r="M48" s="530">
        <f t="shared" ref="M48:M51" si="20">L48</f>
        <v>0</v>
      </c>
      <c r="N48" s="531"/>
      <c r="O48" s="530">
        <f>AR48</f>
        <v>0</v>
      </c>
      <c r="P48" s="531"/>
      <c r="Q48" s="534">
        <f>MIN(L48:P48)</f>
        <v>0</v>
      </c>
      <c r="R48" s="535"/>
      <c r="S48" s="503">
        <f>ROUNDDOWN(Q48,-3)</f>
        <v>0</v>
      </c>
      <c r="T48" s="504"/>
      <c r="U48" s="484" t="s">
        <v>25</v>
      </c>
      <c r="V48" s="485"/>
      <c r="W48" s="590"/>
      <c r="X48" s="590"/>
      <c r="Y48" s="590"/>
      <c r="Z48" s="590"/>
      <c r="AA48" s="590"/>
      <c r="AB48" s="590"/>
      <c r="AC48" s="590"/>
      <c r="AD48" s="590"/>
      <c r="AE48" s="590"/>
      <c r="AF48" s="590"/>
      <c r="AG48" s="590"/>
      <c r="AK48" s="17">
        <f t="shared" si="16"/>
        <v>0</v>
      </c>
      <c r="AL48" s="26">
        <f t="shared" si="16"/>
        <v>0</v>
      </c>
      <c r="AM48" s="17">
        <f t="shared" ref="AM48:AM51" si="21">SUM(AK48:AL48)</f>
        <v>0</v>
      </c>
      <c r="AO48" s="21">
        <f t="shared" si="17"/>
        <v>0</v>
      </c>
      <c r="AP48" s="21">
        <f t="shared" si="17"/>
        <v>0</v>
      </c>
      <c r="AQ48" s="21">
        <f t="shared" si="17"/>
        <v>0</v>
      </c>
      <c r="AR48" s="21">
        <f>SUM(AT12,AT21,AT30,AT39)/2</f>
        <v>0</v>
      </c>
      <c r="BB48"/>
      <c r="BC48"/>
      <c r="BD48"/>
    </row>
    <row r="49" spans="2:58" ht="20.149999999999999" customHeight="1">
      <c r="B49" s="619">
        <v>3</v>
      </c>
      <c r="C49" s="508">
        <f>$C$13</f>
        <v>0</v>
      </c>
      <c r="D49" s="510"/>
      <c r="E49" s="620">
        <f t="shared" si="18"/>
        <v>0</v>
      </c>
      <c r="F49" s="620"/>
      <c r="G49" s="620">
        <f>AM49</f>
        <v>0</v>
      </c>
      <c r="H49" s="620"/>
      <c r="I49" s="532">
        <f>N40</f>
        <v>0</v>
      </c>
      <c r="J49" s="533"/>
      <c r="K49" s="621"/>
      <c r="L49" s="286">
        <f t="shared" si="19"/>
        <v>0</v>
      </c>
      <c r="M49" s="530">
        <f t="shared" si="20"/>
        <v>0</v>
      </c>
      <c r="N49" s="531"/>
      <c r="O49" s="530">
        <f>AR49</f>
        <v>0</v>
      </c>
      <c r="P49" s="531"/>
      <c r="Q49" s="534">
        <f>MIN(L49:P49)</f>
        <v>0</v>
      </c>
      <c r="R49" s="535"/>
      <c r="S49" s="503">
        <f>ROUNDDOWN(Q49,-3)</f>
        <v>0</v>
      </c>
      <c r="T49" s="504"/>
      <c r="U49" s="484" t="s">
        <v>25</v>
      </c>
      <c r="V49" s="485"/>
      <c r="W49" s="590"/>
      <c r="X49" s="590"/>
      <c r="Y49" s="590"/>
      <c r="Z49" s="590"/>
      <c r="AA49" s="590"/>
      <c r="AB49" s="590"/>
      <c r="AC49" s="590"/>
      <c r="AD49" s="590"/>
      <c r="AE49" s="590"/>
      <c r="AF49" s="590"/>
      <c r="AG49" s="590"/>
      <c r="AK49" s="17">
        <f t="shared" si="16"/>
        <v>0</v>
      </c>
      <c r="AL49" s="26">
        <f t="shared" si="16"/>
        <v>0</v>
      </c>
      <c r="AM49" s="17">
        <f t="shared" si="21"/>
        <v>0</v>
      </c>
      <c r="AO49" s="21">
        <f t="shared" si="17"/>
        <v>0</v>
      </c>
      <c r="AP49" s="21">
        <f t="shared" si="17"/>
        <v>0</v>
      </c>
      <c r="AQ49" s="21">
        <f t="shared" si="17"/>
        <v>0</v>
      </c>
      <c r="AR49" s="21">
        <f>SUM(AT13,AT22,AT31,AT40)/2</f>
        <v>0</v>
      </c>
      <c r="BB49"/>
      <c r="BC49"/>
      <c r="BD49"/>
    </row>
    <row r="50" spans="2:58" ht="20.149999999999999" customHeight="1">
      <c r="B50" s="619">
        <v>4</v>
      </c>
      <c r="C50" s="508">
        <f>$C$14</f>
        <v>0</v>
      </c>
      <c r="D50" s="510"/>
      <c r="E50" s="620">
        <f t="shared" si="18"/>
        <v>0</v>
      </c>
      <c r="F50" s="620"/>
      <c r="G50" s="620">
        <f>AM50</f>
        <v>0</v>
      </c>
      <c r="H50" s="620"/>
      <c r="I50" s="532">
        <f>N41</f>
        <v>0</v>
      </c>
      <c r="J50" s="533"/>
      <c r="K50" s="621"/>
      <c r="L50" s="286">
        <f t="shared" si="19"/>
        <v>0</v>
      </c>
      <c r="M50" s="530">
        <f t="shared" si="20"/>
        <v>0</v>
      </c>
      <c r="N50" s="531"/>
      <c r="O50" s="530">
        <f>AR50</f>
        <v>0</v>
      </c>
      <c r="P50" s="531"/>
      <c r="Q50" s="534">
        <f>MIN(L50:P50)</f>
        <v>0</v>
      </c>
      <c r="R50" s="535"/>
      <c r="S50" s="503">
        <f>ROUNDDOWN(Q50,-3)</f>
        <v>0</v>
      </c>
      <c r="T50" s="504"/>
      <c r="U50" s="484" t="s">
        <v>25</v>
      </c>
      <c r="V50" s="485"/>
      <c r="W50" s="590"/>
      <c r="X50" s="590"/>
      <c r="Y50" s="590"/>
      <c r="Z50" s="590"/>
      <c r="AA50" s="590"/>
      <c r="AB50" s="590"/>
      <c r="AC50" s="590"/>
      <c r="AD50" s="590"/>
      <c r="AE50" s="590"/>
      <c r="AF50" s="590"/>
      <c r="AG50" s="590"/>
      <c r="AK50" s="17">
        <f t="shared" si="16"/>
        <v>0</v>
      </c>
      <c r="AL50" s="26">
        <f t="shared" si="16"/>
        <v>0</v>
      </c>
      <c r="AM50" s="17">
        <f t="shared" si="21"/>
        <v>0</v>
      </c>
      <c r="AO50" s="21">
        <f t="shared" si="17"/>
        <v>0</v>
      </c>
      <c r="AP50" s="21">
        <f t="shared" si="17"/>
        <v>0</v>
      </c>
      <c r="AQ50" s="21">
        <f t="shared" si="17"/>
        <v>0</v>
      </c>
      <c r="AR50" s="21">
        <f>SUM(AT14,AT23,AT32,AT41)/2</f>
        <v>0</v>
      </c>
      <c r="BB50"/>
      <c r="BC50"/>
      <c r="BD50"/>
    </row>
    <row r="51" spans="2:58" ht="20.149999999999999" customHeight="1" thickBot="1">
      <c r="B51" s="622">
        <v>5</v>
      </c>
      <c r="C51" s="524">
        <f>$C$15</f>
        <v>0</v>
      </c>
      <c r="D51" s="525"/>
      <c r="E51" s="623">
        <f>J42</f>
        <v>0</v>
      </c>
      <c r="F51" s="623"/>
      <c r="G51" s="623">
        <f>AM51</f>
        <v>0</v>
      </c>
      <c r="H51" s="623"/>
      <c r="I51" s="526">
        <f>N42</f>
        <v>0</v>
      </c>
      <c r="J51" s="527"/>
      <c r="K51" s="624"/>
      <c r="L51" s="287">
        <f t="shared" si="19"/>
        <v>0</v>
      </c>
      <c r="M51" s="528">
        <f t="shared" si="20"/>
        <v>0</v>
      </c>
      <c r="N51" s="529"/>
      <c r="O51" s="530">
        <f>AR51</f>
        <v>0</v>
      </c>
      <c r="P51" s="531"/>
      <c r="Q51" s="526">
        <f>MIN(L51:P51)</f>
        <v>0</v>
      </c>
      <c r="R51" s="527"/>
      <c r="S51" s="503">
        <f>ROUNDDOWN(Q51,-3)</f>
        <v>0</v>
      </c>
      <c r="T51" s="504"/>
      <c r="U51" s="486" t="s">
        <v>25</v>
      </c>
      <c r="V51" s="487"/>
      <c r="W51" s="590"/>
      <c r="X51" s="590"/>
      <c r="Y51" s="590"/>
      <c r="Z51" s="590"/>
      <c r="AA51" s="590"/>
      <c r="AB51" s="590"/>
      <c r="AC51" s="590"/>
      <c r="AD51" s="590"/>
      <c r="AE51" s="590"/>
      <c r="AF51" s="590"/>
      <c r="AG51" s="590"/>
      <c r="AK51" s="19">
        <f t="shared" si="16"/>
        <v>0</v>
      </c>
      <c r="AL51" s="19">
        <f t="shared" si="16"/>
        <v>0</v>
      </c>
      <c r="AM51" s="19">
        <f t="shared" si="21"/>
        <v>0</v>
      </c>
      <c r="AO51" s="23">
        <f t="shared" si="17"/>
        <v>0</v>
      </c>
      <c r="AP51" s="23">
        <f t="shared" si="17"/>
        <v>0</v>
      </c>
      <c r="AQ51" s="23">
        <f t="shared" si="17"/>
        <v>0</v>
      </c>
      <c r="AR51" s="21">
        <f>SUM(AT15,AT24,AT33,AT42)/2</f>
        <v>0</v>
      </c>
      <c r="BB51"/>
      <c r="BC51"/>
      <c r="BD51"/>
    </row>
    <row r="52" spans="2:58" ht="20.149999999999999" customHeight="1" thickTop="1">
      <c r="B52" s="517" t="s">
        <v>1</v>
      </c>
      <c r="C52" s="518"/>
      <c r="D52" s="519"/>
      <c r="E52" s="625">
        <f>SUM(E47:F51)</f>
        <v>0</v>
      </c>
      <c r="F52" s="626"/>
      <c r="G52" s="625">
        <f>SUM(G47:H51)</f>
        <v>0</v>
      </c>
      <c r="H52" s="626"/>
      <c r="I52" s="520">
        <f>SUM(I47:J51)</f>
        <v>0</v>
      </c>
      <c r="J52" s="521"/>
      <c r="K52" s="288">
        <f>SUM(K47:K51)</f>
        <v>0</v>
      </c>
      <c r="L52" s="288">
        <f>SUM(L47:L51)</f>
        <v>0</v>
      </c>
      <c r="M52" s="522">
        <f>SUM(M47:N51)</f>
        <v>0</v>
      </c>
      <c r="N52" s="523"/>
      <c r="O52" s="522">
        <f>SUM(O47:P51)</f>
        <v>0</v>
      </c>
      <c r="P52" s="523"/>
      <c r="Q52" s="627">
        <f>SUM(Q47:R51)</f>
        <v>0</v>
      </c>
      <c r="R52" s="628"/>
      <c r="S52" s="501">
        <f>SUM(S47:T51)</f>
        <v>0</v>
      </c>
      <c r="T52" s="502"/>
      <c r="U52" s="488" t="s">
        <v>2</v>
      </c>
      <c r="V52" s="489"/>
      <c r="W52" s="590"/>
      <c r="X52" s="590"/>
      <c r="Y52" s="590"/>
      <c r="Z52" s="590"/>
      <c r="AA52" s="590"/>
      <c r="AB52" s="590"/>
      <c r="AC52" s="590"/>
      <c r="AD52" s="590"/>
      <c r="AE52" s="590"/>
      <c r="AF52" s="590"/>
      <c r="AG52" s="590"/>
      <c r="AK52" s="20">
        <f>SUM(AK47:AK51)</f>
        <v>0</v>
      </c>
      <c r="AL52" s="20">
        <f>SUM(AL47:AL51)</f>
        <v>0</v>
      </c>
      <c r="AM52" s="20">
        <f>SUM(AM47:AM51)</f>
        <v>0</v>
      </c>
      <c r="AO52" s="22">
        <f>SUM(AO47:AO51)</f>
        <v>0</v>
      </c>
      <c r="AP52" s="22">
        <f>SUM(AP47:AP51)</f>
        <v>0</v>
      </c>
      <c r="AQ52" s="22">
        <f>SUM(AQ47:AQ51)</f>
        <v>0</v>
      </c>
      <c r="AR52" s="22">
        <f>SUM(AR47:AR51)</f>
        <v>0</v>
      </c>
      <c r="BB52"/>
      <c r="BC52"/>
      <c r="BD52"/>
    </row>
    <row r="53" spans="2:58">
      <c r="B53" s="590"/>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W53" s="18"/>
      <c r="AX53" s="18"/>
      <c r="BA53" s="10"/>
      <c r="BB53" s="10"/>
      <c r="BC53" s="10"/>
      <c r="BD53" s="24"/>
    </row>
    <row r="54" spans="2:58" ht="19">
      <c r="B54" s="28" t="s">
        <v>33</v>
      </c>
      <c r="C54" s="590"/>
      <c r="D54" s="289"/>
      <c r="E54" s="289"/>
      <c r="F54" s="289"/>
      <c r="G54" s="590"/>
      <c r="H54" s="590"/>
      <c r="I54" s="590"/>
      <c r="J54" s="590"/>
      <c r="K54" s="590"/>
      <c r="L54" s="590"/>
      <c r="M54" s="590"/>
      <c r="N54" s="590"/>
      <c r="O54" s="590"/>
      <c r="P54" s="590"/>
      <c r="Q54" s="590"/>
      <c r="R54" s="590"/>
      <c r="S54" s="590"/>
      <c r="T54" s="290"/>
      <c r="U54" s="590"/>
      <c r="V54" s="590"/>
      <c r="W54" s="590"/>
      <c r="X54" s="590"/>
      <c r="Y54" s="590"/>
      <c r="Z54" s="590"/>
      <c r="AA54" s="590"/>
      <c r="AB54" s="590"/>
      <c r="AC54" s="590"/>
      <c r="AD54" s="590"/>
      <c r="AE54" s="590"/>
      <c r="AF54" s="590"/>
      <c r="AG54" s="590"/>
      <c r="BA54" s="10"/>
      <c r="BB54" s="10"/>
      <c r="BC54" s="10"/>
      <c r="BD54"/>
    </row>
    <row r="55" spans="2:58" ht="31" customHeight="1">
      <c r="B55" s="615"/>
      <c r="C55" s="512" t="s">
        <v>6</v>
      </c>
      <c r="D55" s="513"/>
      <c r="E55" s="514"/>
      <c r="F55" s="616" t="s">
        <v>34</v>
      </c>
      <c r="G55" s="616"/>
      <c r="H55" s="284" t="s">
        <v>297</v>
      </c>
      <c r="I55" s="285" t="s">
        <v>298</v>
      </c>
      <c r="J55" s="515" t="s">
        <v>299</v>
      </c>
      <c r="K55" s="516"/>
      <c r="L55" s="616" t="s">
        <v>23</v>
      </c>
      <c r="M55" s="616"/>
      <c r="N55" s="617" t="s">
        <v>300</v>
      </c>
      <c r="O55" s="618"/>
      <c r="P55" s="617" t="s">
        <v>26</v>
      </c>
      <c r="Q55" s="618"/>
      <c r="R55" s="617" t="s">
        <v>24</v>
      </c>
      <c r="S55" s="618"/>
      <c r="T55" s="629"/>
      <c r="U55" s="629"/>
      <c r="V55" s="629"/>
      <c r="W55" s="629"/>
      <c r="X55" s="590"/>
      <c r="Y55" s="590"/>
      <c r="Z55" s="495"/>
      <c r="AA55" s="495"/>
      <c r="AB55" s="629"/>
      <c r="AC55" s="629"/>
      <c r="AD55" s="629"/>
      <c r="AE55" s="629"/>
      <c r="AF55" s="629"/>
      <c r="AG55" s="629"/>
      <c r="AH55" s="511"/>
      <c r="AI55" s="511"/>
      <c r="AP55" s="357"/>
      <c r="AQ55" s="511"/>
      <c r="AR55" s="6"/>
      <c r="AT55" s="357"/>
      <c r="AU55" s="357"/>
      <c r="AV55" s="357"/>
      <c r="AW55" s="6"/>
      <c r="BB55"/>
      <c r="BC55"/>
      <c r="BD55"/>
    </row>
    <row r="56" spans="2:58" ht="20.149999999999999" customHeight="1">
      <c r="B56" s="619">
        <v>1</v>
      </c>
      <c r="C56" s="508">
        <f>$C$11</f>
        <v>0</v>
      </c>
      <c r="D56" s="509"/>
      <c r="E56" s="510"/>
      <c r="F56" s="630"/>
      <c r="G56" s="630"/>
      <c r="H56" s="621"/>
      <c r="I56" s="291">
        <f>F56-H56</f>
        <v>0</v>
      </c>
      <c r="J56" s="631">
        <f>I56</f>
        <v>0</v>
      </c>
      <c r="K56" s="631"/>
      <c r="L56" s="631">
        <f>IF(F56&lt;10000,F56/2,10000/2)</f>
        <v>0</v>
      </c>
      <c r="M56" s="631"/>
      <c r="N56" s="503">
        <f>MIN(I56:M56)</f>
        <v>0</v>
      </c>
      <c r="O56" s="504"/>
      <c r="P56" s="503">
        <f>ROUNDDOWN(MIN(L56,F56),-3)</f>
        <v>0</v>
      </c>
      <c r="Q56" s="504"/>
      <c r="R56" s="484" t="s">
        <v>25</v>
      </c>
      <c r="S56" s="485"/>
      <c r="T56" s="497"/>
      <c r="U56" s="497"/>
      <c r="V56" s="496"/>
      <c r="W56" s="496"/>
      <c r="X56" s="590"/>
      <c r="Y56" s="614"/>
      <c r="Z56" s="495"/>
      <c r="AA56" s="495"/>
      <c r="AB56" s="632"/>
      <c r="AC56" s="632"/>
      <c r="AD56" s="632"/>
      <c r="AE56" s="632"/>
      <c r="AF56" s="497"/>
      <c r="AG56" s="497"/>
      <c r="AH56" s="496"/>
      <c r="AI56" s="496"/>
      <c r="AP56" s="18"/>
      <c r="AQ56" s="18"/>
      <c r="AR56" s="18"/>
      <c r="AT56" s="24"/>
      <c r="AU56" s="24"/>
      <c r="AV56" s="24"/>
      <c r="AW56" s="24"/>
      <c r="BB56"/>
      <c r="BC56"/>
      <c r="BD56"/>
    </row>
    <row r="57" spans="2:58" ht="20.149999999999999" customHeight="1">
      <c r="B57" s="619">
        <v>2</v>
      </c>
      <c r="C57" s="508">
        <f>$C$12</f>
        <v>0</v>
      </c>
      <c r="D57" s="509"/>
      <c r="E57" s="510"/>
      <c r="F57" s="630"/>
      <c r="G57" s="630"/>
      <c r="H57" s="621"/>
      <c r="I57" s="291">
        <f t="shared" ref="I57:I60" si="22">F57-H57</f>
        <v>0</v>
      </c>
      <c r="J57" s="631">
        <f t="shared" ref="J57:J60" si="23">I57</f>
        <v>0</v>
      </c>
      <c r="K57" s="631"/>
      <c r="L57" s="631">
        <f t="shared" ref="L57:L60" si="24">IF(F57&lt;10000,F57/2,10000/2)</f>
        <v>0</v>
      </c>
      <c r="M57" s="631"/>
      <c r="N57" s="503">
        <f t="shared" ref="N57:N60" si="25">MIN(I57:M57)</f>
        <v>0</v>
      </c>
      <c r="O57" s="504"/>
      <c r="P57" s="503">
        <f>ROUNDDOWN(MIN(L57,F57),-3)</f>
        <v>0</v>
      </c>
      <c r="Q57" s="504"/>
      <c r="R57" s="484" t="s">
        <v>25</v>
      </c>
      <c r="S57" s="485"/>
      <c r="T57" s="497"/>
      <c r="U57" s="497"/>
      <c r="V57" s="496"/>
      <c r="W57" s="496"/>
      <c r="X57" s="590"/>
      <c r="Y57" s="614"/>
      <c r="Z57" s="495"/>
      <c r="AA57" s="495"/>
      <c r="AB57" s="632"/>
      <c r="AC57" s="632"/>
      <c r="AD57" s="632"/>
      <c r="AE57" s="632"/>
      <c r="AF57" s="497"/>
      <c r="AG57" s="497"/>
      <c r="AH57" s="496"/>
      <c r="AI57" s="496"/>
      <c r="AP57" s="18"/>
      <c r="AQ57" s="18"/>
      <c r="AR57" s="18"/>
      <c r="AT57" s="24"/>
      <c r="AU57" s="24"/>
      <c r="AV57" s="24"/>
      <c r="AW57" s="24"/>
      <c r="BB57"/>
      <c r="BC57"/>
      <c r="BD57"/>
    </row>
    <row r="58" spans="2:58" ht="20.149999999999999" customHeight="1">
      <c r="B58" s="619">
        <v>3</v>
      </c>
      <c r="C58" s="508">
        <f>$C$13</f>
        <v>0</v>
      </c>
      <c r="D58" s="509"/>
      <c r="E58" s="510"/>
      <c r="F58" s="630"/>
      <c r="G58" s="630"/>
      <c r="H58" s="621"/>
      <c r="I58" s="291">
        <f t="shared" si="22"/>
        <v>0</v>
      </c>
      <c r="J58" s="631">
        <f t="shared" si="23"/>
        <v>0</v>
      </c>
      <c r="K58" s="631"/>
      <c r="L58" s="631">
        <f t="shared" si="24"/>
        <v>0</v>
      </c>
      <c r="M58" s="631"/>
      <c r="N58" s="503">
        <f t="shared" si="25"/>
        <v>0</v>
      </c>
      <c r="O58" s="504"/>
      <c r="P58" s="503">
        <f>ROUNDDOWN(MIN(L58,F58),-3)</f>
        <v>0</v>
      </c>
      <c r="Q58" s="504"/>
      <c r="R58" s="484" t="s">
        <v>25</v>
      </c>
      <c r="S58" s="485"/>
      <c r="T58" s="497"/>
      <c r="U58" s="497"/>
      <c r="V58" s="496"/>
      <c r="W58" s="496"/>
      <c r="X58" s="590"/>
      <c r="Y58" s="614"/>
      <c r="Z58" s="495"/>
      <c r="AA58" s="495"/>
      <c r="AB58" s="632"/>
      <c r="AC58" s="632"/>
      <c r="AD58" s="632"/>
      <c r="AE58" s="632"/>
      <c r="AF58" s="497"/>
      <c r="AG58" s="497"/>
      <c r="AH58" s="496"/>
      <c r="AI58" s="496"/>
      <c r="AP58" s="18"/>
      <c r="AQ58" s="18"/>
      <c r="AR58" s="18"/>
      <c r="AT58" s="24"/>
      <c r="AU58" s="24"/>
      <c r="AV58" s="24"/>
      <c r="AW58" s="24"/>
      <c r="BB58"/>
      <c r="BC58"/>
      <c r="BD58"/>
    </row>
    <row r="59" spans="2:58" ht="20.149999999999999" customHeight="1">
      <c r="B59" s="619">
        <v>4</v>
      </c>
      <c r="C59" s="508">
        <f>$C$14</f>
        <v>0</v>
      </c>
      <c r="D59" s="509"/>
      <c r="E59" s="510"/>
      <c r="F59" s="630"/>
      <c r="G59" s="630"/>
      <c r="H59" s="621"/>
      <c r="I59" s="291">
        <f t="shared" si="22"/>
        <v>0</v>
      </c>
      <c r="J59" s="631">
        <f t="shared" si="23"/>
        <v>0</v>
      </c>
      <c r="K59" s="631"/>
      <c r="L59" s="631">
        <f t="shared" si="24"/>
        <v>0</v>
      </c>
      <c r="M59" s="631"/>
      <c r="N59" s="503">
        <f t="shared" si="25"/>
        <v>0</v>
      </c>
      <c r="O59" s="504"/>
      <c r="P59" s="503">
        <f>ROUNDDOWN(MIN(L59,F59),-3)</f>
        <v>0</v>
      </c>
      <c r="Q59" s="504"/>
      <c r="R59" s="484" t="s">
        <v>25</v>
      </c>
      <c r="S59" s="485"/>
      <c r="T59" s="497"/>
      <c r="U59" s="497"/>
      <c r="V59" s="496"/>
      <c r="W59" s="496"/>
      <c r="X59" s="590"/>
      <c r="Y59" s="614"/>
      <c r="Z59" s="495"/>
      <c r="AA59" s="495"/>
      <c r="AB59" s="632"/>
      <c r="AC59" s="632"/>
      <c r="AD59" s="632"/>
      <c r="AE59" s="632"/>
      <c r="AF59" s="497"/>
      <c r="AG59" s="497"/>
      <c r="AH59" s="496"/>
      <c r="AI59" s="496"/>
      <c r="AP59" s="18"/>
      <c r="AQ59" s="18"/>
      <c r="AR59" s="18"/>
      <c r="AT59" s="24"/>
      <c r="AU59" s="24"/>
      <c r="AV59" s="24"/>
      <c r="AW59" s="24"/>
      <c r="BB59"/>
      <c r="BC59"/>
      <c r="BD59"/>
    </row>
    <row r="60" spans="2:58" ht="20.149999999999999" customHeight="1" thickBot="1">
      <c r="B60" s="633">
        <v>5</v>
      </c>
      <c r="C60" s="505">
        <f>$C$15</f>
        <v>0</v>
      </c>
      <c r="D60" s="506"/>
      <c r="E60" s="507"/>
      <c r="F60" s="634"/>
      <c r="G60" s="634"/>
      <c r="H60" s="624"/>
      <c r="I60" s="292">
        <f t="shared" si="22"/>
        <v>0</v>
      </c>
      <c r="J60" s="635">
        <f t="shared" si="23"/>
        <v>0</v>
      </c>
      <c r="K60" s="635"/>
      <c r="L60" s="635">
        <f t="shared" si="24"/>
        <v>0</v>
      </c>
      <c r="M60" s="635"/>
      <c r="N60" s="503">
        <f t="shared" si="25"/>
        <v>0</v>
      </c>
      <c r="O60" s="504"/>
      <c r="P60" s="503">
        <f>ROUNDDOWN(MIN(L60,F60),-3)</f>
        <v>0</v>
      </c>
      <c r="Q60" s="504"/>
      <c r="R60" s="486" t="s">
        <v>25</v>
      </c>
      <c r="S60" s="487"/>
      <c r="T60" s="497"/>
      <c r="U60" s="497"/>
      <c r="V60" s="496"/>
      <c r="W60" s="496"/>
      <c r="X60" s="590"/>
      <c r="Y60" s="614"/>
      <c r="Z60" s="495"/>
      <c r="AA60" s="495"/>
      <c r="AB60" s="632"/>
      <c r="AC60" s="632"/>
      <c r="AD60" s="632"/>
      <c r="AE60" s="632"/>
      <c r="AF60" s="497"/>
      <c r="AG60" s="497"/>
      <c r="AH60" s="496"/>
      <c r="AI60" s="496"/>
      <c r="AP60" s="18"/>
      <c r="AQ60" s="18"/>
      <c r="AR60" s="18"/>
      <c r="AT60" s="24"/>
      <c r="AU60" s="24"/>
      <c r="AV60" s="24"/>
      <c r="AW60" s="24"/>
      <c r="BB60"/>
      <c r="BC60"/>
      <c r="BD60"/>
    </row>
    <row r="61" spans="2:58" ht="20.149999999999999" customHeight="1" thickTop="1">
      <c r="B61" s="498" t="s">
        <v>1</v>
      </c>
      <c r="C61" s="499"/>
      <c r="D61" s="499"/>
      <c r="E61" s="500"/>
      <c r="F61" s="501">
        <f>SUM(F56:G60)</f>
        <v>0</v>
      </c>
      <c r="G61" s="502"/>
      <c r="H61" s="288">
        <f>SUM(H56:H60)</f>
        <v>0</v>
      </c>
      <c r="I61" s="288">
        <f t="shared" ref="I61" si="26">SUM(I56:I60)</f>
        <v>0</v>
      </c>
      <c r="J61" s="636">
        <f>SUM(J56:K60)</f>
        <v>0</v>
      </c>
      <c r="K61" s="636"/>
      <c r="L61" s="636">
        <f>SUM(L56:M60)</f>
        <v>0</v>
      </c>
      <c r="M61" s="636"/>
      <c r="N61" s="501">
        <f>SUM(N56:O60)</f>
        <v>0</v>
      </c>
      <c r="O61" s="502"/>
      <c r="P61" s="501">
        <f>SUM(P56:Q60)</f>
        <v>0</v>
      </c>
      <c r="Q61" s="502"/>
      <c r="R61" s="488" t="s">
        <v>2</v>
      </c>
      <c r="S61" s="489"/>
      <c r="T61" s="495"/>
      <c r="U61" s="495"/>
      <c r="V61" s="496"/>
      <c r="W61" s="496"/>
      <c r="X61" s="590"/>
      <c r="Y61" s="495"/>
      <c r="Z61" s="495"/>
      <c r="AA61" s="495"/>
      <c r="AB61" s="496"/>
      <c r="AC61" s="496"/>
      <c r="AD61" s="632"/>
      <c r="AE61" s="632"/>
      <c r="AF61" s="495"/>
      <c r="AG61" s="495"/>
      <c r="AH61" s="496"/>
      <c r="AI61" s="496"/>
      <c r="AP61" s="18"/>
      <c r="AQ61" s="18"/>
      <c r="AR61" s="18"/>
      <c r="AT61" s="24"/>
      <c r="AU61" s="24"/>
      <c r="AV61" s="24"/>
      <c r="AW61" s="24"/>
      <c r="BB61"/>
      <c r="BC61"/>
      <c r="BD61"/>
    </row>
    <row r="62" spans="2:58">
      <c r="B62" s="590"/>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Y62" s="18"/>
      <c r="AZ62" s="18"/>
      <c r="BB62"/>
      <c r="BC62" s="10"/>
      <c r="BD62" s="10"/>
      <c r="BE62" s="10"/>
      <c r="BF62" s="24"/>
    </row>
    <row r="63" spans="2:58">
      <c r="B63" s="590"/>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BB63" s="10"/>
      <c r="BC63" s="10"/>
      <c r="BD63" s="10"/>
    </row>
    <row r="64" spans="2:58">
      <c r="BB64" s="10"/>
      <c r="BC64" s="10"/>
      <c r="BD64" s="10"/>
    </row>
    <row r="65" spans="3:56">
      <c r="C65" s="12" t="s">
        <v>11</v>
      </c>
      <c r="D65" s="490" t="s">
        <v>30</v>
      </c>
      <c r="E65" s="490"/>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BB65" s="10"/>
      <c r="BC65" s="10"/>
      <c r="BD65" s="10"/>
    </row>
    <row r="66" spans="3:56">
      <c r="C66" s="3" t="s">
        <v>35</v>
      </c>
      <c r="D66" s="491">
        <v>1052</v>
      </c>
      <c r="E66" s="492"/>
      <c r="F66" s="7" t="s">
        <v>18</v>
      </c>
      <c r="G66" s="29">
        <v>1150</v>
      </c>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row>
    <row r="67" spans="3:56">
      <c r="C67" s="3" t="s">
        <v>46</v>
      </c>
      <c r="D67" s="493">
        <v>1116</v>
      </c>
      <c r="E67" s="494"/>
    </row>
    <row r="69" spans="3:56">
      <c r="C69" t="s">
        <v>336</v>
      </c>
      <c r="D69" t="s">
        <v>9</v>
      </c>
    </row>
    <row r="70" spans="3:56">
      <c r="C70" t="s">
        <v>39</v>
      </c>
      <c r="D70" t="s">
        <v>10</v>
      </c>
    </row>
    <row r="71" spans="3:56">
      <c r="C71" t="s">
        <v>40</v>
      </c>
    </row>
    <row r="72" spans="3:56">
      <c r="C72" t="s">
        <v>41</v>
      </c>
    </row>
    <row r="73" spans="3:56">
      <c r="C73" t="s">
        <v>42</v>
      </c>
    </row>
    <row r="74" spans="3:56">
      <c r="C74" t="s">
        <v>43</v>
      </c>
    </row>
    <row r="75" spans="3:56">
      <c r="C75" t="s">
        <v>62</v>
      </c>
    </row>
    <row r="76" spans="3:56">
      <c r="C76" t="s">
        <v>61</v>
      </c>
    </row>
    <row r="77" spans="3:56">
      <c r="C77" t="s">
        <v>44</v>
      </c>
    </row>
    <row r="78" spans="3:56">
      <c r="C78" t="s">
        <v>45</v>
      </c>
    </row>
    <row r="79" spans="3:56">
      <c r="C79" t="s">
        <v>36</v>
      </c>
    </row>
    <row r="80" spans="3:56">
      <c r="C80" t="s">
        <v>37</v>
      </c>
    </row>
    <row r="81" spans="3:3">
      <c r="C81" t="s">
        <v>38</v>
      </c>
    </row>
    <row r="83" spans="3:3">
      <c r="C83" t="s">
        <v>51</v>
      </c>
    </row>
    <row r="84" spans="3:3">
      <c r="C84" t="s">
        <v>52</v>
      </c>
    </row>
    <row r="85" spans="3:3">
      <c r="C85" t="s">
        <v>53</v>
      </c>
    </row>
    <row r="86" spans="3:3">
      <c r="C86" t="s">
        <v>54</v>
      </c>
    </row>
    <row r="87" spans="3:3">
      <c r="C87" t="s">
        <v>55</v>
      </c>
    </row>
    <row r="88" spans="3:3">
      <c r="C88" t="s">
        <v>56</v>
      </c>
    </row>
    <row r="89" spans="3:3">
      <c r="C89" t="s">
        <v>57</v>
      </c>
    </row>
    <row r="90" spans="3:3">
      <c r="C90" t="s">
        <v>58</v>
      </c>
    </row>
    <row r="91" spans="3:3">
      <c r="C91" t="s">
        <v>59</v>
      </c>
    </row>
    <row r="92" spans="3:3">
      <c r="C92" t="s">
        <v>60</v>
      </c>
    </row>
  </sheetData>
  <mergeCells count="323">
    <mergeCell ref="AK9:AL9"/>
    <mergeCell ref="AM9:AN9"/>
    <mergeCell ref="AO9:AP9"/>
    <mergeCell ref="AQ9:AT9"/>
    <mergeCell ref="C11:D11"/>
    <mergeCell ref="H11:I11"/>
    <mergeCell ref="J11:K11"/>
    <mergeCell ref="L11:M11"/>
    <mergeCell ref="M4:O4"/>
    <mergeCell ref="B8:H8"/>
    <mergeCell ref="B9:B10"/>
    <mergeCell ref="C9:D10"/>
    <mergeCell ref="E9:E10"/>
    <mergeCell ref="F9:F10"/>
    <mergeCell ref="G9:G10"/>
    <mergeCell ref="H9:I10"/>
    <mergeCell ref="J9:K10"/>
    <mergeCell ref="L9:M10"/>
    <mergeCell ref="C14:D14"/>
    <mergeCell ref="H14:I14"/>
    <mergeCell ref="J14:K14"/>
    <mergeCell ref="L14:M14"/>
    <mergeCell ref="C15:D15"/>
    <mergeCell ref="H15:I15"/>
    <mergeCell ref="J15:K15"/>
    <mergeCell ref="L15:M15"/>
    <mergeCell ref="C12:D12"/>
    <mergeCell ref="H12:I12"/>
    <mergeCell ref="J12:K12"/>
    <mergeCell ref="L12:M12"/>
    <mergeCell ref="C13:D13"/>
    <mergeCell ref="H13:I13"/>
    <mergeCell ref="J13:K13"/>
    <mergeCell ref="L13:M13"/>
    <mergeCell ref="H16:I16"/>
    <mergeCell ref="J16:K16"/>
    <mergeCell ref="L16:M16"/>
    <mergeCell ref="B17:H17"/>
    <mergeCell ref="B18:B19"/>
    <mergeCell ref="C18:D19"/>
    <mergeCell ref="E18:E19"/>
    <mergeCell ref="F18:F19"/>
    <mergeCell ref="G18:G19"/>
    <mergeCell ref="H18:I19"/>
    <mergeCell ref="AQ18:AT18"/>
    <mergeCell ref="C20:D20"/>
    <mergeCell ref="H20:I20"/>
    <mergeCell ref="J20:K20"/>
    <mergeCell ref="L20:M20"/>
    <mergeCell ref="C21:D21"/>
    <mergeCell ref="H21:I21"/>
    <mergeCell ref="J21:K21"/>
    <mergeCell ref="L21:M21"/>
    <mergeCell ref="J18:K19"/>
    <mergeCell ref="L18:M19"/>
    <mergeCell ref="P18:P19"/>
    <mergeCell ref="AK18:AL18"/>
    <mergeCell ref="AM18:AN18"/>
    <mergeCell ref="AO18:AP18"/>
    <mergeCell ref="J24:K24"/>
    <mergeCell ref="L24:M24"/>
    <mergeCell ref="H25:I25"/>
    <mergeCell ref="J25:K25"/>
    <mergeCell ref="L25:M25"/>
    <mergeCell ref="C22:D22"/>
    <mergeCell ref="H22:I22"/>
    <mergeCell ref="J22:K22"/>
    <mergeCell ref="L22:M22"/>
    <mergeCell ref="C23:D23"/>
    <mergeCell ref="H23:I23"/>
    <mergeCell ref="J23:K23"/>
    <mergeCell ref="L23:M23"/>
    <mergeCell ref="B26:H26"/>
    <mergeCell ref="B27:B28"/>
    <mergeCell ref="C27:D28"/>
    <mergeCell ref="E27:E28"/>
    <mergeCell ref="F27:F28"/>
    <mergeCell ref="G27:G28"/>
    <mergeCell ref="H27:I28"/>
    <mergeCell ref="C24:D24"/>
    <mergeCell ref="H24:I24"/>
    <mergeCell ref="AQ27:AT27"/>
    <mergeCell ref="C29:D29"/>
    <mergeCell ref="H29:I29"/>
    <mergeCell ref="J29:K29"/>
    <mergeCell ref="L29:M29"/>
    <mergeCell ref="C30:D30"/>
    <mergeCell ref="H30:I30"/>
    <mergeCell ref="J30:K30"/>
    <mergeCell ref="L30:M30"/>
    <mergeCell ref="J27:K28"/>
    <mergeCell ref="L27:M28"/>
    <mergeCell ref="P27:P28"/>
    <mergeCell ref="AK27:AL27"/>
    <mergeCell ref="AM27:AN27"/>
    <mergeCell ref="AO27:AP27"/>
    <mergeCell ref="J33:K33"/>
    <mergeCell ref="L33:M33"/>
    <mergeCell ref="H34:I34"/>
    <mergeCell ref="J34:K34"/>
    <mergeCell ref="L34:M34"/>
    <mergeCell ref="C31:D31"/>
    <mergeCell ref="H31:I31"/>
    <mergeCell ref="J31:K31"/>
    <mergeCell ref="L31:M31"/>
    <mergeCell ref="C32:D32"/>
    <mergeCell ref="H32:I32"/>
    <mergeCell ref="J32:K32"/>
    <mergeCell ref="L32:M32"/>
    <mergeCell ref="B35:H35"/>
    <mergeCell ref="B36:B37"/>
    <mergeCell ref="C36:D37"/>
    <mergeCell ref="E36:E37"/>
    <mergeCell ref="F36:F37"/>
    <mergeCell ref="G36:G37"/>
    <mergeCell ref="H36:I37"/>
    <mergeCell ref="C33:D33"/>
    <mergeCell ref="H33:I33"/>
    <mergeCell ref="AO36:AP36"/>
    <mergeCell ref="AQ36:AT36"/>
    <mergeCell ref="C38:D38"/>
    <mergeCell ref="H38:I38"/>
    <mergeCell ref="J38:K38"/>
    <mergeCell ref="L38:M38"/>
    <mergeCell ref="N38:O38"/>
    <mergeCell ref="J36:K37"/>
    <mergeCell ref="L36:M37"/>
    <mergeCell ref="N36:O37"/>
    <mergeCell ref="P36:P37"/>
    <mergeCell ref="AK36:AL36"/>
    <mergeCell ref="AM36:AN36"/>
    <mergeCell ref="C39:D39"/>
    <mergeCell ref="H39:I39"/>
    <mergeCell ref="J39:K39"/>
    <mergeCell ref="L39:M39"/>
    <mergeCell ref="N39:O39"/>
    <mergeCell ref="C40:D40"/>
    <mergeCell ref="H40:I40"/>
    <mergeCell ref="J40:K40"/>
    <mergeCell ref="L40:M40"/>
    <mergeCell ref="N40:O40"/>
    <mergeCell ref="C41:D41"/>
    <mergeCell ref="H41:I41"/>
    <mergeCell ref="J41:K41"/>
    <mergeCell ref="L41:M41"/>
    <mergeCell ref="N41:O41"/>
    <mergeCell ref="C42:D42"/>
    <mergeCell ref="H42:I42"/>
    <mergeCell ref="J42:K42"/>
    <mergeCell ref="L42:M42"/>
    <mergeCell ref="N42:O42"/>
    <mergeCell ref="H43:I43"/>
    <mergeCell ref="J43:K43"/>
    <mergeCell ref="L43:M43"/>
    <mergeCell ref="N43:O43"/>
    <mergeCell ref="C46:D46"/>
    <mergeCell ref="E46:F46"/>
    <mergeCell ref="G46:H46"/>
    <mergeCell ref="I46:J46"/>
    <mergeCell ref="M46:N46"/>
    <mergeCell ref="O46:P46"/>
    <mergeCell ref="Q46:R46"/>
    <mergeCell ref="S46:T46"/>
    <mergeCell ref="U46:V46"/>
    <mergeCell ref="AK46:AL46"/>
    <mergeCell ref="AO46:AQ46"/>
    <mergeCell ref="C47:D47"/>
    <mergeCell ref="E47:F47"/>
    <mergeCell ref="G47:H47"/>
    <mergeCell ref="I47:J47"/>
    <mergeCell ref="M47:N47"/>
    <mergeCell ref="O47:P47"/>
    <mergeCell ref="Q47:R47"/>
    <mergeCell ref="S47:T47"/>
    <mergeCell ref="U47:V47"/>
    <mergeCell ref="C48:D48"/>
    <mergeCell ref="E48:F48"/>
    <mergeCell ref="G48:H48"/>
    <mergeCell ref="I48:J48"/>
    <mergeCell ref="M48:N48"/>
    <mergeCell ref="O48:P48"/>
    <mergeCell ref="Q48:R48"/>
    <mergeCell ref="S48:T48"/>
    <mergeCell ref="U48:V48"/>
    <mergeCell ref="C49:D49"/>
    <mergeCell ref="E49:F49"/>
    <mergeCell ref="G49:H49"/>
    <mergeCell ref="I49:J49"/>
    <mergeCell ref="M49:N49"/>
    <mergeCell ref="O49:P49"/>
    <mergeCell ref="Q49:R49"/>
    <mergeCell ref="S49:T49"/>
    <mergeCell ref="U49:V49"/>
    <mergeCell ref="C50:D50"/>
    <mergeCell ref="E50:F50"/>
    <mergeCell ref="G50:H50"/>
    <mergeCell ref="I50:J50"/>
    <mergeCell ref="M50:N50"/>
    <mergeCell ref="O50:P50"/>
    <mergeCell ref="Q50:R50"/>
    <mergeCell ref="S50:T50"/>
    <mergeCell ref="U50:V50"/>
    <mergeCell ref="C51:D51"/>
    <mergeCell ref="E51:F51"/>
    <mergeCell ref="G51:H51"/>
    <mergeCell ref="I51:J51"/>
    <mergeCell ref="M51:N51"/>
    <mergeCell ref="O51:P51"/>
    <mergeCell ref="Q51:R51"/>
    <mergeCell ref="S51:T51"/>
    <mergeCell ref="U51:V51"/>
    <mergeCell ref="Q52:R52"/>
    <mergeCell ref="S52:T52"/>
    <mergeCell ref="U52:V52"/>
    <mergeCell ref="C55:E55"/>
    <mergeCell ref="F55:G55"/>
    <mergeCell ref="J55:K55"/>
    <mergeCell ref="L55:M55"/>
    <mergeCell ref="N55:O55"/>
    <mergeCell ref="P55:Q55"/>
    <mergeCell ref="R55:S55"/>
    <mergeCell ref="B52:D52"/>
    <mergeCell ref="E52:F52"/>
    <mergeCell ref="G52:H52"/>
    <mergeCell ref="I52:J52"/>
    <mergeCell ref="M52:N52"/>
    <mergeCell ref="O52:P52"/>
    <mergeCell ref="AH55:AI55"/>
    <mergeCell ref="AP55:AQ55"/>
    <mergeCell ref="AT55:AV55"/>
    <mergeCell ref="C56:E56"/>
    <mergeCell ref="F56:G56"/>
    <mergeCell ref="J56:K56"/>
    <mergeCell ref="L56:M56"/>
    <mergeCell ref="N56:O56"/>
    <mergeCell ref="P56:Q56"/>
    <mergeCell ref="R56:S56"/>
    <mergeCell ref="T55:U55"/>
    <mergeCell ref="V55:W55"/>
    <mergeCell ref="Z55:AA55"/>
    <mergeCell ref="AB55:AC55"/>
    <mergeCell ref="AD55:AE55"/>
    <mergeCell ref="AF55:AG55"/>
    <mergeCell ref="AH56:AI56"/>
    <mergeCell ref="C57:E57"/>
    <mergeCell ref="F57:G57"/>
    <mergeCell ref="J57:K57"/>
    <mergeCell ref="L57:M57"/>
    <mergeCell ref="N57:O57"/>
    <mergeCell ref="P57:Q57"/>
    <mergeCell ref="R57:S57"/>
    <mergeCell ref="T57:U57"/>
    <mergeCell ref="V57:W57"/>
    <mergeCell ref="T56:U56"/>
    <mergeCell ref="V56:W56"/>
    <mergeCell ref="Z56:AA56"/>
    <mergeCell ref="AB56:AC56"/>
    <mergeCell ref="AD56:AE56"/>
    <mergeCell ref="AF56:AG56"/>
    <mergeCell ref="Z57:AA57"/>
    <mergeCell ref="AB57:AC57"/>
    <mergeCell ref="AD57:AE57"/>
    <mergeCell ref="AF57:AG57"/>
    <mergeCell ref="AH57:AI57"/>
    <mergeCell ref="C58:E58"/>
    <mergeCell ref="F58:G58"/>
    <mergeCell ref="J58:K58"/>
    <mergeCell ref="L58:M58"/>
    <mergeCell ref="N58:O58"/>
    <mergeCell ref="AD58:AE58"/>
    <mergeCell ref="AF58:AG58"/>
    <mergeCell ref="AH58:AI58"/>
    <mergeCell ref="C59:E59"/>
    <mergeCell ref="F59:G59"/>
    <mergeCell ref="J59:K59"/>
    <mergeCell ref="L59:M59"/>
    <mergeCell ref="N59:O59"/>
    <mergeCell ref="P59:Q59"/>
    <mergeCell ref="R59:S59"/>
    <mergeCell ref="P58:Q58"/>
    <mergeCell ref="R58:S58"/>
    <mergeCell ref="T58:U58"/>
    <mergeCell ref="V58:W58"/>
    <mergeCell ref="Z58:AA58"/>
    <mergeCell ref="AB58:AC58"/>
    <mergeCell ref="AH59:AI59"/>
    <mergeCell ref="C60:E60"/>
    <mergeCell ref="F60:G60"/>
    <mergeCell ref="J60:K60"/>
    <mergeCell ref="L60:M60"/>
    <mergeCell ref="N60:O60"/>
    <mergeCell ref="P60:Q60"/>
    <mergeCell ref="R60:S60"/>
    <mergeCell ref="T60:U60"/>
    <mergeCell ref="V60:W60"/>
    <mergeCell ref="T59:U59"/>
    <mergeCell ref="V59:W59"/>
    <mergeCell ref="Z59:AA59"/>
    <mergeCell ref="AB59:AC59"/>
    <mergeCell ref="AD59:AE59"/>
    <mergeCell ref="AF59:AG59"/>
    <mergeCell ref="Z60:AA60"/>
    <mergeCell ref="AB60:AC60"/>
    <mergeCell ref="AD60:AE60"/>
    <mergeCell ref="AF60:AG60"/>
    <mergeCell ref="AH60:AI60"/>
    <mergeCell ref="B61:E61"/>
    <mergeCell ref="F61:G61"/>
    <mergeCell ref="J61:K61"/>
    <mergeCell ref="L61:M61"/>
    <mergeCell ref="N61:O61"/>
    <mergeCell ref="AD61:AE61"/>
    <mergeCell ref="AF61:AG61"/>
    <mergeCell ref="AH61:AI61"/>
    <mergeCell ref="D65:E65"/>
    <mergeCell ref="D66:E66"/>
    <mergeCell ref="D67:E67"/>
    <mergeCell ref="P61:Q61"/>
    <mergeCell ref="R61:S61"/>
    <mergeCell ref="T61:U61"/>
    <mergeCell ref="V61:W61"/>
    <mergeCell ref="Y61:AA61"/>
    <mergeCell ref="AB61:AC61"/>
  </mergeCells>
  <phoneticPr fontId="1"/>
  <dataValidations count="3">
    <dataValidation type="list" allowBlank="1" showInputMessage="1" showErrorMessage="1" sqref="E29:E33 E38:E42 E11:E15 E20:E24" xr:uid="{1B4C99EE-1B34-4524-BB1B-689E4E113035}">
      <formula1>$D$69:$D$70</formula1>
    </dataValidation>
    <dataValidation type="list" allowBlank="1" showInputMessage="1" showErrorMessage="1" sqref="B8:H8 B17:H17 B26:H26 B35:H35" xr:uid="{1F245677-93D9-4156-AC03-E997025D0055}">
      <formula1>$C$69:$C$81</formula1>
    </dataValidation>
    <dataValidation type="list" allowBlank="1" showInputMessage="1" showErrorMessage="1" sqref="F29:F33 F38:F42 F11:F15 F20:F24" xr:uid="{4CAD86C4-3245-4644-B761-0919F8342A88}">
      <formula1>$C$83:$C$92</formula1>
    </dataValidation>
  </dataValidations>
  <printOptions horizontalCentered="1"/>
  <pageMargins left="0.59055118110236227" right="0.39370078740157483" top="0.59055118110236227" bottom="0.59055118110236227" header="0.51181102362204722" footer="0.51181102362204722"/>
  <pageSetup paperSize="9" scale="49"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D1AE-6639-4A40-AC77-BCC401379A61}">
  <sheetPr>
    <tabColor rgb="FFFFFF00"/>
    <pageSetUpPr fitToPage="1"/>
  </sheetPr>
  <dimension ref="A1:M12"/>
  <sheetViews>
    <sheetView view="pageBreakPreview" zoomScale="85" zoomScaleNormal="85" zoomScaleSheetLayoutView="85" workbookViewId="0">
      <selection activeCell="L22" sqref="L22"/>
    </sheetView>
  </sheetViews>
  <sheetFormatPr defaultRowHeight="13"/>
  <cols>
    <col min="1" max="1" width="14.26953125" style="113" customWidth="1"/>
    <col min="2" max="2" width="12.36328125" style="113" bestFit="1" customWidth="1"/>
    <col min="3" max="3" width="17.26953125" style="113" customWidth="1"/>
    <col min="4" max="6" width="8.7265625" style="113"/>
    <col min="7" max="7" width="13" style="113" bestFit="1" customWidth="1"/>
    <col min="8" max="9" width="13.36328125" style="113" customWidth="1"/>
    <col min="10" max="10" width="11.7265625" style="113" customWidth="1"/>
    <col min="11" max="11" width="20.453125" style="113" customWidth="1"/>
    <col min="12" max="12" width="20.6328125" style="113" customWidth="1"/>
    <col min="13" max="16384" width="8.7265625" style="113"/>
  </cols>
  <sheetData>
    <row r="1" spans="1:13" s="112" customFormat="1" ht="19.899999999999999" customHeight="1">
      <c r="A1" s="110"/>
      <c r="B1" s="111"/>
      <c r="E1" s="111"/>
      <c r="F1" s="111"/>
    </row>
    <row r="2" spans="1:13" s="112" customFormat="1" ht="28.5" customHeight="1">
      <c r="A2" s="568" t="s">
        <v>166</v>
      </c>
      <c r="B2" s="568"/>
      <c r="C2" s="568"/>
      <c r="D2" s="568"/>
      <c r="E2" s="568"/>
      <c r="F2" s="568"/>
      <c r="G2" s="568"/>
      <c r="H2" s="568"/>
      <c r="I2" s="568"/>
      <c r="J2" s="568"/>
      <c r="K2" s="568"/>
      <c r="L2" s="568"/>
      <c r="M2" s="568"/>
    </row>
    <row r="3" spans="1:13" s="112" customFormat="1" ht="19.899999999999999" customHeight="1">
      <c r="A3" s="110"/>
      <c r="B3" s="114"/>
      <c r="C3" s="114"/>
      <c r="D3" s="113"/>
      <c r="E3" s="115"/>
      <c r="F3" s="116"/>
      <c r="K3" s="275" t="s">
        <v>291</v>
      </c>
      <c r="L3" s="567">
        <f>基本情報シート!C19</f>
        <v>0</v>
      </c>
      <c r="M3" s="567"/>
    </row>
    <row r="4" spans="1:13" s="112" customFormat="1" ht="38.25" customHeight="1">
      <c r="A4" s="117" t="s">
        <v>169</v>
      </c>
      <c r="B4" s="118" t="s">
        <v>170</v>
      </c>
      <c r="C4" s="118" t="s">
        <v>171</v>
      </c>
      <c r="D4" s="118" t="s">
        <v>172</v>
      </c>
      <c r="E4" s="118" t="s">
        <v>173</v>
      </c>
      <c r="F4" s="118" t="s">
        <v>175</v>
      </c>
      <c r="G4" s="118" t="s">
        <v>176</v>
      </c>
      <c r="H4" s="119" t="s">
        <v>177</v>
      </c>
      <c r="I4" s="119" t="s">
        <v>167</v>
      </c>
      <c r="J4" s="119" t="s">
        <v>168</v>
      </c>
      <c r="K4" s="119" t="s">
        <v>178</v>
      </c>
      <c r="L4" s="119" t="s">
        <v>179</v>
      </c>
      <c r="M4" s="117" t="s">
        <v>180</v>
      </c>
    </row>
    <row r="5" spans="1:13" s="112" customFormat="1" ht="50.15" customHeight="1">
      <c r="A5" s="120" t="s">
        <v>181</v>
      </c>
      <c r="B5" s="120" t="s">
        <v>182</v>
      </c>
      <c r="C5" s="120" t="s">
        <v>183</v>
      </c>
      <c r="D5" s="120" t="s">
        <v>184</v>
      </c>
      <c r="E5" s="120">
        <v>63</v>
      </c>
      <c r="F5" s="120" t="s">
        <v>185</v>
      </c>
      <c r="G5" s="121" t="s">
        <v>186</v>
      </c>
      <c r="H5" s="121" t="s">
        <v>187</v>
      </c>
      <c r="I5" s="121" t="s">
        <v>188</v>
      </c>
      <c r="J5" s="121" t="s">
        <v>189</v>
      </c>
      <c r="K5" s="122" t="s">
        <v>190</v>
      </c>
      <c r="L5" s="122" t="s">
        <v>191</v>
      </c>
      <c r="M5" s="120"/>
    </row>
    <row r="6" spans="1:13" ht="40" customHeight="1">
      <c r="A6" s="118">
        <v>1</v>
      </c>
      <c r="B6" s="347"/>
      <c r="C6" s="347"/>
      <c r="D6" s="347"/>
      <c r="E6" s="348"/>
      <c r="F6" s="348"/>
      <c r="G6" s="349"/>
      <c r="H6" s="349"/>
      <c r="I6" s="349"/>
      <c r="J6" s="349"/>
      <c r="K6" s="349"/>
      <c r="L6" s="349"/>
      <c r="M6" s="349"/>
    </row>
    <row r="7" spans="1:13" ht="40" customHeight="1">
      <c r="A7" s="118">
        <v>2</v>
      </c>
      <c r="B7" s="347"/>
      <c r="C7" s="347"/>
      <c r="D7" s="347"/>
      <c r="E7" s="348"/>
      <c r="F7" s="348"/>
      <c r="G7" s="349"/>
      <c r="H7" s="350"/>
      <c r="I7" s="350"/>
      <c r="J7" s="350"/>
      <c r="K7" s="350"/>
      <c r="L7" s="350"/>
      <c r="M7" s="351"/>
    </row>
    <row r="8" spans="1:13" ht="40" customHeight="1">
      <c r="A8" s="118">
        <v>3</v>
      </c>
      <c r="B8" s="347"/>
      <c r="C8" s="347"/>
      <c r="D8" s="347"/>
      <c r="E8" s="348"/>
      <c r="F8" s="348"/>
      <c r="G8" s="349"/>
      <c r="H8" s="350"/>
      <c r="I8" s="350"/>
      <c r="J8" s="350"/>
      <c r="K8" s="350"/>
      <c r="L8" s="350"/>
      <c r="M8" s="351"/>
    </row>
    <row r="9" spans="1:13" ht="40" customHeight="1">
      <c r="A9" s="118">
        <v>4</v>
      </c>
      <c r="B9" s="347"/>
      <c r="C9" s="347"/>
      <c r="D9" s="347"/>
      <c r="E9" s="348"/>
      <c r="F9" s="348"/>
      <c r="G9" s="349"/>
      <c r="H9" s="350"/>
      <c r="I9" s="350"/>
      <c r="J9" s="350"/>
      <c r="K9" s="350"/>
      <c r="L9" s="350"/>
      <c r="M9" s="351"/>
    </row>
    <row r="10" spans="1:13" ht="40" customHeight="1">
      <c r="A10" s="118">
        <v>5</v>
      </c>
      <c r="B10" s="347"/>
      <c r="C10" s="347"/>
      <c r="D10" s="347"/>
      <c r="E10" s="348"/>
      <c r="F10" s="348"/>
      <c r="G10" s="349"/>
      <c r="H10" s="350"/>
      <c r="I10" s="350"/>
      <c r="J10" s="350"/>
      <c r="K10" s="350"/>
      <c r="L10" s="350"/>
      <c r="M10" s="351"/>
    </row>
    <row r="11" spans="1:13" ht="9.75" customHeight="1"/>
    <row r="12" spans="1:13">
      <c r="B12" s="113" t="s">
        <v>192</v>
      </c>
    </row>
  </sheetData>
  <mergeCells count="2">
    <mergeCell ref="L3:M3"/>
    <mergeCell ref="A2:M2"/>
  </mergeCells>
  <phoneticPr fontId="1"/>
  <pageMargins left="0.7" right="0.7" top="0.75" bottom="0.75" header="0.3" footer="0.3"/>
  <pageSetup paperSize="9" scale="7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はじめにお読みください！</vt:lpstr>
      <vt:lpstr>基本情報シート</vt:lpstr>
      <vt:lpstr>実績報告書 </vt:lpstr>
      <vt:lpstr>別記</vt:lpstr>
      <vt:lpstr>別紙３</vt:lpstr>
      <vt:lpstr>別紙４</vt:lpstr>
      <vt:lpstr>（整理シート①）研修日程表</vt:lpstr>
      <vt:lpstr>（整理シート②）研修日程表</vt:lpstr>
      <vt:lpstr>参加者名簿</vt:lpstr>
      <vt:lpstr>請求書</vt:lpstr>
      <vt:lpstr>'（整理シート①）研修日程表'!Print_Area</vt:lpstr>
      <vt:lpstr>'（整理シート②）研修日程表'!Print_Area</vt:lpstr>
      <vt:lpstr>'はじめにお読みください！'!Print_Area</vt:lpstr>
      <vt:lpstr>基本情報シート!Print_Area</vt:lpstr>
      <vt:lpstr>参加者名簿!Print_Area</vt:lpstr>
      <vt:lpstr>'実績報告書 '!Print_Area</vt:lpstr>
      <vt:lpstr>請求書!Print_Area</vt:lpstr>
      <vt:lpstr>別記!Print_Area</vt:lpstr>
      <vt:lpstr>別紙３!Print_Area</vt:lpstr>
      <vt:lpstr>別紙４!Print_Area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m093226</dc:creator>
  <cp:lastModifiedBy>田中　沙也果</cp:lastModifiedBy>
  <cp:lastPrinted>2022-08-18T03:41:06Z</cp:lastPrinted>
  <dcterms:created xsi:type="dcterms:W3CDTF">2004-01-14T02:08:20Z</dcterms:created>
  <dcterms:modified xsi:type="dcterms:W3CDTF">2026-03-09T09:41:55Z</dcterms:modified>
</cp:coreProperties>
</file>