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25.xml" ContentType="application/vnd.ms-excel.controlproperties+xml"/>
  <Override PartName="/xl/ctrlProps/ctrlProp26.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27.xml" ContentType="application/vnd.ms-excel.controlproperties+xml"/>
  <Override PartName="/xl/ctrlProps/ctrlProp28.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16.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3HP修正\"/>
    </mc:Choice>
  </mc:AlternateContent>
  <xr:revisionPtr revIDLastSave="0" documentId="13_ncr:1_{92B4686E-15EA-484A-A40E-0DF26914650C}" xr6:coauthVersionLast="47" xr6:coauthVersionMax="47" xr10:uidLastSave="{00000000-0000-0000-0000-000000000000}"/>
  <bookViews>
    <workbookView xWindow="28680" yWindow="-120" windowWidth="29040" windowHeight="15720" firstSheet="1" activeTab="4" xr2:uid="{00000000-000D-0000-FFFF-FFFF00000000}"/>
  </bookViews>
  <sheets>
    <sheet name="(はじめにお読み下さい)申請書の使い方" sheetId="30" r:id="rId1"/>
    <sheet name="事業所・施設別申請額一覧" sheetId="29" r:id="rId2"/>
    <sheet name="個票1" sheetId="19" r:id="rId3"/>
    <sheet name="個票２" sheetId="32" r:id="rId4"/>
    <sheet name="個票３" sheetId="33" r:id="rId5"/>
    <sheet name="個票４" sheetId="34" r:id="rId6"/>
    <sheet name="個票５" sheetId="35" r:id="rId7"/>
    <sheet name="個票６" sheetId="36" r:id="rId8"/>
    <sheet name="個票７" sheetId="37" r:id="rId9"/>
    <sheet name="個票８" sheetId="38" r:id="rId10"/>
    <sheet name="個票９" sheetId="39" r:id="rId11"/>
    <sheet name="個票10" sheetId="40" r:id="rId12"/>
    <sheet name="個票11" sheetId="41" r:id="rId13"/>
    <sheet name="個票12" sheetId="42" r:id="rId14"/>
    <sheet name="個票13" sheetId="43" r:id="rId15"/>
    <sheet name="個票14" sheetId="44" r:id="rId16"/>
    <sheet name="個票15" sheetId="45" r:id="rId17"/>
    <sheet name="単価表" sheetId="28" state="hidden" r:id="rId18"/>
    <sheet name="リスト" sheetId="31" state="hidden" r:id="rId19"/>
  </sheets>
  <externalReferences>
    <externalReference r:id="rId20"/>
  </externalReferences>
  <definedNames>
    <definedName name="_xlnm.Print_Area" localSheetId="2">個票1!$A$1:$AM$57</definedName>
    <definedName name="_xlnm.Print_Area" localSheetId="11">個票10!$A$1:$AM$57</definedName>
    <definedName name="_xlnm.Print_Area" localSheetId="12">個票11!$A$1:$AM$57</definedName>
    <definedName name="_xlnm.Print_Area" localSheetId="13">個票12!$A$1:$AM$57</definedName>
    <definedName name="_xlnm.Print_Area" localSheetId="14">個票13!$A$1:$AM$57</definedName>
    <definedName name="_xlnm.Print_Area" localSheetId="15">個票14!$A$1:$AM$57</definedName>
    <definedName name="_xlnm.Print_Area" localSheetId="16">個票15!$A$1:$AM$57</definedName>
    <definedName name="_xlnm.Print_Area" localSheetId="3">個票２!$A$1:$AM$57</definedName>
    <definedName name="_xlnm.Print_Area" localSheetId="4">個票３!$A$1:$AM$57</definedName>
    <definedName name="_xlnm.Print_Area" localSheetId="5">個票４!$A$1:$AM$57</definedName>
    <definedName name="_xlnm.Print_Area" localSheetId="6">個票５!$A$1:$AM$57</definedName>
    <definedName name="_xlnm.Print_Area" localSheetId="7">個票６!$A$1:$AM$57</definedName>
    <definedName name="_xlnm.Print_Area" localSheetId="8">個票７!$A$1:$AM$57</definedName>
    <definedName name="_xlnm.Print_Area" localSheetId="9">個票８!$A$1:$AM$57</definedName>
    <definedName name="_xlnm.Print_Area" localSheetId="10">個票９!$A$1:$AM$57</definedName>
    <definedName name="_xlnm.Print_Area" localSheetId="1">事業所・施設別申請額一覧!$A$1:$K$22</definedName>
    <definedName name="_xlnm.Print_Area" localSheetId="17">単価表!$A$1:$K$103</definedName>
    <definedName name="Print_Area_MI">#REF!</definedName>
    <definedName name="ｗ">#REF!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45" l="1"/>
  <c r="AD47" i="45"/>
  <c r="AI47" i="45" s="1"/>
  <c r="H44" i="45"/>
  <c r="H35" i="45"/>
  <c r="AD27" i="45"/>
  <c r="AI27" i="45" s="1"/>
  <c r="H55" i="44"/>
  <c r="AD47" i="44"/>
  <c r="AI47" i="44" s="1"/>
  <c r="H44" i="44"/>
  <c r="H35" i="44"/>
  <c r="AD27" i="44"/>
  <c r="AI27" i="44" s="1"/>
  <c r="H55" i="43"/>
  <c r="AI47" i="43"/>
  <c r="AD47" i="43"/>
  <c r="H44" i="43"/>
  <c r="H35" i="43"/>
  <c r="AD27" i="43"/>
  <c r="AI27" i="43" s="1"/>
  <c r="H55" i="42"/>
  <c r="AD47" i="42"/>
  <c r="AI47" i="42" s="1"/>
  <c r="H44" i="42"/>
  <c r="H35" i="42"/>
  <c r="AD27" i="42"/>
  <c r="AI27" i="42" s="1"/>
  <c r="H55" i="41"/>
  <c r="AD47" i="41"/>
  <c r="AI47" i="41" s="1"/>
  <c r="H44" i="41"/>
  <c r="H35" i="41"/>
  <c r="AI27" i="41" s="1"/>
  <c r="AD27" i="41"/>
  <c r="H55" i="40"/>
  <c r="AD47" i="40"/>
  <c r="AI47" i="40" s="1"/>
  <c r="H44" i="40"/>
  <c r="H35" i="40"/>
  <c r="AD27" i="40"/>
  <c r="AI27" i="40" s="1"/>
  <c r="H55" i="39"/>
  <c r="AD47" i="39"/>
  <c r="AI47" i="39" s="1"/>
  <c r="H44" i="39"/>
  <c r="H35" i="39"/>
  <c r="AI27" i="39"/>
  <c r="AD27" i="39"/>
  <c r="H55" i="38"/>
  <c r="AD47" i="38"/>
  <c r="AI47" i="38" s="1"/>
  <c r="H44" i="38"/>
  <c r="H35" i="38"/>
  <c r="AD27" i="38"/>
  <c r="AI27" i="38" s="1"/>
  <c r="H55" i="37"/>
  <c r="AD47" i="37"/>
  <c r="AI47" i="37" s="1"/>
  <c r="H44" i="37"/>
  <c r="H35" i="37"/>
  <c r="AI27" i="37" s="1"/>
  <c r="AD27" i="37"/>
  <c r="H55" i="36"/>
  <c r="AD47" i="36"/>
  <c r="AI47" i="36" s="1"/>
  <c r="H44" i="36"/>
  <c r="H35" i="36"/>
  <c r="AD27" i="36"/>
  <c r="H55" i="35"/>
  <c r="AD47" i="35"/>
  <c r="AI47" i="35" s="1"/>
  <c r="H44" i="35"/>
  <c r="H35" i="35"/>
  <c r="AD27" i="35"/>
  <c r="AI27" i="35" s="1"/>
  <c r="H55" i="34"/>
  <c r="AD47" i="34"/>
  <c r="AI47" i="34" s="1"/>
  <c r="H44" i="34"/>
  <c r="H35" i="34"/>
  <c r="AD27" i="34"/>
  <c r="AI27" i="34" s="1"/>
  <c r="H55" i="33"/>
  <c r="AD47" i="33"/>
  <c r="AI47" i="33" s="1"/>
  <c r="H44" i="33"/>
  <c r="H35" i="33"/>
  <c r="AD27" i="33"/>
  <c r="AI27" i="33" s="1"/>
  <c r="H55" i="32"/>
  <c r="AD47" i="32"/>
  <c r="AI47" i="32" s="1"/>
  <c r="H44" i="32"/>
  <c r="H35" i="32"/>
  <c r="AI27" i="32" s="1"/>
  <c r="AD27" i="32"/>
  <c r="A5" i="30"/>
  <c r="AI27" i="36" l="1"/>
  <c r="AD47" i="19"/>
  <c r="AI47" i="19" s="1"/>
  <c r="AD27" i="19"/>
  <c r="H55" i="19"/>
  <c r="I18" i="29"/>
  <c r="I16" i="29"/>
  <c r="I14" i="29"/>
  <c r="I7" i="29"/>
  <c r="H9" i="29"/>
  <c r="I17" i="29"/>
  <c r="H11" i="29"/>
  <c r="H16" i="29"/>
  <c r="H17" i="29"/>
  <c r="H14" i="29"/>
  <c r="I9" i="29"/>
  <c r="H13" i="29"/>
  <c r="I8" i="29"/>
  <c r="I6" i="29"/>
  <c r="H7" i="29"/>
  <c r="H10" i="29"/>
  <c r="H8" i="29"/>
  <c r="I12" i="29"/>
  <c r="I13" i="29"/>
  <c r="H12" i="29"/>
  <c r="H18" i="29"/>
  <c r="H15" i="29"/>
  <c r="H19" i="29"/>
  <c r="I15" i="29"/>
  <c r="I11" i="29"/>
  <c r="I10" i="29"/>
  <c r="I5" i="29"/>
  <c r="I19" i="29"/>
  <c r="H44" i="19" l="1"/>
  <c r="A19" i="29"/>
  <c r="A18" i="29"/>
  <c r="A17" i="29"/>
  <c r="A16" i="29"/>
  <c r="A15" i="29"/>
  <c r="A14" i="29"/>
  <c r="A13" i="29"/>
  <c r="A12" i="29"/>
  <c r="A11" i="29"/>
  <c r="A10" i="29"/>
  <c r="A9" i="29"/>
  <c r="A8" i="29"/>
  <c r="A7" i="29"/>
  <c r="A6" i="29"/>
  <c r="A5" i="29"/>
  <c r="D18" i="29"/>
  <c r="D17" i="29"/>
  <c r="F13" i="29"/>
  <c r="F8" i="29"/>
  <c r="F16" i="29"/>
  <c r="F12" i="29"/>
  <c r="D14" i="29"/>
  <c r="F17" i="29"/>
  <c r="H6" i="29"/>
  <c r="D10" i="29"/>
  <c r="F11" i="29"/>
  <c r="F10" i="29"/>
  <c r="F6" i="29"/>
  <c r="D16" i="29"/>
  <c r="F9" i="29"/>
  <c r="F14" i="29"/>
  <c r="D9" i="29"/>
  <c r="F7" i="29"/>
  <c r="F18" i="29"/>
  <c r="D6" i="29"/>
  <c r="F5" i="29"/>
  <c r="D15" i="29"/>
  <c r="D13" i="29"/>
  <c r="D7" i="29"/>
  <c r="D8" i="29"/>
  <c r="F15" i="29"/>
  <c r="F19" i="29"/>
  <c r="D11" i="29"/>
  <c r="D19" i="29"/>
  <c r="D12" i="29"/>
  <c r="J6" i="29" l="1"/>
  <c r="J19" i="29"/>
  <c r="J11" i="29"/>
  <c r="J12" i="29"/>
  <c r="J13" i="29"/>
  <c r="J9" i="29"/>
  <c r="J7" i="29"/>
  <c r="J8" i="29"/>
  <c r="J16" i="29"/>
  <c r="J18" i="29"/>
  <c r="J14" i="29"/>
  <c r="J17" i="29"/>
  <c r="J10" i="29"/>
  <c r="J15" i="29"/>
  <c r="A6" i="30"/>
  <c r="A7" i="30" s="1"/>
  <c r="A8" i="30" s="1"/>
  <c r="A9" i="30" s="1"/>
  <c r="A10" i="30" s="1"/>
  <c r="H35" i="19" l="1"/>
  <c r="AI27" i="19" s="1"/>
  <c r="C17" i="29"/>
  <c r="B9" i="29"/>
  <c r="B14" i="29"/>
  <c r="C9" i="29"/>
  <c r="B15" i="29"/>
  <c r="B6" i="29"/>
  <c r="E12" i="29"/>
  <c r="E14" i="29"/>
  <c r="C19" i="29"/>
  <c r="B17" i="29"/>
  <c r="E6" i="29"/>
  <c r="C13" i="29"/>
  <c r="C15" i="29"/>
  <c r="E18" i="29"/>
  <c r="C11" i="29"/>
  <c r="C8" i="29"/>
  <c r="D5" i="29"/>
  <c r="C5" i="29"/>
  <c r="E10" i="29"/>
  <c r="E19" i="29"/>
  <c r="B13" i="29"/>
  <c r="C6" i="29"/>
  <c r="B8" i="29"/>
  <c r="B16" i="29"/>
  <c r="H5" i="29"/>
  <c r="E15" i="29"/>
  <c r="C16" i="29"/>
  <c r="E8" i="29"/>
  <c r="C10" i="29"/>
  <c r="E9" i="29"/>
  <c r="B18" i="29"/>
  <c r="B5" i="29"/>
  <c r="B19" i="29"/>
  <c r="B7" i="29"/>
  <c r="C12" i="29"/>
  <c r="E11" i="29"/>
  <c r="B11" i="29"/>
  <c r="B10" i="29"/>
  <c r="E13" i="29"/>
  <c r="E5" i="29"/>
  <c r="C7" i="29"/>
  <c r="E17" i="29"/>
  <c r="C14" i="29"/>
  <c r="B12" i="29"/>
  <c r="C18" i="29"/>
  <c r="E7" i="29"/>
  <c r="E16" i="29"/>
  <c r="J5" i="29" l="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065D928-7041-4E58-BC95-6560DC425BEF}">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A47956C5-D111-40AF-BA8B-13E5038869D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9C9DA952-BBA7-45CF-8409-C09E70F77E5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DEC6723-E91C-48C3-8245-D953248FA31F}">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C72C8133-F4B9-411D-B0A6-FDCAD5C2FC6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74CB699-71F9-45B7-8142-546AF28BEEF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9B2A3EA1-6C60-49AC-A999-A6D071E37BF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6B9FC3F-48BD-4276-B903-46E6B9E373F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1D58496-3D2B-42A1-AA0F-C77AF96C525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7C655F7-A5CB-4CC1-A365-CD5BBF49B95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8772C3C-08C8-45F2-A9E3-FA0AE61BBF5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76CCD569-C24E-4DD6-902C-10AACF4C117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EAF63D5-59D4-4CC5-9A8C-635D26FC7A4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89D0BB83-99BC-47F6-B5E6-74BC919BD91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178DBE7-EB53-4318-AF97-2A9841C78F7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19429BF-7BA6-42E2-9D87-786DCCB678F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DF2FD4C3-C462-4A0E-A98D-FC482E0D91E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BCD6D614-01C5-4B06-9F58-B9E94F7AD33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DA6CEFA3-1B54-4C2C-A679-560256E427B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CA9DA5D-B01E-45DB-A650-513D861D5C7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9AFC99DE-F7C8-44D5-88BB-EC2ED2CB0E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29D72CD-8B1C-49B4-A877-48B57C21CEFF}">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6F920635-078B-40F8-BBCF-5C974CC62BD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504F421-7AF6-4E82-9D46-0F45EBF60C4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045D36D-FA6F-452C-879D-42D8320EC457}">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A3AA02DD-E043-4881-B511-56082B59C59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F1318A09-796C-4CCB-B104-92985C4723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274C7523-DAA4-495E-B9FF-0FCE55FAC1C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4584955-DCDD-4D99-8723-D3F17654B67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6BF59718-6ACA-49D4-9954-82C43D4C2A43}">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9E3FF92-DFCE-4398-AD05-BC45032C309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933E7E1-797F-46C9-8CE5-6BA7A8F0FFA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0BE95D5A-EA47-441A-A65B-2CCAC0A9764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F3785651-AC8B-4CAF-BAA8-71A6511BB6C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E693C3DD-A878-41AE-8C8B-AF038D26F3A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7B7AC1A-6BF8-421F-BC26-6FD636F3C9E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4C6D548-360B-48ED-ACF5-5CAF19A05EC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36C89823-AD4A-4628-9A0D-0B7E0F78B33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9B2B857-2564-4B1F-A50D-D210F1A6EE9E}">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02EC2458-B44F-486A-99B0-1FC3E73E5E2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3EB89F82-288F-4CF1-B011-14395A37CD8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FDFEFF7F-D8FF-4756-BD29-0D3296AD67E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0DFC8FA-A863-4CE4-8410-FE73567B35F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6F749EF-2C05-4D71-8514-7D87F6E69747}">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5455EA52-BF13-4C43-8AF9-682EF97DCAE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EEB4845-9DAF-4863-BC66-7FF65CD947A1}">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ECB9B8D4-9BCD-45AE-A433-7D33EDF352F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7ADB56E-F843-4D63-987F-BDA219B3968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B3FF5BB0-8715-4F53-A549-50B5017AD7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ED3C831-5691-48DA-8FBC-A70FDC63DD2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8425B43-F3B5-424A-BDFF-9B576C3D4B2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D9A74C68-C232-45EA-91A7-D544DC15FAA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E462C8C-C5D8-4F6B-A4AB-7CDCA4AF8852}">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DE1BB8D6-E74A-4BBA-BEC3-59CA5CB780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A1A6D1C-1DA3-4618-8018-9538F235C60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EFDEBAD5-B1E9-4C63-8841-0E1941A9FCE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BDDE918-7201-4E13-B9EC-5DDC5F1C257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9D7E3F08-CB80-42DE-8924-F1B5D3AA795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30290DD2-1E37-4296-A091-D38263BC0E9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60D55DB-8497-49FB-8A0D-10B2C9994F4C}">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4BF82590-0E0B-4E5A-9CC5-C4D688D9DAE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EE2FDB1D-AD67-456E-8F26-3C5CF1B02C4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6716C200-B9A0-4626-A79F-EB0F10EAE8A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567B8C-23E5-45EA-93D0-D468B53B5D9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69954085-A511-4FDA-AA60-D17CA373E76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A20D710-E9D6-44C7-9A2A-FBA6A15C084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50EF506-5B3F-411A-90CA-42C4ECFF834B}">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551B2A7C-A104-4F06-91EE-CE1F1E30BC0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A96CAAAB-6390-487E-8C01-3008E0BDA7D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B2886545-3B85-4BF0-8314-4B8B3AACEB7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783A872-407D-4F37-8E0F-8817A14A9CA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ACAEC4E-9FB9-4832-AF61-187C2341975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EAE065A-89D4-402E-B91B-2E264477A09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96B6445-42DE-465E-B28A-61B07C6E183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AB53D8E8-60F7-4743-8ED7-BE2A6D81F12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55952766-FBA2-46D5-BC53-E16C10D0186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E41437CA-A3E4-475F-A111-A3CE20324BA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243C7C9-96CE-4157-9973-7BB9D9A81E1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9CFCC0C8-83BD-4DA4-AFBC-AA78822A44C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1A32FE9-116C-4C5E-886D-6B02795BD53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4AB7580-26FA-411A-B457-09DFD8E53288}">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E13874ED-F651-4230-A3E5-AD1B21F27B5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5540C34A-469C-4CAE-97B5-9921118375D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CE5BC3AE-5978-47DB-AF6B-00D302AD871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1F148EC-3791-4B28-A19F-A8DB62FA0035}">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7DBE99B6-0D3A-4666-A083-6C7D230E617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9D9F9F6-9FBE-4B2C-8831-6E80459C3BB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EBD5418-85F8-4368-B42A-8C870EEB410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136C3A8D-C3C4-42FD-B8D5-FAC330E14C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121D2FD1-EE91-4140-86F9-1DEEC25D263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CB382420-AA6D-4A04-AEB8-E874935AD59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BACEF33-C17C-44FD-8087-87A6C76B4BC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03F49DE-B406-4CE0-BDBF-54813CF24A17}">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6324933-C808-497B-9E5E-5CEC0ADE775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A757454-EBA8-4924-AB25-BC712FA09FD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4"/>
            <color indexed="81"/>
            <rFont val="MS P ゴシック"/>
            <family val="3"/>
            <charset val="128"/>
          </rPr>
          <t>※</t>
        </r>
        <r>
          <rPr>
            <b/>
            <sz val="14"/>
            <color indexed="81"/>
            <rFont val="MS P ゴシック"/>
            <family val="3"/>
            <charset val="128"/>
          </rPr>
          <t xml:space="preserve">使用料及び賃借料は高速道路の使用料等が対象となり、
</t>
        </r>
        <r>
          <rPr>
            <b/>
            <sz val="16"/>
            <color indexed="81"/>
            <rFont val="MS P ゴシック"/>
            <family val="3"/>
            <charset val="128"/>
          </rPr>
          <t>家賃等は対象となりません</t>
        </r>
        <r>
          <rPr>
            <b/>
            <sz val="14"/>
            <color indexed="81"/>
            <rFont val="MS P ゴシック"/>
            <family val="3"/>
            <charset val="128"/>
          </rPr>
          <t>のでご注意ください。</t>
        </r>
      </text>
    </comment>
    <comment ref="AV39" authorId="0" shapeId="0" xr:uid="{8CFF3394-21AF-4A0F-8A21-6FE7FC2080A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8A15DBB2-AA51-44E5-9A8A-77571AB9394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0" authorId="0" shapeId="0" xr:uid="{07DB096D-39BC-45E3-B673-D18E3E388DD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<sst xmlns="http://schemas.openxmlformats.org/spreadsheetml/2006/main" count="1448" uniqueCount="237">
  <si>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</si>
  <si>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</si>
  <si>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</si>
  <si>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</si>
  <si>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</si>
  <si>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</si>
  <si>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千円</t>
    <rPh sb="0" eb="2">
      <t>センエン</t>
    </rPh>
    <phoneticPr fontId="4"/>
  </si>
  <si>
    <t>電話番号</t>
    <rPh sb="0" eb="2">
      <t>デンワ</t>
    </rPh>
    <rPh sb="2" eb="4">
      <t>バンゴウ</t>
    </rPh>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</si>
  <si>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</si>
  <si>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</si>
  <si>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</si>
  <si>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</si>
  <si>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</si>
  <si>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</si>
  <si>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</si>
  <si>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</si>
  <si>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</si>
  <si>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</si>
  <si>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</si>
  <si>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</si>
  <si>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</si>
  <si>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</si>
  <si>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</si>
  <si>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</si>
  <si>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</si>
  <si>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</si>
  <si>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</si>
  <si>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</si>
  <si>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</si>
  <si>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</si>
  <si>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</si>
  <si>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</si>
  <si>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</si>
  <si>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</si>
  <si>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</si>
  <si>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</si>
  <si>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</si>
  <si>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</si>
  <si>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</si>
  <si>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</si>
  <si>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</si>
  <si>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</si>
  <si>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</si>
  <si>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</si>
  <si>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</si>
  <si>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</si>
  <si>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</si>
  <si>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</si>
  <si>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</si>
  <si>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</si>
  <si>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</si>
  <si>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</si>
  <si>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</si>
  <si>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</si>
  <si>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</si>
  <si>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</si>
  <si>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</si>
  <si>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</si>
  <si>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</si>
  <si>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</si>
  <si>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</si>
  <si>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</si>
  <si>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</si>
  <si>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</si>
  <si>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</si>
  <si>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</si>
  <si>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</si>
  <si>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</si>
  <si>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</si>
  <si>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</si>
  <si>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</si>
  <si>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</si>
  <si>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</si>
  <si>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</si>
  <si>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</si>
  <si>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</si>
  <si>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</si>
  <si>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</si>
  <si>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</si>
  <si>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</si>
  <si>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</si>
  <si>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</si>
  <si>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</si>
  <si>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</si>
  <si>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</si>
  <si>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</si>
  <si>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</si>
  <si>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</si>
  <si>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</si>
  <si>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</si>
  <si>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</si>
  <si>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</si>
  <si>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</si>
  <si>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</si>
  <si>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</si>
  <si>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</si>
  <si>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</si>
  <si>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</si>
  <si>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</si>
  <si>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</si>
  <si>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</si>
  <si>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</si>
  <si>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</si>
  <si>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</si>
  <si>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</si>
  <si>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</si>
  <si>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</si>
  <si>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</si>
  <si>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</si>
  <si>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</si>
  <si>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</si>
  <si>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</si>
  <si>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</si>
  <si>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</si>
  <si>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</si>
  <si>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</si>
  <si>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</si>
  <si>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</si>
  <si>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</si>
  <si>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</si>
  <si>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</si>
  <si>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</si>
  <si>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</si>
  <si>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</si>
  <si>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</si>
  <si>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</si>
  <si>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</si>
  <si>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</si>
  <si>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</si>
  <si>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</si>
  <si>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</si>
  <si>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</si>
  <si>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</si>
  <si>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</si>
  <si>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</si>
  <si>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</si>
  <si>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</si>
  <si>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</si>
  <si>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</si>
  <si>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</si>
  <si>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</si>
  <si>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</si>
  <si>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</si>
  <si>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</si>
  <si>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</si>
  <si>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</si>
  <si>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</si>
  <si>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</si>
  <si>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</si>
  <si>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</si>
  <si>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</si>
  <si>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</si>
  <si>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</si>
  <si>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</si>
  <si>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</si>
  <si>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</si>
  <si>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</si>
  <si>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</si>
  <si>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</si>
  <si>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</si>
  <si>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</si>
  <si>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</si>
  <si>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</si>
  <si>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</si>
  <si>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</si>
  <si>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</si>
  <si>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</si>
  <si>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</si>
  <si>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</si>
  <si>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</si>
  <si>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</si>
  <si>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</si>
  <si>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</si>
  <si>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</si>
  <si>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</si>
  <si>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</si>
  <si>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</si>
  <si>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</si>
  <si>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</si>
  <si>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</si>
  <si>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</si>
  <si>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</si>
  <si>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</si>
  <si>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</si>
  <si>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</si>
  <si>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</si>
  <si>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</si>
  <si>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</si>
  <si>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</si>
  <si>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</si>
  <si>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</si>
  <si>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</si>
  <si>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</si>
  <si>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</si>
  <si>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</si>
  <si>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</si>
  <si>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</si>
  <si>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</si>
  <si>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</si>
  <si>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</si>
  <si>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</si>
  <si>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</si>
  <si>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</si>
  <si>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</si>
  <si>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</si>
  <si>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</si>
  <si>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</si>
  <si>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</si>
  <si>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</si>
  <si>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</si>
  <si>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</si>
  <si>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</si>
  <si>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</si>
  <si>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</si>
  <si>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</si>
  <si>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</si>
  <si>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</si>
  <si>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</si>
  <si>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</si>
  <si>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</si>
  <si>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</si>
  <si>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</si>
  <si>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</si>
  <si>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</si>
  <si>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</si>
  <si>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</si>
  <si>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</si>
  <si>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</si>
  <si>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</si>
  <si>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</si>
  <si>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</si>
  <si>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</si>
  <si>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</si>
  <si>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債権者登録書に本事業の振込に使用する口座情報を記入</t>
    <rPh sb="0" eb="3">
      <t>サイケンシャ</t>
    </rPh>
    <rPh sb="3" eb="6">
      <t>トウロクショ</t>
    </rPh>
    <rPh sb="7" eb="8">
      <t>ホン</t>
    </rPh>
    <rPh sb="8" eb="10">
      <t>ジギョウ</t>
    </rPh>
    <rPh sb="11" eb="13">
      <t>フリコミ</t>
    </rPh>
    <rPh sb="14" eb="16">
      <t>シヨウ</t>
    </rPh>
    <rPh sb="18" eb="20">
      <t>コウザ</t>
    </rPh>
    <rPh sb="20" eb="22">
      <t>ジョウホウ</t>
    </rPh>
    <rPh sb="23" eb="25">
      <t>キニュウ</t>
    </rPh>
    <phoneticPr fontId="4"/>
  </si>
  <si>
    <t>兵庫県介護事業所等及び介護施設等に対するサービス継続支援事業の申請フォームにて必要事項を入力</t>
    <rPh sb="0" eb="3">
      <t>ヒョウゴケン</t>
    </rPh>
    <rPh sb="3" eb="8">
      <t>カイゴジギョウショ</t>
    </rPh>
    <rPh sb="8" eb="9">
      <t>ナド</t>
    </rPh>
    <rPh sb="9" eb="10">
      <t>オヨ</t>
    </rPh>
    <rPh sb="11" eb="13">
      <t>カイゴ</t>
    </rPh>
    <rPh sb="13" eb="15">
      <t>シセツ</t>
    </rPh>
    <rPh sb="15" eb="16">
      <t>ナド</t>
    </rPh>
    <rPh sb="17" eb="18">
      <t>タイ</t>
    </rPh>
    <rPh sb="24" eb="26">
      <t>ケイゾク</t>
    </rPh>
    <rPh sb="26" eb="28">
      <t>シエン</t>
    </rPh>
    <rPh sb="28" eb="30">
      <t>ジギョウ</t>
    </rPh>
    <rPh sb="31" eb="33">
      <t>シンセイ</t>
    </rPh>
    <rPh sb="39" eb="41">
      <t>ヒツヨウ</t>
    </rPh>
    <rPh sb="41" eb="43">
      <t>ジコウ</t>
    </rPh>
    <rPh sb="44" eb="46">
      <t>ニュウリョク</t>
    </rPh>
    <phoneticPr fontId="4"/>
  </si>
  <si>
    <t>完成したExcelファイルを兵庫県介護事業所等及び介護施設等に対するサービス継続支援事業申請フォームに添付</t>
    <rPh sb="14" eb="17">
      <t>ヒョウゴケン</t>
    </rPh>
    <rPh sb="43" eb="44">
      <t>ギョウ</t>
    </rPh>
    <rPh sb="44" eb="46">
      <t>シンセイ</t>
    </rPh>
    <rPh sb="51" eb="53">
      <t>テンプ</t>
    </rPh>
    <phoneticPr fontId="4"/>
  </si>
  <si>
    <t>代表となる
事業所・施設名
(法人名)</t>
    <rPh sb="0" eb="2">
      <t>ダイヒョウ</t>
    </rPh>
    <rPh sb="6" eb="9">
      <t>ジギョウショ</t>
    </rPh>
    <rPh sb="10" eb="13">
      <t>シセツメイ</t>
    </rPh>
    <rPh sb="15" eb="17">
      <t>ホウジン</t>
    </rPh>
    <rPh sb="17" eb="18">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</si>
</sst>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u/>
      <sz val="11"/>
      <color theme="10"/>
      <name val="ＭＳ Ｐゴシック"/>
      <family val="3"/>
      <charset val="128"/>
    </font>
    <font>
      <sz val="11"/>
      <color theme="1"/>
      <name val="ＭＳ Ｐゴシック"/>
      <family val="2"/>
      <scheme val="minor"/>
    </font>
    <font>
      <sz val="12"/>
      <color rgb="FFFF0000"/>
      <name val="ＭＳ 明朝"/>
      <family val="1"/>
      <charset val="128"/>
    </font>
    <font>
      <sz val="14"/>
      <color indexed="81"/>
      <name val="MS P ゴシック"/>
      <family val="3"/>
      <charset val="128"/>
    </font>
    <font>
      <b/>
      <sz val="14"/>
      <color indexed="81"/>
      <name val="MS P ゴシック"/>
      <family val="3"/>
      <charset val="128"/>
    </font>
    <font>
      <b/>
      <sz val="16"/>
      <color indexed="81"/>
      <name val="MS P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0" fontId="8" fillId="0" borderId="0"/>
    <xf numFmtId="38" fontId="5"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0" fontId="34" fillId="0" borderId="0" applyNumberFormat="0" applyFill="0" applyBorder="0" applyAlignment="0" applyProtection="0">
      <alignment vertical="center"/>
    </xf>
    <xf numFmtId="38" fontId="5" fillId="0" borderId="0" applyFont="0" applyFill="0" applyBorder="0" applyAlignment="0" applyProtection="0"/>
    <xf numFmtId="0" fontId="5" fillId="0" borderId="0"/>
    <xf numFmtId="0" fontId="1" fillId="0" borderId="0">
      <alignment vertical="center"/>
    </xf>
    <xf numFmtId="0" fontId="35" fillId="0" borderId="0"/>
  </cellStyleXfs>
  <cellXfs count="291">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7"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7" fontId="8" fillId="0" borderId="28" xfId="4" applyNumberFormat="1" applyFont="1" applyBorder="1" applyAlignment="1">
      <alignment vertical="center" shrinkToFit="1"/>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36" fillId="0" borderId="28" xfId="0" applyFont="1" applyBorder="1" applyAlignment="1">
      <alignment horizontal="left" vertical="center" wrapText="1"/>
    </xf>
    <xf numFmtId="0" fontId="26"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6" fontId="12" fillId="3" borderId="12" xfId="4" applyNumberFormat="1"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0" borderId="0" xfId="0" applyNumberFormat="1" applyFont="1" applyAlignment="1">
      <alignment vertical="center" shrinkToFit="1"/>
    </xf>
    <xf numFmtId="0" fontId="12" fillId="0" borderId="0" xfId="0" applyFont="1" applyAlignment="1">
      <alignment horizontal="center" vertical="center"/>
    </xf>
    <xf numFmtId="176"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7" fontId="12" fillId="0" borderId="39"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41" xfId="0" applyNumberFormat="1" applyFont="1" applyBorder="1" applyAlignment="1">
      <alignment vertical="center" shrinkToFit="1"/>
    </xf>
    <xf numFmtId="177"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10"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6" xfId="0" applyFont="1" applyFill="1" applyBorder="1">
      <alignment vertical="center"/>
    </xf>
    <xf numFmtId="177" fontId="12" fillId="0" borderId="43"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44" xfId="0" applyNumberFormat="1" applyFont="1" applyBorder="1" applyAlignment="1">
      <alignment vertical="center" shrinkToFit="1"/>
    </xf>
    <xf numFmtId="177" fontId="12" fillId="0" borderId="7" xfId="0" applyNumberFormat="1" applyFont="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18">
    <cellStyle name="パーセント 2" xfId="2" xr:uid="{00000000-0005-0000-0000-000000000000}"/>
    <cellStyle name="ハイパーリンク 2" xfId="13" xr:uid="{0F76E358-D30D-4736-8786-1BD6B66646DE}"/>
    <cellStyle name="桁区切り" xfId="4" builtinId="6"/>
    <cellStyle name="桁区切り 2" xfId="1" xr:uid="{00000000-0005-0000-0000-000002000000}"/>
    <cellStyle name="桁区切り 2 2" xfId="10" xr:uid="{2D985B7B-A69C-48FE-8140-FFF43F396A33}"/>
    <cellStyle name="桁区切り 2 2 2" xfId="12" xr:uid="{80A97B30-3C49-4F42-BA19-03D4BBB8DB9F}"/>
    <cellStyle name="桁区切り 3" xfId="6" xr:uid="{00000000-0005-0000-0000-000003000000}"/>
    <cellStyle name="桁区切り 3 2" xfId="14" xr:uid="{D089100E-9AFA-4851-8606-6443AF36513A}"/>
    <cellStyle name="桁区切り 4" xfId="11" xr:uid="{935489FF-5B5D-44B6-A45E-4CD760477402}"/>
    <cellStyle name="標準" xfId="0" builtinId="0"/>
    <cellStyle name="標準 2" xfId="3" xr:uid="{00000000-0005-0000-0000-000005000000}"/>
    <cellStyle name="標準 2 2" xfId="8" xr:uid="{E4C107BB-4DAF-43C2-BC66-9FAAF3D76AF5}"/>
    <cellStyle name="標準 2 3" xfId="9" xr:uid="{70E125F3-AF89-45C5-9EB9-D025DE122929}"/>
    <cellStyle name="標準 3" xfId="5" xr:uid="{00000000-0005-0000-0000-000006000000}"/>
    <cellStyle name="標準 3 2" xfId="7" xr:uid="{3083A9C8-B728-4828-BAC1-4ADB9BC149F3}"/>
    <cellStyle name="標準 3 2 2" xfId="16" xr:uid="{CCFD6194-8996-4505-BCB4-0E937F4BEF22}"/>
    <cellStyle name="標準 3 3" xfId="15" xr:uid="{AB72065D-B6ED-4C80-986E-9BD4F6C52619}"/>
    <cellStyle name="標準 4" xfId="17" xr:uid="{DA4230E2-1035-426B-8F06-B9E980B37B0D}"/>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B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B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C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C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D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E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E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F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F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0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0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8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8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9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9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A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A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omments" Target="../comments10.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omments" Target="../comments1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omments" Target="../comments12.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omments" Target="../comments13.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omments" Target="../comments14.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omments" Target="../comments15.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omments" Target="../comments16.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zoomScaleNormal="100" zoomScaleSheetLayoutView="100" workbookViewId="0">
      <selection activeCell="B9" sqref="B9:B10"/>
    </sheetView>
  </sheetViews>
  <sheetFormatPr defaultColWidth="9" defaultRowHeight="13"/>
  <cols>
    <col min="1" max="1" width="5.36328125" style="87" bestFit="1" customWidth="1"/>
    <col min="2" max="3" width="32.90625" style="85" customWidth="1"/>
    <col min="4" max="4" width="4.26953125" style="87" customWidth="1"/>
    <col min="5" max="16384" width="9" style="87"/>
  </cols>
  <sheetData>
    <row r="2" spans="1:3" ht="16.5">
      <c r="A2" s="135" t="s">
        <v>0</v>
      </c>
      <c r="B2" s="135"/>
      <c r="C2" s="135"/>
    </row>
    <row r="3" spans="1:3" ht="14">
      <c r="B3" s="86"/>
    </row>
    <row r="4" spans="1:3" ht="14">
      <c r="A4" s="96" t="s">
        <v>1</v>
      </c>
      <c r="B4" s="97" t="s">
        <v>2</v>
      </c>
      <c r="C4" s="97" t="s">
        <v>3</v>
      </c>
    </row>
    <row r="5" spans="1:3" ht="63.75" customHeight="1">
      <c r="A5" s="88">
        <f>1</f>
        <v>1</v>
      </c>
      <c r="B5" s="89" t="s">
        <v>230</v>
      </c>
      <c r="C5" s="89"/>
    </row>
    <row r="6" spans="1:3" ht="90" customHeight="1">
      <c r="A6" s="88">
        <f t="shared" ref="A6:A10" si="0">A5+1</f>
        <v>2</v>
      </c>
      <c r="B6" s="89"/>
      <c r="C6" s="89" t="s">
        <v>231</v>
      </c>
    </row>
    <row r="7" spans="1:3" ht="63.75" customHeight="1">
      <c r="A7" s="131">
        <f t="shared" si="0"/>
        <v>3</v>
      </c>
      <c r="B7" s="132" t="s">
        <v>4</v>
      </c>
      <c r="C7" s="132"/>
    </row>
    <row r="8" spans="1:3" ht="120" customHeight="1">
      <c r="A8" s="88">
        <f t="shared" si="0"/>
        <v>4</v>
      </c>
      <c r="B8" s="133" t="s">
        <v>5</v>
      </c>
      <c r="C8" s="98"/>
    </row>
    <row r="9" spans="1:3" ht="116" customHeight="1">
      <c r="A9" s="88">
        <f t="shared" si="0"/>
        <v>5</v>
      </c>
      <c r="B9" s="134" t="s">
        <v>234</v>
      </c>
      <c r="C9" s="90"/>
    </row>
    <row r="10" spans="1:3" ht="75" customHeight="1">
      <c r="A10" s="88">
        <f t="shared" si="0"/>
        <v>6</v>
      </c>
      <c r="B10" s="89" t="s">
        <v>235</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D63C-ACB0-4A3D-9B46-F6ECB5761892}">
  <sheetPr>
    <tabColor rgb="FFFFC000"/>
  </sheetPr>
  <dimension ref="A1:AV59"/>
  <sheetViews>
    <sheetView showGridLines="0" showZeros="0" topLeftCell="A28" zoomScaleNormal="100" zoomScaleSheetLayoutView="100" workbookViewId="0">
      <selection activeCell="AG66" sqref="AG66"/>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2ED70D90-A7DC-4115-924B-AD908B14C7A9}">
      <formula1>"✔"</formula1>
    </dataValidation>
    <dataValidation imeMode="halfAlpha" allowBlank="1" showInputMessage="1" showErrorMessage="1" sqref="S26:V28 J26:N28 S37:V37 J37:N37" xr:uid="{1A8F97CD-A450-4F6A-B005-036C0A214EF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B661A06F-2479-4700-898F-360CC8B1B70E}">
          <x14:formula1>
            <xm:f>リスト!$B$2:$B$30</xm:f>
          </x14:formula1>
          <xm:sqref>L10</xm:sqref>
        </x14:dataValidation>
        <x14:dataValidation type="list" allowBlank="1" xr:uid="{136C3C55-1225-4174-88B1-D2E5F947A798}">
          <x14:formula1>
            <xm:f>リスト!$B$32:$B$78</xm:f>
          </x14:formula1>
          <xm:sqref>D9:G9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BC33D-E26E-46DF-B812-0B99601DB670}">
  <sheetPr>
    <tabColor rgb="FFFFC000"/>
  </sheetPr>
  <dimension ref="A1:AV59"/>
  <sheetViews>
    <sheetView showGridLines="0" showZeros="0" topLeftCell="A13"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63BDB84F-0C7D-49FA-80D4-E68441CBFED2}"/>
    <dataValidation type="list" allowBlank="1" showInputMessage="1" showErrorMessage="1" sqref="X15:Z17 X21:Z22" xr:uid="{74A15C65-5111-4A3E-84B2-85D197F438A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A3AD8A4-D55C-47FF-8BE4-BB5626F604C8}">
          <x14:formula1>
            <xm:f>リスト!$B$32:$B$78</xm:f>
          </x14:formula1>
          <xm:sqref>D9:G9</xm:sqref>
        </x14:dataValidation>
        <x14:dataValidation type="list" allowBlank="1" xr:uid="{578290AD-E3FF-448D-9033-73AA53B39B70}">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8D5A-7362-4739-9A71-4627F158E1F9}">
  <sheetPr>
    <tabColor rgb="FFFFC000"/>
  </sheetPr>
  <dimension ref="A1:AV59"/>
  <sheetViews>
    <sheetView showGridLines="0" showZeros="0" topLeftCell="A13"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EFA5117E-666E-4567-AB37-88A38CBBF641}"/>
    <dataValidation type="list" allowBlank="1" showInputMessage="1" showErrorMessage="1" sqref="X15:Z17 X21:Z22" xr:uid="{E278E531-7C1A-44B8-A94E-8F89886016E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669EDAC-35A6-4833-8374-B866CFE015BE}">
          <x14:formula1>
            <xm:f>リスト!$B$32:$B$78</xm:f>
          </x14:formula1>
          <xm:sqref>D9:G9</xm:sqref>
        </x14:dataValidation>
        <x14:dataValidation type="list" allowBlank="1" xr:uid="{501B3C9F-B884-4424-B146-3AF1FEAF758C}">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50FF-9324-4DC9-8139-6A819DDDD27E}">
  <sheetPr>
    <tabColor rgb="FFFFC000"/>
  </sheetPr>
  <dimension ref="A1:AV59"/>
  <sheetViews>
    <sheetView showGridLines="0" showZeros="0" topLeftCell="A28"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82E25341-6563-4667-A5B3-5EC7E4BB41BE}">
      <formula1>"✔"</formula1>
    </dataValidation>
    <dataValidation imeMode="halfAlpha" allowBlank="1" showInputMessage="1" showErrorMessage="1" sqref="S26:V28 J26:N28 S37:V37 J37:N37" xr:uid="{96E0B910-97BF-4E96-B70E-A055F2E84FE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63C723DF-23AC-4F6F-8942-393977CC39E1}">
          <x14:formula1>
            <xm:f>リスト!$B$2:$B$30</xm:f>
          </x14:formula1>
          <xm:sqref>L10</xm:sqref>
        </x14:dataValidation>
        <x14:dataValidation type="list" allowBlank="1" xr:uid="{2008013D-5774-4312-82E2-C30D129485F0}">
          <x14:formula1>
            <xm:f>リスト!$B$32:$B$78</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6134-B54B-4D0A-B1AD-CEA24DF6B835}">
  <sheetPr>
    <tabColor rgb="FFFFC000"/>
  </sheetPr>
  <dimension ref="A1:AV59"/>
  <sheetViews>
    <sheetView showGridLines="0" showZeros="0" topLeftCell="A28"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69D1D452-2560-49B4-B76A-259EF6008931}"/>
    <dataValidation type="list" allowBlank="1" showInputMessage="1" showErrorMessage="1" sqref="X15:Z17 X21:Z22" xr:uid="{C3C5CC78-75BB-48E5-8732-284D114D9E2A}">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CA329CF-B61C-4786-8B66-7641670910F5}">
          <x14:formula1>
            <xm:f>リスト!$B$32:$B$78</xm:f>
          </x14:formula1>
          <xm:sqref>D9:G9</xm:sqref>
        </x14:dataValidation>
        <x14:dataValidation type="list" allowBlank="1" xr:uid="{F92E2A05-7C3C-4463-BCF5-F7E7D081998E}">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C867-4171-45CB-B64D-2140169BF150}">
  <sheetPr>
    <tabColor rgb="FFFFC000"/>
  </sheetPr>
  <dimension ref="A1:AV59"/>
  <sheetViews>
    <sheetView showGridLines="0" showZeros="0" topLeftCell="A28"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95911121-F452-490F-95C1-F93820EF422F}">
      <formula1>"✔"</formula1>
    </dataValidation>
    <dataValidation imeMode="halfAlpha" allowBlank="1" showInputMessage="1" showErrorMessage="1" sqref="S26:V28 J26:N28 S37:V37 J37:N37" xr:uid="{EFF4AA48-0996-483B-8EAB-77976AE7186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6A4A4C9-A6E7-48A4-B539-39A6EA5DAA33}">
          <x14:formula1>
            <xm:f>リスト!$B$2:$B$30</xm:f>
          </x14:formula1>
          <xm:sqref>L10</xm:sqref>
        </x14:dataValidation>
        <x14:dataValidation type="list" allowBlank="1" xr:uid="{2E99E61B-E1C5-4C31-80A5-AB101F850227}">
          <x14:formula1>
            <xm:f>リスト!$B$32:$B$78</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77AA-7084-4658-88F3-B1E3A7BCF7CB}">
  <sheetPr>
    <tabColor rgb="FFFFC000"/>
  </sheetPr>
  <dimension ref="A1:AV59"/>
  <sheetViews>
    <sheetView showGridLines="0" showZeros="0" topLeftCell="A28"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19D2F032-116B-4273-BBFB-06E4A8E2BFC2}">
      <formula1>"✔"</formula1>
    </dataValidation>
    <dataValidation imeMode="halfAlpha" allowBlank="1" showInputMessage="1" showErrorMessage="1" sqref="S26:V28 J26:N28 S37:V37 J37:N37" xr:uid="{BFC581D8-341E-4B61-BB8B-E3A791FA6F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E0AC807-B746-4F77-88CB-F989D38D1E81}">
          <x14:formula1>
            <xm:f>リスト!$B$2:$B$30</xm:f>
          </x14:formula1>
          <xm:sqref>L10</xm:sqref>
        </x14:dataValidation>
        <x14:dataValidation type="list" allowBlank="1" xr:uid="{2C5AF2BA-5645-4D8C-85CF-A698BE3899DC}">
          <x14:formula1>
            <xm:f>リスト!$B$32:$B$78</xm:f>
          </x14:formula1>
          <xm:sqref>D9:G9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7440-2C24-4DD4-9429-45F27866DC08}">
  <sheetPr>
    <tabColor rgb="FFFFC000"/>
  </sheetPr>
  <dimension ref="A1:AV59"/>
  <sheetViews>
    <sheetView showGridLines="0" showZeros="0" topLeftCell="A19" zoomScaleNormal="100" zoomScaleSheetLayoutView="100" workbookViewId="0">
      <selection activeCell="X61" sqref="X61"/>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32D3C0F5-D1C5-43DA-94EA-EC65307CD94A}"/>
    <dataValidation type="list" allowBlank="1" showInputMessage="1" showErrorMessage="1" sqref="X15:Z17 X21:Z22" xr:uid="{036FBA9F-EC98-41A7-94BF-617B00B16C5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28A6654-A2F9-4F6F-A6EE-04F009122835}">
          <x14:formula1>
            <xm:f>リスト!$B$32:$B$78</xm:f>
          </x14:formula1>
          <xm:sqref>D9:G9</xm:sqref>
        </x14:dataValidation>
        <x14:dataValidation type="list" allowBlank="1" xr:uid="{51859944-A5E2-4CA7-86DF-8CF4554FB1E6}">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8" zoomScale="70" zoomScaleNormal="70" workbookViewId="0">
      <selection activeCell="N22" sqref="N22"/>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47</v>
      </c>
      <c r="B1" s="7"/>
      <c r="C1" s="6" t="s">
        <v>48</v>
      </c>
      <c r="I1" s="6"/>
      <c r="J1" s="6"/>
    </row>
    <row r="2" spans="1:15" ht="27" customHeight="1">
      <c r="A2" s="9" t="s">
        <v>49</v>
      </c>
      <c r="B2" s="10"/>
      <c r="C2" s="11"/>
      <c r="D2" s="11"/>
      <c r="E2" s="11"/>
      <c r="F2" s="11"/>
      <c r="G2" s="11"/>
      <c r="H2" s="12"/>
      <c r="I2" s="245" t="s">
        <v>50</v>
      </c>
      <c r="J2" s="246"/>
    </row>
    <row r="3" spans="1:15" ht="30" customHeight="1">
      <c r="A3" s="13"/>
      <c r="B3" s="14"/>
      <c r="C3" s="15"/>
      <c r="D3" s="15"/>
      <c r="E3" s="15"/>
      <c r="F3" s="15"/>
      <c r="G3" s="16" t="s">
        <v>51</v>
      </c>
      <c r="H3" s="17"/>
    </row>
    <row r="4" spans="1:15" ht="71.25" customHeight="1">
      <c r="A4" s="18"/>
      <c r="B4" s="19"/>
      <c r="C4" s="247" t="s">
        <v>52</v>
      </c>
      <c r="D4" s="248"/>
      <c r="E4" s="248"/>
      <c r="F4" s="249"/>
      <c r="G4" s="250" t="s">
        <v>53</v>
      </c>
      <c r="H4" s="251"/>
    </row>
    <row r="5" spans="1:15" ht="19" customHeight="1">
      <c r="A5" s="20"/>
      <c r="B5" s="21"/>
      <c r="C5" s="252" t="s">
        <v>54</v>
      </c>
      <c r="D5" s="22">
        <v>1</v>
      </c>
      <c r="E5" s="253" t="s">
        <v>55</v>
      </c>
      <c r="F5" s="22" t="s">
        <v>56</v>
      </c>
      <c r="G5" s="23">
        <v>653</v>
      </c>
      <c r="H5" s="24" t="s">
        <v>57</v>
      </c>
      <c r="K5" s="25"/>
      <c r="L5" s="26"/>
      <c r="M5" s="25"/>
      <c r="N5" s="26"/>
      <c r="O5" s="27"/>
    </row>
    <row r="6" spans="1:15" ht="19" customHeight="1">
      <c r="A6" s="20"/>
      <c r="B6" s="21"/>
      <c r="C6" s="252"/>
      <c r="D6" s="22">
        <v>2</v>
      </c>
      <c r="E6" s="253"/>
      <c r="F6" s="22" t="s">
        <v>58</v>
      </c>
      <c r="G6" s="23">
        <v>831</v>
      </c>
      <c r="H6" s="24" t="s">
        <v>57</v>
      </c>
      <c r="K6" s="25"/>
      <c r="L6" s="26"/>
      <c r="M6" s="25"/>
      <c r="N6" s="26"/>
      <c r="O6" s="27"/>
    </row>
    <row r="7" spans="1:15" ht="19" customHeight="1">
      <c r="A7" s="20"/>
      <c r="B7" s="21"/>
      <c r="C7" s="252"/>
      <c r="D7" s="22">
        <v>3</v>
      </c>
      <c r="E7" s="253"/>
      <c r="F7" s="22" t="s">
        <v>59</v>
      </c>
      <c r="G7" s="23">
        <v>1075</v>
      </c>
      <c r="H7" s="24" t="s">
        <v>57</v>
      </c>
      <c r="K7" s="25"/>
      <c r="L7" s="26"/>
      <c r="M7" s="25"/>
      <c r="N7" s="26"/>
      <c r="O7" s="27"/>
    </row>
    <row r="8" spans="1:15" ht="19" customHeight="1">
      <c r="A8" s="20"/>
      <c r="B8" s="21"/>
      <c r="C8" s="252"/>
      <c r="D8" s="22">
        <v>4</v>
      </c>
      <c r="E8" s="254" t="s">
        <v>60</v>
      </c>
      <c r="F8" s="254"/>
      <c r="G8" s="23">
        <v>305</v>
      </c>
      <c r="H8" s="24" t="s">
        <v>57</v>
      </c>
      <c r="K8" s="25"/>
      <c r="L8" s="26"/>
      <c r="M8" s="25"/>
      <c r="N8" s="26"/>
      <c r="O8" s="27"/>
    </row>
    <row r="9" spans="1:15" ht="19" customHeight="1">
      <c r="A9" s="20"/>
      <c r="B9" s="21"/>
      <c r="C9" s="252"/>
      <c r="D9" s="22">
        <v>5</v>
      </c>
      <c r="E9" s="253" t="s">
        <v>61</v>
      </c>
      <c r="F9" s="253"/>
      <c r="G9" s="23">
        <v>340</v>
      </c>
      <c r="H9" s="24" t="s">
        <v>57</v>
      </c>
      <c r="K9" s="25"/>
      <c r="L9" s="26"/>
      <c r="M9" s="25"/>
      <c r="N9" s="26"/>
      <c r="O9" s="27"/>
    </row>
    <row r="10" spans="1:15" ht="19" customHeight="1">
      <c r="A10" s="20"/>
      <c r="B10" s="21"/>
      <c r="C10" s="252"/>
      <c r="D10" s="22">
        <v>6</v>
      </c>
      <c r="E10" s="253" t="s">
        <v>62</v>
      </c>
      <c r="F10" s="22" t="s">
        <v>56</v>
      </c>
      <c r="G10" s="23">
        <v>642</v>
      </c>
      <c r="H10" s="24" t="s">
        <v>57</v>
      </c>
      <c r="K10" s="25"/>
      <c r="L10" s="26"/>
      <c r="M10" s="25"/>
      <c r="N10" s="26"/>
      <c r="O10" s="27"/>
    </row>
    <row r="11" spans="1:15" ht="19" customHeight="1">
      <c r="A11" s="20"/>
      <c r="B11" s="21"/>
      <c r="C11" s="252"/>
      <c r="D11" s="22">
        <v>7</v>
      </c>
      <c r="E11" s="253"/>
      <c r="F11" s="22" t="s">
        <v>58</v>
      </c>
      <c r="G11" s="23">
        <v>776</v>
      </c>
      <c r="H11" s="24" t="s">
        <v>57</v>
      </c>
      <c r="K11" s="25"/>
      <c r="L11" s="26"/>
      <c r="M11" s="25"/>
      <c r="N11" s="26"/>
      <c r="O11" s="27"/>
    </row>
    <row r="12" spans="1:15" ht="19" customHeight="1">
      <c r="A12" s="20"/>
      <c r="B12" s="21"/>
      <c r="C12" s="252"/>
      <c r="D12" s="22">
        <v>8</v>
      </c>
      <c r="E12" s="253"/>
      <c r="F12" s="22" t="s">
        <v>59</v>
      </c>
      <c r="G12" s="23">
        <v>1272</v>
      </c>
      <c r="H12" s="24" t="s">
        <v>57</v>
      </c>
      <c r="K12" s="25"/>
      <c r="L12" s="26"/>
      <c r="M12" s="25"/>
      <c r="N12" s="26"/>
      <c r="O12" s="27"/>
    </row>
    <row r="13" spans="1:15" ht="19" customHeight="1">
      <c r="A13" s="20"/>
      <c r="B13" s="21"/>
      <c r="C13" s="28" t="s">
        <v>63</v>
      </c>
      <c r="D13" s="22">
        <v>9</v>
      </c>
      <c r="E13" s="253" t="s">
        <v>64</v>
      </c>
      <c r="F13" s="253"/>
      <c r="G13" s="23">
        <v>44</v>
      </c>
      <c r="H13" s="24" t="s">
        <v>65</v>
      </c>
      <c r="K13" s="25"/>
      <c r="L13" s="27"/>
      <c r="M13" s="27"/>
      <c r="N13" s="26"/>
      <c r="O13" s="25"/>
    </row>
    <row r="14" spans="1:15" ht="19" customHeight="1">
      <c r="A14" s="20"/>
      <c r="B14" s="21"/>
      <c r="C14" s="252" t="s">
        <v>66</v>
      </c>
      <c r="D14" s="22">
        <v>10</v>
      </c>
      <c r="E14" s="253" t="s">
        <v>67</v>
      </c>
      <c r="F14" s="253"/>
      <c r="G14" s="23">
        <v>500</v>
      </c>
      <c r="H14" s="24" t="s">
        <v>57</v>
      </c>
      <c r="K14" s="25"/>
      <c r="L14" s="26"/>
      <c r="M14" s="25"/>
      <c r="N14" s="26"/>
      <c r="O14" s="27"/>
    </row>
    <row r="15" spans="1:15" ht="19" customHeight="1">
      <c r="A15" s="20"/>
      <c r="B15" s="21"/>
      <c r="C15" s="252"/>
      <c r="D15" s="22">
        <v>11</v>
      </c>
      <c r="E15" s="253" t="s">
        <v>68</v>
      </c>
      <c r="F15" s="253"/>
      <c r="G15" s="23">
        <v>431</v>
      </c>
      <c r="H15" s="24" t="s">
        <v>57</v>
      </c>
      <c r="K15" s="25"/>
      <c r="L15" s="26"/>
      <c r="M15" s="25"/>
      <c r="N15" s="26"/>
      <c r="O15" s="27"/>
    </row>
    <row r="16" spans="1:15" ht="19" customHeight="1">
      <c r="A16" s="20"/>
      <c r="B16" s="21"/>
      <c r="C16" s="252"/>
      <c r="D16" s="22">
        <v>12</v>
      </c>
      <c r="E16" s="253" t="s">
        <v>69</v>
      </c>
      <c r="F16" s="253"/>
      <c r="G16" s="23">
        <v>464</v>
      </c>
      <c r="H16" s="24" t="s">
        <v>57</v>
      </c>
      <c r="K16" s="25"/>
      <c r="L16" s="26"/>
      <c r="M16" s="25"/>
      <c r="N16" s="26"/>
      <c r="O16" s="27"/>
    </row>
    <row r="17" spans="1:28" ht="19" customHeight="1">
      <c r="A17" s="20"/>
      <c r="B17" s="21"/>
      <c r="C17" s="252"/>
      <c r="D17" s="22">
        <v>13</v>
      </c>
      <c r="E17" s="253" t="s">
        <v>70</v>
      </c>
      <c r="F17" s="253"/>
      <c r="G17" s="23">
        <v>153</v>
      </c>
      <c r="H17" s="24" t="s">
        <v>57</v>
      </c>
      <c r="K17" s="25"/>
      <c r="L17" s="26"/>
      <c r="M17" s="25"/>
      <c r="N17" s="26"/>
      <c r="O17" s="27"/>
    </row>
    <row r="18" spans="1:28" ht="19" customHeight="1">
      <c r="A18" s="20"/>
      <c r="B18" s="21"/>
      <c r="C18" s="252"/>
      <c r="D18" s="22">
        <v>14</v>
      </c>
      <c r="E18" s="253" t="s">
        <v>71</v>
      </c>
      <c r="F18" s="253"/>
      <c r="G18" s="23">
        <v>1002</v>
      </c>
      <c r="H18" s="24" t="s">
        <v>57</v>
      </c>
      <c r="K18" s="25"/>
      <c r="L18" s="26"/>
      <c r="M18" s="25"/>
      <c r="N18" s="26"/>
      <c r="O18" s="27"/>
    </row>
    <row r="19" spans="1:28" ht="19" customHeight="1">
      <c r="A19" s="20"/>
      <c r="B19" s="21"/>
      <c r="C19" s="252"/>
      <c r="D19" s="22">
        <v>15</v>
      </c>
      <c r="E19" s="253" t="s">
        <v>72</v>
      </c>
      <c r="F19" s="253"/>
      <c r="G19" s="23">
        <v>573</v>
      </c>
      <c r="H19" s="24" t="s">
        <v>57</v>
      </c>
      <c r="K19" s="25"/>
      <c r="L19" s="26"/>
      <c r="M19" s="25"/>
      <c r="N19" s="26"/>
      <c r="O19" s="27"/>
    </row>
    <row r="20" spans="1:28" ht="19" customHeight="1">
      <c r="A20" s="20"/>
      <c r="B20" s="21"/>
      <c r="C20" s="252"/>
      <c r="D20" s="22">
        <v>16</v>
      </c>
      <c r="E20" s="253" t="s">
        <v>73</v>
      </c>
      <c r="F20" s="253"/>
      <c r="G20" s="23">
        <v>227</v>
      </c>
      <c r="H20" s="24" t="s">
        <v>57</v>
      </c>
      <c r="K20" s="25"/>
      <c r="L20" s="26"/>
      <c r="M20" s="25"/>
      <c r="N20" s="26"/>
      <c r="O20" s="27"/>
    </row>
    <row r="21" spans="1:28" s="29" customFormat="1" ht="19" customHeight="1">
      <c r="A21" s="20"/>
      <c r="B21" s="21"/>
      <c r="C21" s="252"/>
      <c r="D21" s="22">
        <v>17</v>
      </c>
      <c r="E21" s="253" t="s">
        <v>74</v>
      </c>
      <c r="F21" s="253"/>
      <c r="G21" s="23">
        <v>252</v>
      </c>
      <c r="H21" s="24" t="s">
        <v>57</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2"/>
      <c r="D22" s="22">
        <v>18</v>
      </c>
      <c r="E22" s="256" t="s">
        <v>75</v>
      </c>
      <c r="F22" s="256"/>
      <c r="G22" s="23">
        <v>82</v>
      </c>
      <c r="H22" s="24" t="s">
        <v>57</v>
      </c>
      <c r="K22" s="25"/>
      <c r="L22" s="26"/>
      <c r="M22" s="25"/>
      <c r="N22" s="26"/>
      <c r="O22" s="27"/>
    </row>
    <row r="23" spans="1:28" ht="19" customHeight="1">
      <c r="A23" s="20"/>
      <c r="B23" s="21"/>
      <c r="C23" s="257" t="s">
        <v>76</v>
      </c>
      <c r="D23" s="22">
        <v>19</v>
      </c>
      <c r="E23" s="253" t="s">
        <v>77</v>
      </c>
      <c r="F23" s="253"/>
      <c r="G23" s="23">
        <v>637</v>
      </c>
      <c r="H23" s="24" t="s">
        <v>57</v>
      </c>
      <c r="K23" s="25"/>
      <c r="L23" s="26"/>
      <c r="M23" s="25"/>
      <c r="N23" s="26"/>
      <c r="O23" s="27"/>
    </row>
    <row r="24" spans="1:28" ht="19" customHeight="1">
      <c r="A24" s="20"/>
      <c r="B24" s="21"/>
      <c r="C24" s="257"/>
      <c r="D24" s="22">
        <v>20</v>
      </c>
      <c r="E24" s="253" t="s">
        <v>78</v>
      </c>
      <c r="F24" s="253"/>
      <c r="G24" s="23">
        <v>873</v>
      </c>
      <c r="H24" s="24" t="s">
        <v>57</v>
      </c>
      <c r="K24" s="25"/>
      <c r="L24" s="26"/>
      <c r="M24" s="25"/>
      <c r="N24" s="26"/>
      <c r="O24" s="27"/>
    </row>
    <row r="25" spans="1:28" ht="19" customHeight="1">
      <c r="A25" s="20"/>
      <c r="B25" s="21"/>
      <c r="C25" s="257" t="s">
        <v>79</v>
      </c>
      <c r="D25" s="22">
        <v>21</v>
      </c>
      <c r="E25" s="253" t="s">
        <v>80</v>
      </c>
      <c r="F25" s="253"/>
      <c r="G25" s="23">
        <v>40</v>
      </c>
      <c r="H25" s="24" t="s">
        <v>65</v>
      </c>
      <c r="K25" s="25"/>
      <c r="L25" s="27"/>
      <c r="M25" s="27"/>
      <c r="N25" s="26"/>
      <c r="O25" s="25"/>
    </row>
    <row r="26" spans="1:28" ht="19" customHeight="1">
      <c r="A26" s="20"/>
      <c r="B26" s="21"/>
      <c r="C26" s="257"/>
      <c r="D26" s="22">
        <v>22</v>
      </c>
      <c r="E26" s="253" t="s">
        <v>81</v>
      </c>
      <c r="F26" s="253"/>
      <c r="G26" s="23">
        <v>48</v>
      </c>
      <c r="H26" s="24" t="s">
        <v>65</v>
      </c>
      <c r="K26" s="25"/>
      <c r="L26" s="27"/>
      <c r="M26" s="27"/>
      <c r="N26" s="26"/>
      <c r="O26" s="25"/>
    </row>
    <row r="27" spans="1:28" ht="19" customHeight="1">
      <c r="A27" s="20"/>
      <c r="B27" s="21"/>
      <c r="C27" s="257"/>
      <c r="D27" s="22">
        <v>23</v>
      </c>
      <c r="E27" s="253" t="s">
        <v>82</v>
      </c>
      <c r="F27" s="253"/>
      <c r="G27" s="23">
        <v>39</v>
      </c>
      <c r="H27" s="24" t="s">
        <v>65</v>
      </c>
      <c r="K27" s="25"/>
      <c r="L27" s="27"/>
      <c r="M27" s="27"/>
      <c r="N27" s="26"/>
      <c r="O27" s="25"/>
    </row>
    <row r="28" spans="1:28" ht="19" customHeight="1">
      <c r="A28" s="20"/>
      <c r="B28" s="21"/>
      <c r="C28" s="257"/>
      <c r="D28" s="22">
        <v>24</v>
      </c>
      <c r="E28" s="253" t="s">
        <v>83</v>
      </c>
      <c r="F28" s="253"/>
      <c r="G28" s="23">
        <v>48</v>
      </c>
      <c r="H28" s="24" t="s">
        <v>65</v>
      </c>
      <c r="K28" s="25"/>
      <c r="L28" s="27"/>
      <c r="M28" s="27"/>
      <c r="N28" s="26"/>
      <c r="O28" s="25"/>
    </row>
    <row r="29" spans="1:28" ht="19" customHeight="1">
      <c r="A29" s="20"/>
      <c r="B29" s="21"/>
      <c r="C29" s="257"/>
      <c r="D29" s="22">
        <v>25</v>
      </c>
      <c r="E29" s="253" t="s">
        <v>84</v>
      </c>
      <c r="F29" s="253"/>
      <c r="G29" s="23">
        <v>43</v>
      </c>
      <c r="H29" s="24" t="s">
        <v>65</v>
      </c>
      <c r="K29" s="25"/>
      <c r="L29" s="27"/>
      <c r="M29" s="27"/>
      <c r="N29" s="26"/>
      <c r="O29" s="25"/>
    </row>
    <row r="30" spans="1:28" ht="19" customHeight="1">
      <c r="A30" s="20"/>
      <c r="B30" s="21"/>
      <c r="C30" s="257"/>
      <c r="D30" s="22">
        <v>26</v>
      </c>
      <c r="E30" s="253" t="s">
        <v>85</v>
      </c>
      <c r="F30" s="253"/>
      <c r="G30" s="23">
        <v>48</v>
      </c>
      <c r="H30" s="24" t="s">
        <v>65</v>
      </c>
      <c r="K30" s="25"/>
      <c r="L30" s="27"/>
      <c r="M30" s="27"/>
      <c r="N30" s="26"/>
      <c r="O30" s="25"/>
    </row>
    <row r="31" spans="1:28" ht="19" customHeight="1">
      <c r="A31" s="20"/>
      <c r="B31" s="21"/>
      <c r="C31" s="257"/>
      <c r="D31" s="22">
        <v>27</v>
      </c>
      <c r="E31" s="254" t="s">
        <v>86</v>
      </c>
      <c r="F31" s="254"/>
      <c r="G31" s="23">
        <v>37</v>
      </c>
      <c r="H31" s="24" t="s">
        <v>65</v>
      </c>
      <c r="K31" s="25"/>
      <c r="L31" s="27"/>
      <c r="M31" s="27"/>
      <c r="N31" s="26"/>
      <c r="O31" s="25"/>
    </row>
    <row r="32" spans="1:28" ht="19" customHeight="1">
      <c r="A32" s="30"/>
      <c r="B32" s="31"/>
      <c r="C32" s="257"/>
      <c r="D32" s="22">
        <v>28</v>
      </c>
      <c r="E32" s="254" t="s">
        <v>87</v>
      </c>
      <c r="F32" s="254"/>
      <c r="G32" s="23">
        <v>37</v>
      </c>
      <c r="H32" s="24" t="s">
        <v>65</v>
      </c>
      <c r="K32" s="25"/>
      <c r="L32" s="27"/>
      <c r="M32" s="27"/>
      <c r="N32" s="26"/>
      <c r="O32" s="25"/>
    </row>
    <row r="33" spans="1:10" ht="246.75" customHeight="1">
      <c r="A33" s="32" t="s">
        <v>88</v>
      </c>
      <c r="B33" s="33"/>
      <c r="C33" s="34"/>
      <c r="D33" s="35"/>
      <c r="E33" s="36"/>
      <c r="F33" s="37"/>
      <c r="G33" s="258" t="s">
        <v>89</v>
      </c>
      <c r="H33" s="259"/>
    </row>
    <row r="34" spans="1:10" ht="70.5" customHeight="1">
      <c r="A34" s="38" t="s">
        <v>90</v>
      </c>
      <c r="B34" s="39"/>
      <c r="C34" s="40"/>
      <c r="D34" s="41"/>
      <c r="E34" s="42"/>
      <c r="F34" s="43"/>
      <c r="G34" s="260" t="s">
        <v>91</v>
      </c>
      <c r="H34" s="261"/>
    </row>
    <row r="35" spans="1:10" ht="21" customHeight="1">
      <c r="A35" s="44" t="s">
        <v>92</v>
      </c>
      <c r="B35" s="44"/>
      <c r="C35" s="27"/>
      <c r="D35" s="27"/>
      <c r="E35" s="44"/>
      <c r="F35" s="27"/>
      <c r="G35" s="45"/>
      <c r="H35" s="45"/>
    </row>
    <row r="36" spans="1:10" ht="21" customHeight="1">
      <c r="A36" s="8" t="s">
        <v>93</v>
      </c>
    </row>
    <row r="37" spans="1:10" ht="21" customHeight="1">
      <c r="A37" s="8" t="s">
        <v>94</v>
      </c>
    </row>
    <row r="38" spans="1:10" ht="21" customHeight="1">
      <c r="B38" s="8" t="s">
        <v>95</v>
      </c>
    </row>
    <row r="39" spans="1:10" ht="21" customHeight="1">
      <c r="A39" s="8" t="s">
        <v>96</v>
      </c>
    </row>
    <row r="40" spans="1:10">
      <c r="A40" s="8" t="s">
        <v>97</v>
      </c>
    </row>
    <row r="41" spans="1:10">
      <c r="A41" s="8" t="s">
        <v>98</v>
      </c>
    </row>
    <row r="42" spans="1:10">
      <c r="A42" s="8" t="s">
        <v>99</v>
      </c>
    </row>
    <row r="44" spans="1:10" ht="19">
      <c r="I44" s="255" t="s">
        <v>100</v>
      </c>
      <c r="J44" s="255"/>
    </row>
    <row r="45" spans="1:10" ht="21">
      <c r="I45" s="46"/>
      <c r="J45" s="46"/>
    </row>
    <row r="48" spans="1:10" ht="19">
      <c r="A48" s="9" t="s">
        <v>101</v>
      </c>
      <c r="B48" s="10"/>
      <c r="C48" s="11"/>
      <c r="D48" s="11"/>
      <c r="E48" s="11"/>
      <c r="F48" s="11"/>
      <c r="G48" s="11"/>
      <c r="H48" s="47"/>
      <c r="I48" s="47"/>
      <c r="J48" s="12"/>
    </row>
    <row r="49" spans="1:10" ht="16.5">
      <c r="A49" s="13"/>
      <c r="B49" s="14"/>
      <c r="C49" s="15"/>
      <c r="D49" s="15"/>
      <c r="E49" s="15"/>
      <c r="F49" s="15"/>
      <c r="G49" s="262" t="s">
        <v>102</v>
      </c>
      <c r="H49" s="263"/>
      <c r="I49" s="262" t="s">
        <v>103</v>
      </c>
      <c r="J49" s="263"/>
    </row>
    <row r="50" spans="1:10" ht="14.25" customHeight="1">
      <c r="A50" s="18"/>
      <c r="B50" s="19"/>
      <c r="C50" s="247" t="s">
        <v>104</v>
      </c>
      <c r="D50" s="248"/>
      <c r="E50" s="248"/>
      <c r="F50" s="249"/>
      <c r="G50" s="267" t="s">
        <v>105</v>
      </c>
      <c r="H50" s="268"/>
      <c r="I50" s="271" t="s">
        <v>106</v>
      </c>
      <c r="J50" s="272"/>
    </row>
    <row r="51" spans="1:10" ht="29.25" customHeight="1">
      <c r="A51" s="48"/>
      <c r="B51" s="49"/>
      <c r="C51" s="264"/>
      <c r="D51" s="265"/>
      <c r="E51" s="265"/>
      <c r="F51" s="266"/>
      <c r="G51" s="269"/>
      <c r="H51" s="270"/>
      <c r="I51" s="273"/>
      <c r="J51" s="274"/>
    </row>
    <row r="52" spans="1:10" ht="21">
      <c r="A52" s="20"/>
      <c r="B52" s="21"/>
      <c r="C52" s="252" t="s">
        <v>54</v>
      </c>
      <c r="D52" s="22">
        <v>1</v>
      </c>
      <c r="E52" s="253" t="s">
        <v>55</v>
      </c>
      <c r="F52" s="22" t="s">
        <v>56</v>
      </c>
      <c r="G52" s="50">
        <v>20</v>
      </c>
      <c r="H52" s="51" t="s">
        <v>107</v>
      </c>
      <c r="I52" s="23">
        <v>200</v>
      </c>
      <c r="J52" s="51" t="s">
        <v>57</v>
      </c>
    </row>
    <row r="53" spans="1:10" ht="21">
      <c r="A53" s="20"/>
      <c r="B53" s="21"/>
      <c r="C53" s="252"/>
      <c r="D53" s="22">
        <v>2</v>
      </c>
      <c r="E53" s="253"/>
      <c r="F53" s="22" t="s">
        <v>58</v>
      </c>
      <c r="G53" s="50">
        <v>20</v>
      </c>
      <c r="H53" s="51" t="s">
        <v>107</v>
      </c>
      <c r="I53" s="23">
        <v>200</v>
      </c>
      <c r="J53" s="51" t="s">
        <v>57</v>
      </c>
    </row>
    <row r="54" spans="1:10" ht="21">
      <c r="A54" s="20"/>
      <c r="B54" s="21"/>
      <c r="C54" s="252"/>
      <c r="D54" s="22">
        <v>3</v>
      </c>
      <c r="E54" s="253"/>
      <c r="F54" s="22" t="s">
        <v>59</v>
      </c>
      <c r="G54" s="50">
        <v>20</v>
      </c>
      <c r="H54" s="51" t="s">
        <v>107</v>
      </c>
      <c r="I54" s="23">
        <v>200</v>
      </c>
      <c r="J54" s="51" t="s">
        <v>57</v>
      </c>
    </row>
    <row r="55" spans="1:10" ht="21">
      <c r="A55" s="20"/>
      <c r="B55" s="21"/>
      <c r="C55" s="252"/>
      <c r="D55" s="22">
        <v>4</v>
      </c>
      <c r="E55" s="254" t="s">
        <v>60</v>
      </c>
      <c r="F55" s="254"/>
      <c r="G55" s="50">
        <v>20</v>
      </c>
      <c r="H55" s="51" t="s">
        <v>107</v>
      </c>
      <c r="I55" s="23">
        <v>200</v>
      </c>
      <c r="J55" s="51" t="s">
        <v>57</v>
      </c>
    </row>
    <row r="56" spans="1:10" ht="21">
      <c r="A56" s="20"/>
      <c r="B56" s="21"/>
      <c r="C56" s="252"/>
      <c r="D56" s="22">
        <v>5</v>
      </c>
      <c r="E56" s="253" t="s">
        <v>61</v>
      </c>
      <c r="F56" s="253"/>
      <c r="G56" s="50">
        <v>20</v>
      </c>
      <c r="H56" s="51" t="s">
        <v>107</v>
      </c>
      <c r="I56" s="23">
        <v>200</v>
      </c>
      <c r="J56" s="51" t="s">
        <v>57</v>
      </c>
    </row>
    <row r="57" spans="1:10" ht="21">
      <c r="A57" s="20"/>
      <c r="B57" s="21"/>
      <c r="C57" s="252"/>
      <c r="D57" s="22">
        <v>6</v>
      </c>
      <c r="E57" s="253" t="s">
        <v>62</v>
      </c>
      <c r="F57" s="22" t="s">
        <v>56</v>
      </c>
      <c r="G57" s="50">
        <v>20</v>
      </c>
      <c r="H57" s="51" t="s">
        <v>107</v>
      </c>
      <c r="I57" s="23">
        <v>200</v>
      </c>
      <c r="J57" s="51" t="s">
        <v>57</v>
      </c>
    </row>
    <row r="58" spans="1:10" ht="21">
      <c r="A58" s="20"/>
      <c r="B58" s="21"/>
      <c r="C58" s="252"/>
      <c r="D58" s="22">
        <v>7</v>
      </c>
      <c r="E58" s="253"/>
      <c r="F58" s="22" t="s">
        <v>58</v>
      </c>
      <c r="G58" s="50">
        <v>20</v>
      </c>
      <c r="H58" s="51" t="s">
        <v>107</v>
      </c>
      <c r="I58" s="23">
        <v>200</v>
      </c>
      <c r="J58" s="51" t="s">
        <v>57</v>
      </c>
    </row>
    <row r="59" spans="1:10" ht="21">
      <c r="A59" s="20"/>
      <c r="B59" s="21"/>
      <c r="C59" s="252"/>
      <c r="D59" s="22">
        <v>8</v>
      </c>
      <c r="E59" s="253"/>
      <c r="F59" s="22" t="s">
        <v>59</v>
      </c>
      <c r="G59" s="50">
        <v>20</v>
      </c>
      <c r="H59" s="51" t="s">
        <v>107</v>
      </c>
      <c r="I59" s="23">
        <v>200</v>
      </c>
      <c r="J59" s="51" t="s">
        <v>57</v>
      </c>
    </row>
    <row r="60" spans="1:10" ht="21">
      <c r="A60" s="20"/>
      <c r="B60" s="21"/>
      <c r="C60" s="28" t="s">
        <v>63</v>
      </c>
      <c r="D60" s="22">
        <v>9</v>
      </c>
      <c r="E60" s="253" t="s">
        <v>64</v>
      </c>
      <c r="F60" s="253"/>
      <c r="G60" s="50">
        <v>20</v>
      </c>
      <c r="H60" s="51" t="s">
        <v>107</v>
      </c>
      <c r="I60" s="23">
        <v>200</v>
      </c>
      <c r="J60" s="51" t="s">
        <v>57</v>
      </c>
    </row>
    <row r="61" spans="1:10" ht="21">
      <c r="A61" s="20"/>
      <c r="B61" s="21"/>
      <c r="C61" s="252" t="s">
        <v>66</v>
      </c>
      <c r="D61" s="22">
        <v>10</v>
      </c>
      <c r="E61" s="253" t="s">
        <v>67</v>
      </c>
      <c r="F61" s="253"/>
      <c r="G61" s="50">
        <v>20</v>
      </c>
      <c r="H61" s="51" t="s">
        <v>107</v>
      </c>
      <c r="I61" s="23">
        <v>200</v>
      </c>
      <c r="J61" s="51" t="s">
        <v>57</v>
      </c>
    </row>
    <row r="62" spans="1:10" ht="21">
      <c r="A62" s="20"/>
      <c r="B62" s="21"/>
      <c r="C62" s="252"/>
      <c r="D62" s="22">
        <v>11</v>
      </c>
      <c r="E62" s="253" t="s">
        <v>68</v>
      </c>
      <c r="F62" s="253"/>
      <c r="G62" s="50">
        <v>20</v>
      </c>
      <c r="H62" s="51" t="s">
        <v>107</v>
      </c>
      <c r="I62" s="23">
        <v>200</v>
      </c>
      <c r="J62" s="51" t="s">
        <v>57</v>
      </c>
    </row>
    <row r="63" spans="1:10" ht="21">
      <c r="A63" s="20"/>
      <c r="B63" s="21"/>
      <c r="C63" s="252"/>
      <c r="D63" s="22">
        <v>12</v>
      </c>
      <c r="E63" s="253" t="s">
        <v>69</v>
      </c>
      <c r="F63" s="253"/>
      <c r="G63" s="50">
        <v>20</v>
      </c>
      <c r="H63" s="51" t="s">
        <v>107</v>
      </c>
      <c r="I63" s="23">
        <v>200</v>
      </c>
      <c r="J63" s="51" t="s">
        <v>57</v>
      </c>
    </row>
    <row r="64" spans="1:10" ht="21">
      <c r="A64" s="20"/>
      <c r="B64" s="21"/>
      <c r="C64" s="252"/>
      <c r="D64" s="22">
        <v>13</v>
      </c>
      <c r="E64" s="253" t="s">
        <v>70</v>
      </c>
      <c r="F64" s="253"/>
      <c r="G64" s="50">
        <v>20</v>
      </c>
      <c r="H64" s="51" t="s">
        <v>107</v>
      </c>
      <c r="I64" s="23">
        <v>200</v>
      </c>
      <c r="J64" s="51" t="s">
        <v>57</v>
      </c>
    </row>
    <row r="65" spans="1:10" ht="21">
      <c r="A65" s="20"/>
      <c r="B65" s="21"/>
      <c r="C65" s="252"/>
      <c r="D65" s="22">
        <v>14</v>
      </c>
      <c r="E65" s="253" t="s">
        <v>71</v>
      </c>
      <c r="F65" s="253"/>
      <c r="G65" s="50">
        <v>20</v>
      </c>
      <c r="H65" s="51" t="s">
        <v>107</v>
      </c>
      <c r="I65" s="23">
        <v>200</v>
      </c>
      <c r="J65" s="51" t="s">
        <v>57</v>
      </c>
    </row>
    <row r="66" spans="1:10" ht="21">
      <c r="A66" s="20"/>
      <c r="B66" s="21"/>
      <c r="C66" s="252"/>
      <c r="D66" s="22">
        <v>15</v>
      </c>
      <c r="E66" s="253" t="s">
        <v>72</v>
      </c>
      <c r="F66" s="253"/>
      <c r="G66" s="50">
        <v>20</v>
      </c>
      <c r="H66" s="51" t="s">
        <v>107</v>
      </c>
      <c r="I66" s="23">
        <v>200</v>
      </c>
      <c r="J66" s="51" t="s">
        <v>57</v>
      </c>
    </row>
    <row r="67" spans="1:10" ht="21">
      <c r="A67" s="20"/>
      <c r="B67" s="21"/>
      <c r="C67" s="252"/>
      <c r="D67" s="52">
        <v>16</v>
      </c>
      <c r="E67" s="275" t="s">
        <v>73</v>
      </c>
      <c r="F67" s="53" t="s">
        <v>108</v>
      </c>
      <c r="G67" s="54" t="s">
        <v>109</v>
      </c>
      <c r="H67" s="51" t="s">
        <v>107</v>
      </c>
      <c r="I67" s="277">
        <v>200</v>
      </c>
      <c r="J67" s="277" t="s">
        <v>57</v>
      </c>
    </row>
    <row r="68" spans="1:10" ht="21">
      <c r="A68" s="20"/>
      <c r="B68" s="21"/>
      <c r="C68" s="252"/>
      <c r="D68" s="52">
        <v>17</v>
      </c>
      <c r="E68" s="276"/>
      <c r="F68" s="53" t="s">
        <v>110</v>
      </c>
      <c r="G68" s="54" t="s">
        <v>111</v>
      </c>
      <c r="H68" s="51" t="s">
        <v>107</v>
      </c>
      <c r="I68" s="278"/>
      <c r="J68" s="278"/>
    </row>
    <row r="69" spans="1:10" ht="21">
      <c r="A69" s="20"/>
      <c r="B69" s="21"/>
      <c r="C69" s="252"/>
      <c r="D69" s="52">
        <v>18</v>
      </c>
      <c r="E69" s="253" t="s">
        <v>74</v>
      </c>
      <c r="F69" s="253"/>
      <c r="G69" s="50">
        <v>20</v>
      </c>
      <c r="H69" s="51" t="s">
        <v>107</v>
      </c>
      <c r="I69" s="23">
        <v>200</v>
      </c>
      <c r="J69" s="51" t="s">
        <v>57</v>
      </c>
    </row>
    <row r="70" spans="1:10" ht="21">
      <c r="A70" s="20"/>
      <c r="B70" s="21"/>
      <c r="C70" s="252"/>
      <c r="D70" s="52">
        <v>19</v>
      </c>
      <c r="E70" s="256" t="s">
        <v>75</v>
      </c>
      <c r="F70" s="256"/>
      <c r="G70" s="50">
        <v>20</v>
      </c>
      <c r="H70" s="51" t="s">
        <v>107</v>
      </c>
      <c r="I70" s="23">
        <v>200</v>
      </c>
      <c r="J70" s="51" t="s">
        <v>57</v>
      </c>
    </row>
    <row r="71" spans="1:10" ht="21">
      <c r="A71" s="20"/>
      <c r="B71" s="21"/>
      <c r="C71" s="257" t="s">
        <v>76</v>
      </c>
      <c r="D71" s="52">
        <v>20</v>
      </c>
      <c r="E71" s="253" t="s">
        <v>77</v>
      </c>
      <c r="F71" s="253"/>
      <c r="G71" s="50">
        <v>20</v>
      </c>
      <c r="H71" s="51" t="s">
        <v>107</v>
      </c>
      <c r="I71" s="23">
        <v>200</v>
      </c>
      <c r="J71" s="51" t="s">
        <v>57</v>
      </c>
    </row>
    <row r="72" spans="1:10" ht="21">
      <c r="A72" s="20"/>
      <c r="B72" s="21"/>
      <c r="C72" s="257"/>
      <c r="D72" s="52">
        <v>21</v>
      </c>
      <c r="E72" s="253" t="s">
        <v>78</v>
      </c>
      <c r="F72" s="253"/>
      <c r="G72" s="50">
        <v>20</v>
      </c>
      <c r="H72" s="51" t="s">
        <v>107</v>
      </c>
      <c r="I72" s="23">
        <v>200</v>
      </c>
      <c r="J72" s="51" t="s">
        <v>57</v>
      </c>
    </row>
    <row r="73" spans="1:10" ht="21">
      <c r="A73" s="20"/>
      <c r="B73" s="21"/>
      <c r="C73" s="257" t="s">
        <v>79</v>
      </c>
      <c r="D73" s="52">
        <v>22</v>
      </c>
      <c r="E73" s="253" t="s">
        <v>80</v>
      </c>
      <c r="F73" s="253"/>
      <c r="G73" s="50" t="s">
        <v>112</v>
      </c>
      <c r="H73" s="51" t="s">
        <v>112</v>
      </c>
      <c r="I73" s="51" t="s">
        <v>112</v>
      </c>
      <c r="J73" s="51" t="s">
        <v>112</v>
      </c>
    </row>
    <row r="74" spans="1:10" ht="21">
      <c r="A74" s="20"/>
      <c r="B74" s="21"/>
      <c r="C74" s="257"/>
      <c r="D74" s="52">
        <v>23</v>
      </c>
      <c r="E74" s="253" t="s">
        <v>81</v>
      </c>
      <c r="F74" s="253"/>
      <c r="G74" s="50" t="s">
        <v>112</v>
      </c>
      <c r="H74" s="51" t="s">
        <v>112</v>
      </c>
      <c r="I74" s="51" t="s">
        <v>112</v>
      </c>
      <c r="J74" s="51" t="s">
        <v>112</v>
      </c>
    </row>
    <row r="75" spans="1:10" ht="21">
      <c r="A75" s="20"/>
      <c r="B75" s="21"/>
      <c r="C75" s="257"/>
      <c r="D75" s="52">
        <v>24</v>
      </c>
      <c r="E75" s="253" t="s">
        <v>82</v>
      </c>
      <c r="F75" s="253"/>
      <c r="G75" s="50" t="s">
        <v>112</v>
      </c>
      <c r="H75" s="51" t="s">
        <v>112</v>
      </c>
      <c r="I75" s="51" t="s">
        <v>112</v>
      </c>
      <c r="J75" s="51" t="s">
        <v>112</v>
      </c>
    </row>
    <row r="76" spans="1:10" ht="21">
      <c r="A76" s="20"/>
      <c r="B76" s="21"/>
      <c r="C76" s="257"/>
      <c r="D76" s="52">
        <v>25</v>
      </c>
      <c r="E76" s="253" t="s">
        <v>83</v>
      </c>
      <c r="F76" s="253"/>
      <c r="G76" s="50" t="s">
        <v>112</v>
      </c>
      <c r="H76" s="51" t="s">
        <v>112</v>
      </c>
      <c r="I76" s="51" t="s">
        <v>112</v>
      </c>
      <c r="J76" s="51" t="s">
        <v>112</v>
      </c>
    </row>
    <row r="77" spans="1:10" ht="21">
      <c r="A77" s="20"/>
      <c r="B77" s="21"/>
      <c r="C77" s="257"/>
      <c r="D77" s="52">
        <v>26</v>
      </c>
      <c r="E77" s="253" t="s">
        <v>84</v>
      </c>
      <c r="F77" s="253"/>
      <c r="G77" s="50" t="s">
        <v>112</v>
      </c>
      <c r="H77" s="51" t="s">
        <v>112</v>
      </c>
      <c r="I77" s="51" t="s">
        <v>112</v>
      </c>
      <c r="J77" s="51" t="s">
        <v>112</v>
      </c>
    </row>
    <row r="78" spans="1:10" ht="21">
      <c r="A78" s="20"/>
      <c r="B78" s="21"/>
      <c r="C78" s="257"/>
      <c r="D78" s="52">
        <v>27</v>
      </c>
      <c r="E78" s="253" t="s">
        <v>85</v>
      </c>
      <c r="F78" s="253"/>
      <c r="G78" s="50" t="s">
        <v>112</v>
      </c>
      <c r="H78" s="51" t="s">
        <v>112</v>
      </c>
      <c r="I78" s="51" t="s">
        <v>112</v>
      </c>
      <c r="J78" s="51" t="s">
        <v>112</v>
      </c>
    </row>
    <row r="79" spans="1:10" ht="21">
      <c r="A79" s="20"/>
      <c r="B79" s="21"/>
      <c r="C79" s="257"/>
      <c r="D79" s="52">
        <v>28</v>
      </c>
      <c r="E79" s="254" t="s">
        <v>86</v>
      </c>
      <c r="F79" s="254"/>
      <c r="G79" s="50" t="s">
        <v>112</v>
      </c>
      <c r="H79" s="51" t="s">
        <v>112</v>
      </c>
      <c r="I79" s="51" t="s">
        <v>112</v>
      </c>
      <c r="J79" s="51" t="s">
        <v>112</v>
      </c>
    </row>
    <row r="80" spans="1:10" ht="21">
      <c r="A80" s="30"/>
      <c r="B80" s="31"/>
      <c r="C80" s="257"/>
      <c r="D80" s="52">
        <v>29</v>
      </c>
      <c r="E80" s="254" t="s">
        <v>87</v>
      </c>
      <c r="F80" s="254"/>
      <c r="G80" s="50" t="s">
        <v>112</v>
      </c>
      <c r="H80" s="51" t="s">
        <v>112</v>
      </c>
      <c r="I80" s="51" t="s">
        <v>112</v>
      </c>
      <c r="J80" s="51" t="s">
        <v>112</v>
      </c>
    </row>
    <row r="81" spans="1:10" ht="123" customHeight="1">
      <c r="A81" s="32" t="s">
        <v>113</v>
      </c>
      <c r="B81" s="33"/>
      <c r="C81" s="34"/>
      <c r="D81" s="35"/>
      <c r="E81" s="36"/>
      <c r="F81" s="37"/>
      <c r="G81" s="282"/>
      <c r="H81" s="283"/>
      <c r="I81" s="55" t="s">
        <v>114</v>
      </c>
      <c r="J81" s="56"/>
    </row>
    <row r="82" spans="1:10" ht="81" customHeight="1">
      <c r="A82" s="38" t="s">
        <v>90</v>
      </c>
      <c r="B82" s="39"/>
      <c r="C82" s="40"/>
      <c r="D82" s="41"/>
      <c r="E82" s="42"/>
      <c r="F82" s="43"/>
      <c r="G82" s="260" t="s">
        <v>115</v>
      </c>
      <c r="H82" s="261"/>
      <c r="I82" s="260" t="s">
        <v>116</v>
      </c>
      <c r="J82" s="261"/>
    </row>
    <row r="83" spans="1:10">
      <c r="A83" s="44" t="s">
        <v>92</v>
      </c>
      <c r="B83" s="44"/>
    </row>
    <row r="84" spans="1:10">
      <c r="A84" s="8" t="s">
        <v>93</v>
      </c>
    </row>
    <row r="85" spans="1:10">
      <c r="A85" s="8" t="s">
        <v>117</v>
      </c>
    </row>
    <row r="86" spans="1:10">
      <c r="B86" s="8" t="s">
        <v>118</v>
      </c>
    </row>
    <row r="87" spans="1:10">
      <c r="A87" s="8" t="s">
        <v>96</v>
      </c>
      <c r="C87" s="57"/>
      <c r="D87" s="57"/>
      <c r="E87" s="57"/>
      <c r="F87" s="57"/>
      <c r="G87" s="57"/>
      <c r="H87" s="57"/>
    </row>
    <row r="88" spans="1:10">
      <c r="A88" s="8" t="s">
        <v>119</v>
      </c>
      <c r="B88" s="44"/>
      <c r="C88" s="57"/>
      <c r="D88" s="57"/>
      <c r="E88" s="57"/>
      <c r="F88" s="57"/>
      <c r="G88" s="57"/>
      <c r="H88" s="57"/>
    </row>
    <row r="89" spans="1:10">
      <c r="A89" s="8" t="s">
        <v>120</v>
      </c>
      <c r="C89" s="57"/>
      <c r="D89" s="57"/>
      <c r="E89" s="57"/>
      <c r="F89" s="57"/>
      <c r="G89" s="57"/>
      <c r="H89" s="57"/>
    </row>
    <row r="90" spans="1:10">
      <c r="A90" s="8" t="s">
        <v>121</v>
      </c>
      <c r="C90" s="57"/>
      <c r="D90" s="57"/>
      <c r="E90" s="57"/>
      <c r="F90" s="57"/>
      <c r="G90" s="57"/>
      <c r="H90" s="57"/>
    </row>
    <row r="91" spans="1:10">
      <c r="A91" s="8" t="s">
        <v>122</v>
      </c>
      <c r="C91" s="57"/>
      <c r="D91" s="57"/>
      <c r="E91" s="57"/>
      <c r="F91" s="57"/>
      <c r="G91" s="57"/>
      <c r="H91" s="57"/>
    </row>
    <row r="92" spans="1:10">
      <c r="A92" s="44" t="s">
        <v>123</v>
      </c>
      <c r="C92" s="57"/>
      <c r="D92" s="57"/>
      <c r="E92" s="57"/>
      <c r="F92" s="57"/>
      <c r="H92" s="57"/>
    </row>
    <row r="93" spans="1:10">
      <c r="A93" s="8" t="s">
        <v>124</v>
      </c>
    </row>
    <row r="94" spans="1:10">
      <c r="A94" s="8" t="s">
        <v>125</v>
      </c>
      <c r="B94" s="44"/>
      <c r="E94" s="58"/>
      <c r="F94" s="58"/>
      <c r="G94" s="58"/>
      <c r="H94" s="58"/>
    </row>
    <row r="95" spans="1:10">
      <c r="A95" s="8" t="s">
        <v>126</v>
      </c>
      <c r="B95" s="44"/>
      <c r="E95" s="58"/>
      <c r="F95" s="58"/>
      <c r="G95" s="58"/>
      <c r="H95" s="58"/>
    </row>
    <row r="96" spans="1:10">
      <c r="A96" s="8" t="s">
        <v>127</v>
      </c>
      <c r="E96" s="58"/>
      <c r="F96" s="58"/>
      <c r="G96" s="58"/>
      <c r="H96" s="58"/>
    </row>
    <row r="97" spans="1:10">
      <c r="A97" s="8" t="s">
        <v>128</v>
      </c>
      <c r="E97" s="58"/>
      <c r="F97" s="58"/>
      <c r="G97" s="58"/>
      <c r="H97" s="58"/>
    </row>
    <row r="99" spans="1:10" ht="19">
      <c r="A99" s="9" t="s">
        <v>129</v>
      </c>
      <c r="B99" s="10"/>
      <c r="C99" s="11"/>
      <c r="D99" s="11"/>
      <c r="E99" s="11"/>
      <c r="F99" s="11"/>
      <c r="G99" s="59"/>
      <c r="H99" s="59"/>
      <c r="I99" s="59"/>
      <c r="J99" s="60"/>
    </row>
    <row r="100" spans="1:10" ht="19">
      <c r="A100" s="13"/>
      <c r="B100" s="61"/>
      <c r="C100" s="61"/>
      <c r="D100" s="61"/>
      <c r="E100" s="61"/>
      <c r="F100" s="61"/>
      <c r="G100" s="284" t="s">
        <v>130</v>
      </c>
      <c r="H100" s="285"/>
      <c r="I100" s="285"/>
      <c r="J100" s="286"/>
    </row>
    <row r="101" spans="1:10" ht="16.5">
      <c r="A101" s="13"/>
      <c r="B101" s="61"/>
      <c r="C101" s="61"/>
      <c r="D101" s="61"/>
      <c r="E101" s="61"/>
      <c r="F101" s="61"/>
      <c r="G101" s="287" t="s">
        <v>131</v>
      </c>
      <c r="H101" s="288"/>
      <c r="I101" s="288"/>
      <c r="J101" s="289"/>
    </row>
    <row r="102" spans="1:10" ht="44.25" customHeight="1">
      <c r="A102" s="32" t="s">
        <v>132</v>
      </c>
      <c r="B102" s="33"/>
      <c r="C102" s="35"/>
      <c r="D102" s="35"/>
      <c r="E102" s="36"/>
      <c r="F102" s="37"/>
      <c r="G102" s="260" t="s">
        <v>133</v>
      </c>
      <c r="H102" s="290"/>
      <c r="I102" s="290"/>
      <c r="J102" s="261"/>
    </row>
    <row r="103" spans="1:10" ht="52.5" customHeight="1">
      <c r="A103" s="38" t="s">
        <v>90</v>
      </c>
      <c r="B103" s="39"/>
      <c r="C103" s="41"/>
      <c r="D103" s="41"/>
      <c r="E103" s="42"/>
      <c r="F103" s="43"/>
      <c r="G103" s="279" t="s">
        <v>134</v>
      </c>
      <c r="H103" s="280"/>
      <c r="I103" s="280"/>
      <c r="J103" s="28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178</v>
      </c>
    </row>
    <row r="2" spans="1:4">
      <c r="A2">
        <v>1</v>
      </c>
      <c r="B2" t="s">
        <v>179</v>
      </c>
      <c r="C2">
        <v>200</v>
      </c>
      <c r="D2" t="s">
        <v>135</v>
      </c>
    </row>
    <row r="3" spans="1:4">
      <c r="A3">
        <v>2</v>
      </c>
      <c r="B3" t="s">
        <v>180</v>
      </c>
      <c r="C3">
        <v>300</v>
      </c>
      <c r="D3" t="s">
        <v>135</v>
      </c>
    </row>
    <row r="4" spans="1:4">
      <c r="A4">
        <v>3</v>
      </c>
      <c r="B4" t="s">
        <v>181</v>
      </c>
      <c r="C4">
        <v>400</v>
      </c>
      <c r="D4" t="s">
        <v>135</v>
      </c>
    </row>
    <row r="5" spans="1:4">
      <c r="A5">
        <v>4</v>
      </c>
      <c r="B5" t="s">
        <v>182</v>
      </c>
      <c r="C5">
        <v>500</v>
      </c>
      <c r="D5" t="s">
        <v>135</v>
      </c>
    </row>
    <row r="6" spans="1:4">
      <c r="A6">
        <v>5</v>
      </c>
      <c r="B6" t="s">
        <v>139</v>
      </c>
      <c r="C6">
        <v>200</v>
      </c>
      <c r="D6" t="s">
        <v>135</v>
      </c>
    </row>
    <row r="7" spans="1:4">
      <c r="A7">
        <v>6</v>
      </c>
      <c r="B7" t="s">
        <v>140</v>
      </c>
      <c r="C7">
        <v>200</v>
      </c>
      <c r="D7" t="s">
        <v>135</v>
      </c>
    </row>
    <row r="8" spans="1:4">
      <c r="A8">
        <v>7</v>
      </c>
      <c r="B8" t="s">
        <v>141</v>
      </c>
      <c r="C8">
        <v>200</v>
      </c>
      <c r="D8" t="s">
        <v>135</v>
      </c>
    </row>
    <row r="9" spans="1:4">
      <c r="A9">
        <v>8</v>
      </c>
      <c r="B9" t="s">
        <v>183</v>
      </c>
      <c r="C9">
        <v>200</v>
      </c>
      <c r="D9" t="s">
        <v>135</v>
      </c>
    </row>
    <row r="10" spans="1:4">
      <c r="A10">
        <v>9</v>
      </c>
      <c r="B10" t="s">
        <v>184</v>
      </c>
      <c r="C10">
        <v>300</v>
      </c>
      <c r="D10" t="s">
        <v>138</v>
      </c>
    </row>
    <row r="11" spans="1:4">
      <c r="A11">
        <v>10</v>
      </c>
      <c r="B11" t="s">
        <v>185</v>
      </c>
      <c r="C11">
        <v>400</v>
      </c>
      <c r="D11" t="s">
        <v>138</v>
      </c>
    </row>
    <row r="12" spans="1:4">
      <c r="A12">
        <v>11</v>
      </c>
      <c r="B12" t="s">
        <v>186</v>
      </c>
      <c r="C12">
        <v>200</v>
      </c>
      <c r="D12" t="s">
        <v>135</v>
      </c>
    </row>
    <row r="13" spans="1:4">
      <c r="A13">
        <v>12</v>
      </c>
      <c r="B13" t="s">
        <v>228</v>
      </c>
      <c r="C13">
        <v>200</v>
      </c>
      <c r="D13" t="s">
        <v>135</v>
      </c>
    </row>
    <row r="14" spans="1:4">
      <c r="A14">
        <v>13</v>
      </c>
      <c r="B14" t="s">
        <v>145</v>
      </c>
      <c r="C14">
        <v>200</v>
      </c>
      <c r="D14" t="s">
        <v>135</v>
      </c>
    </row>
    <row r="15" spans="1:4">
      <c r="A15">
        <v>14</v>
      </c>
      <c r="B15" t="s">
        <v>142</v>
      </c>
      <c r="C15">
        <v>200</v>
      </c>
      <c r="D15" t="s">
        <v>135</v>
      </c>
    </row>
    <row r="16" spans="1:4">
      <c r="A16">
        <v>15</v>
      </c>
      <c r="B16" t="s">
        <v>143</v>
      </c>
      <c r="C16">
        <v>200</v>
      </c>
      <c r="D16" t="s">
        <v>135</v>
      </c>
    </row>
    <row r="17" spans="1:6">
      <c r="A17">
        <v>16</v>
      </c>
      <c r="B17" t="s">
        <v>187</v>
      </c>
      <c r="C17">
        <v>200</v>
      </c>
      <c r="D17" t="s">
        <v>135</v>
      </c>
    </row>
    <row r="18" spans="1:6">
      <c r="A18">
        <v>17</v>
      </c>
      <c r="B18" t="s">
        <v>136</v>
      </c>
      <c r="C18">
        <v>200</v>
      </c>
      <c r="D18" t="s">
        <v>135</v>
      </c>
    </row>
    <row r="19" spans="1:6">
      <c r="A19">
        <v>18</v>
      </c>
      <c r="B19" t="s">
        <v>146</v>
      </c>
      <c r="C19">
        <v>200</v>
      </c>
      <c r="D19" t="s">
        <v>135</v>
      </c>
    </row>
    <row r="20" spans="1:6">
      <c r="A20">
        <v>19</v>
      </c>
      <c r="B20" t="s">
        <v>188</v>
      </c>
      <c r="C20">
        <v>200</v>
      </c>
      <c r="D20" t="s">
        <v>135</v>
      </c>
    </row>
    <row r="21" spans="1:6">
      <c r="A21">
        <v>20</v>
      </c>
      <c r="B21" t="s">
        <v>229</v>
      </c>
      <c r="C21">
        <v>200</v>
      </c>
      <c r="D21" t="s">
        <v>135</v>
      </c>
    </row>
    <row r="22" spans="1:6">
      <c r="A22">
        <v>21</v>
      </c>
      <c r="B22" t="s">
        <v>147</v>
      </c>
      <c r="C22">
        <v>200</v>
      </c>
      <c r="D22" t="s">
        <v>135</v>
      </c>
    </row>
    <row r="23" spans="1:6">
      <c r="A23">
        <v>22</v>
      </c>
      <c r="B23" t="s">
        <v>144</v>
      </c>
      <c r="C23">
        <v>200</v>
      </c>
      <c r="D23" t="s">
        <v>135</v>
      </c>
    </row>
    <row r="24" spans="1:6">
      <c r="A24">
        <v>23</v>
      </c>
      <c r="B24" t="s">
        <v>148</v>
      </c>
      <c r="C24">
        <v>6</v>
      </c>
      <c r="D24" t="s">
        <v>138</v>
      </c>
      <c r="E24">
        <v>18</v>
      </c>
      <c r="F24" t="s">
        <v>199</v>
      </c>
    </row>
    <row r="25" spans="1:6">
      <c r="A25">
        <v>24</v>
      </c>
      <c r="B25" t="s">
        <v>150</v>
      </c>
      <c r="C25">
        <v>6</v>
      </c>
      <c r="D25" t="s">
        <v>138</v>
      </c>
      <c r="E25">
        <v>18</v>
      </c>
      <c r="F25" t="s">
        <v>199</v>
      </c>
    </row>
    <row r="26" spans="1:6">
      <c r="A26">
        <v>25</v>
      </c>
      <c r="B26" t="s">
        <v>151</v>
      </c>
      <c r="C26">
        <v>6</v>
      </c>
      <c r="D26" t="s">
        <v>138</v>
      </c>
      <c r="E26">
        <v>18</v>
      </c>
      <c r="F26" t="s">
        <v>199</v>
      </c>
    </row>
    <row r="27" spans="1:6">
      <c r="A27">
        <v>26</v>
      </c>
      <c r="B27" t="s">
        <v>149</v>
      </c>
      <c r="C27">
        <v>6</v>
      </c>
      <c r="D27" t="s">
        <v>138</v>
      </c>
      <c r="E27">
        <v>18</v>
      </c>
      <c r="F27" t="s">
        <v>199</v>
      </c>
    </row>
    <row r="28" spans="1:6">
      <c r="A28">
        <v>27</v>
      </c>
      <c r="B28" t="s">
        <v>137</v>
      </c>
      <c r="C28">
        <v>6</v>
      </c>
      <c r="D28" t="s">
        <v>138</v>
      </c>
      <c r="E28">
        <v>18</v>
      </c>
      <c r="F28" t="s">
        <v>199</v>
      </c>
    </row>
    <row r="29" spans="1:6">
      <c r="A29">
        <v>28</v>
      </c>
      <c r="B29" t="s">
        <v>189</v>
      </c>
      <c r="C29">
        <v>6</v>
      </c>
      <c r="D29" t="s">
        <v>138</v>
      </c>
      <c r="E29">
        <v>18</v>
      </c>
      <c r="F29" t="s">
        <v>199</v>
      </c>
    </row>
    <row r="30" spans="1:6">
      <c r="A30">
        <v>29</v>
      </c>
      <c r="B30" t="s">
        <v>190</v>
      </c>
      <c r="C30">
        <v>6</v>
      </c>
      <c r="D30" t="s">
        <v>138</v>
      </c>
      <c r="E30">
        <v>18</v>
      </c>
      <c r="F30" t="s">
        <v>199</v>
      </c>
    </row>
    <row r="32" spans="1:6">
      <c r="B32" t="s">
        <v>200</v>
      </c>
    </row>
    <row r="33" spans="2:2">
      <c r="B33" t="s">
        <v>201</v>
      </c>
    </row>
    <row r="34" spans="2:2">
      <c r="B34" t="s">
        <v>202</v>
      </c>
    </row>
    <row r="35" spans="2:2">
      <c r="B35" t="s">
        <v>203</v>
      </c>
    </row>
    <row r="36" spans="2:2">
      <c r="B36" t="s">
        <v>204</v>
      </c>
    </row>
    <row r="37" spans="2:2">
      <c r="B37" t="s">
        <v>205</v>
      </c>
    </row>
    <row r="38" spans="2:2">
      <c r="B38" t="s">
        <v>206</v>
      </c>
    </row>
    <row r="39" spans="2:2">
      <c r="B39" t="s">
        <v>207</v>
      </c>
    </row>
    <row r="40" spans="2:2">
      <c r="B40" t="s">
        <v>208</v>
      </c>
    </row>
    <row r="41" spans="2:2">
      <c r="B41" t="s">
        <v>209</v>
      </c>
    </row>
    <row r="42" spans="2:2">
      <c r="B42" t="s">
        <v>210</v>
      </c>
    </row>
    <row r="43" spans="2:2">
      <c r="B43" t="s">
        <v>211</v>
      </c>
    </row>
    <row r="44" spans="2:2">
      <c r="B44" t="s">
        <v>29</v>
      </c>
    </row>
    <row r="45" spans="2:2">
      <c r="B45" t="s">
        <v>212</v>
      </c>
    </row>
    <row r="46" spans="2:2">
      <c r="B46" t="s">
        <v>213</v>
      </c>
    </row>
    <row r="47" spans="2:2">
      <c r="B47" t="s">
        <v>214</v>
      </c>
    </row>
    <row r="48" spans="2:2">
      <c r="B48" t="s">
        <v>215</v>
      </c>
    </row>
    <row r="49" spans="2:2">
      <c r="B49" t="s">
        <v>216</v>
      </c>
    </row>
    <row r="50" spans="2:2">
      <c r="B50" t="s">
        <v>217</v>
      </c>
    </row>
    <row r="51" spans="2:2">
      <c r="B51" t="s">
        <v>218</v>
      </c>
    </row>
    <row r="52" spans="2:2">
      <c r="B52" t="s">
        <v>152</v>
      </c>
    </row>
    <row r="53" spans="2:2">
      <c r="B53" t="s">
        <v>153</v>
      </c>
    </row>
    <row r="54" spans="2:2">
      <c r="B54" t="s">
        <v>154</v>
      </c>
    </row>
    <row r="55" spans="2:2">
      <c r="B55" t="s">
        <v>155</v>
      </c>
    </row>
    <row r="56" spans="2:2">
      <c r="B56" t="s">
        <v>156</v>
      </c>
    </row>
    <row r="57" spans="2:2">
      <c r="B57" t="s">
        <v>157</v>
      </c>
    </row>
    <row r="58" spans="2:2">
      <c r="B58" t="s">
        <v>158</v>
      </c>
    </row>
    <row r="59" spans="2:2">
      <c r="B59" t="s">
        <v>159</v>
      </c>
    </row>
    <row r="60" spans="2:2">
      <c r="B60" t="s">
        <v>160</v>
      </c>
    </row>
    <row r="61" spans="2:2">
      <c r="B61" t="s">
        <v>161</v>
      </c>
    </row>
    <row r="62" spans="2:2">
      <c r="B62" t="s">
        <v>162</v>
      </c>
    </row>
    <row r="63" spans="2:2">
      <c r="B63" t="s">
        <v>163</v>
      </c>
    </row>
    <row r="64" spans="2:2">
      <c r="B64" t="s">
        <v>164</v>
      </c>
    </row>
    <row r="65" spans="2:2">
      <c r="B65" t="s">
        <v>165</v>
      </c>
    </row>
    <row r="66" spans="2:2">
      <c r="B66" t="s">
        <v>166</v>
      </c>
    </row>
    <row r="67" spans="2:2">
      <c r="B67" t="s">
        <v>167</v>
      </c>
    </row>
    <row r="68" spans="2:2">
      <c r="B68" t="s">
        <v>168</v>
      </c>
    </row>
    <row r="69" spans="2:2">
      <c r="B69" t="s">
        <v>169</v>
      </c>
    </row>
    <row r="70" spans="2:2">
      <c r="B70" t="s">
        <v>170</v>
      </c>
    </row>
    <row r="71" spans="2:2">
      <c r="B71" t="s">
        <v>171</v>
      </c>
    </row>
    <row r="72" spans="2:2">
      <c r="B72" t="s">
        <v>172</v>
      </c>
    </row>
    <row r="73" spans="2:2">
      <c r="B73" t="s">
        <v>173</v>
      </c>
    </row>
    <row r="74" spans="2:2">
      <c r="B74" t="s">
        <v>174</v>
      </c>
    </row>
    <row r="75" spans="2:2">
      <c r="B75" t="s">
        <v>175</v>
      </c>
    </row>
    <row r="76" spans="2:2">
      <c r="B76" t="s">
        <v>176</v>
      </c>
    </row>
    <row r="77" spans="2:2">
      <c r="B77" t="s">
        <v>177</v>
      </c>
    </row>
    <row r="78" spans="2:2">
      <c r="B78" t="s">
        <v>219</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G36"/>
  <sheetViews>
    <sheetView showGridLines="0" showZeros="0" view="pageBreakPreview" zoomScaleNormal="100" zoomScaleSheetLayoutView="100" workbookViewId="0">
      <selection activeCell="G3" sqref="G3:G4"/>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0" width="7.6328125" style="1" customWidth="1"/>
    <col min="11" max="11" width="4.36328125" style="1" bestFit="1" customWidth="1"/>
    <col min="12" max="13" width="2.26953125" style="1"/>
    <col min="14" max="14" width="4.36328125" style="1" bestFit="1" customWidth="1"/>
    <col min="15" max="16384" width="2.26953125" style="1"/>
  </cols>
  <sheetData>
    <row r="1" spans="1:33">
      <c r="A1" s="1" t="s">
        <v>8</v>
      </c>
    </row>
    <row r="2" spans="1:33">
      <c r="A2" s="80"/>
    </row>
    <row r="3" spans="1:33" ht="18" customHeight="1">
      <c r="A3" s="141" t="s">
        <v>9</v>
      </c>
      <c r="B3" s="138" t="s">
        <v>10</v>
      </c>
      <c r="C3" s="142" t="s">
        <v>11</v>
      </c>
      <c r="D3" s="138" t="s">
        <v>12</v>
      </c>
      <c r="E3" s="138" t="s">
        <v>7</v>
      </c>
      <c r="F3" s="145" t="s">
        <v>13</v>
      </c>
      <c r="G3" s="143" t="s">
        <v>236</v>
      </c>
      <c r="H3" s="139" t="s">
        <v>14</v>
      </c>
      <c r="I3" s="139"/>
      <c r="J3" s="140"/>
      <c r="K3" s="136" t="s">
        <v>15</v>
      </c>
    </row>
    <row r="4" spans="1:33" ht="55.5" thickBot="1">
      <c r="A4" s="141"/>
      <c r="B4" s="138"/>
      <c r="C4" s="142"/>
      <c r="D4" s="138"/>
      <c r="E4" s="138"/>
      <c r="F4" s="146"/>
      <c r="G4" s="144"/>
      <c r="H4" s="79" t="s">
        <v>226</v>
      </c>
      <c r="I4" s="79" t="s">
        <v>227</v>
      </c>
      <c r="J4" s="95" t="s">
        <v>16</v>
      </c>
      <c r="K4" s="137"/>
    </row>
    <row r="5" spans="1:33" ht="22.5" customHeight="1" thickBot="1">
      <c r="A5" s="81">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兵庫県</v>
      </c>
      <c r="G5" s="104"/>
      <c r="H5" s="84">
        <f t="shared" ref="H5:H19" ca="1" si="0">IFERROR(INDIRECT("個票"&amp;$A5&amp;"！$ai$27"),"")</f>
        <v>0</v>
      </c>
      <c r="I5" s="130" t="str">
        <f t="shared" ref="I5:I19" ca="1" si="1">IFERROR(INDIRECT("個票"&amp;$A5&amp;"！$ai$47"),"")</f>
        <v/>
      </c>
      <c r="J5" s="84">
        <f ca="1">SUM(H5,I5)</f>
        <v>0</v>
      </c>
      <c r="K5" s="100"/>
      <c r="N5" s="102" t="str">
        <f ca="1">IF(_xlfn.SHEETS()-6=COUNTIF(J5:J22,"&gt;0"),"○","！（本表の事業所数と個票の枚数が一致しません）")</f>
        <v>！（本表の事業所数と個票の枚数が一致しません）</v>
      </c>
      <c r="O5" s="103"/>
      <c r="P5" s="103"/>
      <c r="Q5" s="103"/>
      <c r="R5" s="103"/>
      <c r="S5" s="103"/>
      <c r="T5" s="103"/>
      <c r="U5" s="103"/>
      <c r="V5" s="103"/>
      <c r="W5" s="103"/>
      <c r="X5" s="103"/>
      <c r="Y5" s="103"/>
      <c r="Z5" s="103"/>
      <c r="AA5" s="103"/>
      <c r="AB5" s="103"/>
      <c r="AC5" s="103"/>
      <c r="AD5" s="103"/>
      <c r="AE5" s="103"/>
      <c r="AF5" s="103"/>
      <c r="AG5" s="99"/>
    </row>
    <row r="6" spans="1:33" ht="22.5" customHeight="1">
      <c r="A6" s="81">
        <f t="shared" ref="A6:A19" si="2">ROW()-4</f>
        <v>2</v>
      </c>
      <c r="B6" s="104">
        <f t="shared" ref="B6:B19" ca="1" si="3">IFERROR(INDIRECT("個票"&amp;$A6&amp;"！$t$7"),"")</f>
        <v>0</v>
      </c>
      <c r="C6" s="104">
        <f t="shared" ref="C6:C19" ca="1" si="4">IFERROR(INDIRECT("個票"&amp;$A6&amp;"！$h$7"),"")</f>
        <v>0</v>
      </c>
      <c r="D6" s="104">
        <f t="shared" ref="D6:D19" ca="1" si="5">IFERROR(INDIRECT("個票"&amp;$A6&amp;"！$l$10"),"")</f>
        <v>0</v>
      </c>
      <c r="E6" s="104">
        <f t="shared" ref="E6:E19" ca="1" si="6">IFERROR(INDIRECT("個票"&amp;$A6&amp;"！$w$9"),"")</f>
        <v>0</v>
      </c>
      <c r="F6" s="104" t="str">
        <f t="shared" ref="F6:F19" ca="1" si="7">IFERROR(INDIRECT("個票"&amp;$A6&amp;"！$ｄ$9")&amp;INDIRECT("個票"&amp;$A6&amp;"！$ｈ$9"),"")</f>
        <v>兵庫県</v>
      </c>
      <c r="G6" s="104"/>
      <c r="H6" s="84">
        <f t="shared" ca="1" si="0"/>
        <v>0</v>
      </c>
      <c r="I6" s="130" t="str">
        <f t="shared" ca="1" si="1"/>
        <v/>
      </c>
      <c r="J6" s="84">
        <f ca="1">SUM(H6,I6)</f>
        <v>0</v>
      </c>
      <c r="K6" s="100"/>
      <c r="N6" s="101" t="s">
        <v>17</v>
      </c>
    </row>
    <row r="7" spans="1:33" ht="22.5" customHeight="1">
      <c r="A7" s="81">
        <f t="shared" si="2"/>
        <v>3</v>
      </c>
      <c r="B7" s="104">
        <f t="shared" ca="1" si="3"/>
        <v>0</v>
      </c>
      <c r="C7" s="104">
        <f t="shared" ca="1" si="4"/>
        <v>0</v>
      </c>
      <c r="D7" s="104">
        <f t="shared" ca="1" si="5"/>
        <v>0</v>
      </c>
      <c r="E7" s="104">
        <f t="shared" ca="1" si="6"/>
        <v>0</v>
      </c>
      <c r="F7" s="104" t="str">
        <f t="shared" ca="1" si="7"/>
        <v>兵庫県</v>
      </c>
      <c r="G7" s="104"/>
      <c r="H7" s="84">
        <f t="shared" ca="1" si="0"/>
        <v>0</v>
      </c>
      <c r="I7" s="130" t="str">
        <f t="shared" ca="1" si="1"/>
        <v/>
      </c>
      <c r="J7" s="84">
        <f t="shared" ref="J7:J19" ca="1" si="8">SUM(H7,I7)</f>
        <v>0</v>
      </c>
      <c r="K7" s="100"/>
      <c r="N7" s="101" t="s">
        <v>18</v>
      </c>
    </row>
    <row r="8" spans="1:33" ht="22.5" customHeight="1">
      <c r="A8" s="81">
        <f t="shared" si="2"/>
        <v>4</v>
      </c>
      <c r="B8" s="104">
        <f t="shared" ca="1" si="3"/>
        <v>0</v>
      </c>
      <c r="C8" s="104">
        <f t="shared" ca="1" si="4"/>
        <v>0</v>
      </c>
      <c r="D8" s="104">
        <f t="shared" ca="1" si="5"/>
        <v>0</v>
      </c>
      <c r="E8" s="104">
        <f t="shared" ca="1" si="6"/>
        <v>0</v>
      </c>
      <c r="F8" s="104" t="str">
        <f t="shared" ca="1" si="7"/>
        <v>兵庫県</v>
      </c>
      <c r="G8" s="104"/>
      <c r="H8" s="84">
        <f t="shared" ca="1" si="0"/>
        <v>0</v>
      </c>
      <c r="I8" s="130" t="str">
        <f t="shared" ca="1" si="1"/>
        <v/>
      </c>
      <c r="J8" s="84">
        <f t="shared" ca="1" si="8"/>
        <v>0</v>
      </c>
      <c r="K8" s="100"/>
    </row>
    <row r="9" spans="1:33" ht="22.5" customHeight="1">
      <c r="A9" s="81">
        <f t="shared" si="2"/>
        <v>5</v>
      </c>
      <c r="B9" s="104">
        <f t="shared" ca="1" si="3"/>
        <v>0</v>
      </c>
      <c r="C9" s="104">
        <f t="shared" ca="1" si="4"/>
        <v>0</v>
      </c>
      <c r="D9" s="104">
        <f t="shared" ca="1" si="5"/>
        <v>0</v>
      </c>
      <c r="E9" s="104">
        <f t="shared" ca="1" si="6"/>
        <v>0</v>
      </c>
      <c r="F9" s="104" t="str">
        <f t="shared" ca="1" si="7"/>
        <v>兵庫県</v>
      </c>
      <c r="G9" s="104"/>
      <c r="H9" s="84">
        <f t="shared" ca="1" si="0"/>
        <v>0</v>
      </c>
      <c r="I9" s="130" t="str">
        <f t="shared" ca="1" si="1"/>
        <v/>
      </c>
      <c r="J9" s="84">
        <f t="shared" ca="1" si="8"/>
        <v>0</v>
      </c>
      <c r="K9" s="100"/>
    </row>
    <row r="10" spans="1:33" ht="22.5" customHeight="1">
      <c r="A10" s="81">
        <f t="shared" si="2"/>
        <v>6</v>
      </c>
      <c r="B10" s="104">
        <f t="shared" ca="1" si="3"/>
        <v>0</v>
      </c>
      <c r="C10" s="104">
        <f t="shared" ca="1" si="4"/>
        <v>0</v>
      </c>
      <c r="D10" s="104">
        <f t="shared" ca="1" si="5"/>
        <v>0</v>
      </c>
      <c r="E10" s="104">
        <f t="shared" ca="1" si="6"/>
        <v>0</v>
      </c>
      <c r="F10" s="104" t="str">
        <f t="shared" ca="1" si="7"/>
        <v>兵庫県</v>
      </c>
      <c r="G10" s="104"/>
      <c r="H10" s="84">
        <f t="shared" ca="1" si="0"/>
        <v>0</v>
      </c>
      <c r="I10" s="130" t="str">
        <f t="shared" ca="1" si="1"/>
        <v/>
      </c>
      <c r="J10" s="84">
        <f t="shared" ca="1" si="8"/>
        <v>0</v>
      </c>
      <c r="K10" s="100"/>
    </row>
    <row r="11" spans="1:33" ht="22.5" customHeight="1">
      <c r="A11" s="81">
        <f t="shared" si="2"/>
        <v>7</v>
      </c>
      <c r="B11" s="104">
        <f t="shared" ca="1" si="3"/>
        <v>0</v>
      </c>
      <c r="C11" s="104">
        <f t="shared" ca="1" si="4"/>
        <v>0</v>
      </c>
      <c r="D11" s="104">
        <f t="shared" ca="1" si="5"/>
        <v>0</v>
      </c>
      <c r="E11" s="104">
        <f t="shared" ca="1" si="6"/>
        <v>0</v>
      </c>
      <c r="F11" s="104" t="str">
        <f t="shared" ca="1" si="7"/>
        <v>兵庫県</v>
      </c>
      <c r="G11" s="104"/>
      <c r="H11" s="84">
        <f t="shared" ca="1" si="0"/>
        <v>0</v>
      </c>
      <c r="I11" s="130" t="str">
        <f t="shared" ca="1" si="1"/>
        <v/>
      </c>
      <c r="J11" s="84">
        <f t="shared" ca="1" si="8"/>
        <v>0</v>
      </c>
      <c r="K11" s="100"/>
    </row>
    <row r="12" spans="1:33" ht="22.5" customHeight="1">
      <c r="A12" s="81">
        <f t="shared" si="2"/>
        <v>8</v>
      </c>
      <c r="B12" s="104">
        <f t="shared" ca="1" si="3"/>
        <v>0</v>
      </c>
      <c r="C12" s="104">
        <f t="shared" ca="1" si="4"/>
        <v>0</v>
      </c>
      <c r="D12" s="104">
        <f t="shared" ca="1" si="5"/>
        <v>0</v>
      </c>
      <c r="E12" s="104">
        <f t="shared" ca="1" si="6"/>
        <v>0</v>
      </c>
      <c r="F12" s="104" t="str">
        <f t="shared" ca="1" si="7"/>
        <v>兵庫県</v>
      </c>
      <c r="G12" s="104"/>
      <c r="H12" s="84">
        <f t="shared" ca="1" si="0"/>
        <v>0</v>
      </c>
      <c r="I12" s="130" t="str">
        <f t="shared" ca="1" si="1"/>
        <v/>
      </c>
      <c r="J12" s="84">
        <f t="shared" ca="1" si="8"/>
        <v>0</v>
      </c>
      <c r="K12" s="100"/>
    </row>
    <row r="13" spans="1:33" ht="22.5" customHeight="1">
      <c r="A13" s="81">
        <f t="shared" si="2"/>
        <v>9</v>
      </c>
      <c r="B13" s="104">
        <f t="shared" ca="1" si="3"/>
        <v>0</v>
      </c>
      <c r="C13" s="104">
        <f t="shared" ca="1" si="4"/>
        <v>0</v>
      </c>
      <c r="D13" s="104">
        <f t="shared" ca="1" si="5"/>
        <v>0</v>
      </c>
      <c r="E13" s="104">
        <f t="shared" ca="1" si="6"/>
        <v>0</v>
      </c>
      <c r="F13" s="104" t="str">
        <f t="shared" ca="1" si="7"/>
        <v>兵庫県</v>
      </c>
      <c r="G13" s="104"/>
      <c r="H13" s="84">
        <f t="shared" ca="1" si="0"/>
        <v>0</v>
      </c>
      <c r="I13" s="130" t="str">
        <f t="shared" ca="1" si="1"/>
        <v/>
      </c>
      <c r="J13" s="84">
        <f t="shared" ca="1" si="8"/>
        <v>0</v>
      </c>
      <c r="K13" s="100"/>
    </row>
    <row r="14" spans="1:33" ht="22.5" customHeight="1">
      <c r="A14" s="81">
        <f t="shared" si="2"/>
        <v>10</v>
      </c>
      <c r="B14" s="104">
        <f t="shared" ca="1" si="3"/>
        <v>0</v>
      </c>
      <c r="C14" s="104">
        <f t="shared" ca="1" si="4"/>
        <v>0</v>
      </c>
      <c r="D14" s="104">
        <f t="shared" ca="1" si="5"/>
        <v>0</v>
      </c>
      <c r="E14" s="104">
        <f t="shared" ca="1" si="6"/>
        <v>0</v>
      </c>
      <c r="F14" s="104" t="str">
        <f t="shared" ca="1" si="7"/>
        <v>兵庫県</v>
      </c>
      <c r="G14" s="104"/>
      <c r="H14" s="84">
        <f t="shared" ca="1" si="0"/>
        <v>0</v>
      </c>
      <c r="I14" s="130" t="str">
        <f t="shared" ca="1" si="1"/>
        <v/>
      </c>
      <c r="J14" s="84">
        <f t="shared" ca="1" si="8"/>
        <v>0</v>
      </c>
      <c r="K14" s="100"/>
    </row>
    <row r="15" spans="1:33" ht="22.5" customHeight="1">
      <c r="A15" s="81">
        <f t="shared" si="2"/>
        <v>11</v>
      </c>
      <c r="B15" s="104">
        <f t="shared" ca="1" si="3"/>
        <v>0</v>
      </c>
      <c r="C15" s="104">
        <f t="shared" ca="1" si="4"/>
        <v>0</v>
      </c>
      <c r="D15" s="104">
        <f t="shared" ca="1" si="5"/>
        <v>0</v>
      </c>
      <c r="E15" s="104">
        <f t="shared" ca="1" si="6"/>
        <v>0</v>
      </c>
      <c r="F15" s="104" t="str">
        <f t="shared" ca="1" si="7"/>
        <v>兵庫県</v>
      </c>
      <c r="G15" s="104"/>
      <c r="H15" s="84">
        <f t="shared" ca="1" si="0"/>
        <v>0</v>
      </c>
      <c r="I15" s="130" t="str">
        <f t="shared" ca="1" si="1"/>
        <v/>
      </c>
      <c r="J15" s="84">
        <f t="shared" ca="1" si="8"/>
        <v>0</v>
      </c>
      <c r="K15" s="100"/>
    </row>
    <row r="16" spans="1:33" ht="22.5" customHeight="1">
      <c r="A16" s="81">
        <f t="shared" si="2"/>
        <v>12</v>
      </c>
      <c r="B16" s="104">
        <f t="shared" ca="1" si="3"/>
        <v>0</v>
      </c>
      <c r="C16" s="104">
        <f t="shared" ca="1" si="4"/>
        <v>0</v>
      </c>
      <c r="D16" s="104">
        <f t="shared" ca="1" si="5"/>
        <v>0</v>
      </c>
      <c r="E16" s="104">
        <f t="shared" ca="1" si="6"/>
        <v>0</v>
      </c>
      <c r="F16" s="104" t="str">
        <f t="shared" ca="1" si="7"/>
        <v>兵庫県</v>
      </c>
      <c r="G16" s="104"/>
      <c r="H16" s="84">
        <f t="shared" ca="1" si="0"/>
        <v>0</v>
      </c>
      <c r="I16" s="130" t="str">
        <f t="shared" ca="1" si="1"/>
        <v/>
      </c>
      <c r="J16" s="84">
        <f t="shared" ca="1" si="8"/>
        <v>0</v>
      </c>
      <c r="K16" s="100"/>
    </row>
    <row r="17" spans="1:11" ht="22.5" customHeight="1">
      <c r="A17" s="81">
        <f t="shared" si="2"/>
        <v>13</v>
      </c>
      <c r="B17" s="104">
        <f t="shared" ca="1" si="3"/>
        <v>0</v>
      </c>
      <c r="C17" s="104">
        <f t="shared" ca="1" si="4"/>
        <v>0</v>
      </c>
      <c r="D17" s="104">
        <f t="shared" ca="1" si="5"/>
        <v>0</v>
      </c>
      <c r="E17" s="104">
        <f t="shared" ca="1" si="6"/>
        <v>0</v>
      </c>
      <c r="F17" s="104" t="str">
        <f t="shared" ca="1" si="7"/>
        <v>兵庫県</v>
      </c>
      <c r="G17" s="104"/>
      <c r="H17" s="84">
        <f t="shared" ca="1" si="0"/>
        <v>0</v>
      </c>
      <c r="I17" s="130" t="str">
        <f t="shared" ca="1" si="1"/>
        <v/>
      </c>
      <c r="J17" s="84">
        <f t="shared" ca="1" si="8"/>
        <v>0</v>
      </c>
      <c r="K17" s="100"/>
    </row>
    <row r="18" spans="1:11" ht="22.5" customHeight="1">
      <c r="A18" s="81">
        <f t="shared" si="2"/>
        <v>14</v>
      </c>
      <c r="B18" s="104">
        <f t="shared" ca="1" si="3"/>
        <v>0</v>
      </c>
      <c r="C18" s="104">
        <f t="shared" ca="1" si="4"/>
        <v>0</v>
      </c>
      <c r="D18" s="104">
        <f t="shared" ca="1" si="5"/>
        <v>0</v>
      </c>
      <c r="E18" s="104">
        <f t="shared" ca="1" si="6"/>
        <v>0</v>
      </c>
      <c r="F18" s="104" t="str">
        <f t="shared" ca="1" si="7"/>
        <v>兵庫県</v>
      </c>
      <c r="G18" s="104"/>
      <c r="H18" s="84">
        <f t="shared" ca="1" si="0"/>
        <v>0</v>
      </c>
      <c r="I18" s="130" t="str">
        <f t="shared" ca="1" si="1"/>
        <v/>
      </c>
      <c r="J18" s="84">
        <f t="shared" ca="1" si="8"/>
        <v>0</v>
      </c>
      <c r="K18" s="100"/>
    </row>
    <row r="19" spans="1:11" ht="22.5" customHeight="1">
      <c r="A19" s="81">
        <f t="shared" si="2"/>
        <v>15</v>
      </c>
      <c r="B19" s="104">
        <f t="shared" ca="1" si="3"/>
        <v>0</v>
      </c>
      <c r="C19" s="104">
        <f t="shared" ca="1" si="4"/>
        <v>0</v>
      </c>
      <c r="D19" s="104">
        <f t="shared" ca="1" si="5"/>
        <v>0</v>
      </c>
      <c r="E19" s="104">
        <f t="shared" ca="1" si="6"/>
        <v>0</v>
      </c>
      <c r="F19" s="104" t="str">
        <f t="shared" ca="1" si="7"/>
        <v>兵庫県</v>
      </c>
      <c r="G19" s="104"/>
      <c r="H19" s="84">
        <f t="shared" ca="1" si="0"/>
        <v>0</v>
      </c>
      <c r="I19" s="130" t="str">
        <f t="shared" ca="1" si="1"/>
        <v/>
      </c>
      <c r="J19" s="84">
        <f t="shared" ca="1" si="8"/>
        <v>0</v>
      </c>
      <c r="K19" s="100"/>
    </row>
    <row r="20" spans="1:11" ht="11.25" customHeight="1"/>
    <row r="21" spans="1:11" customFormat="1">
      <c r="A21" s="2" t="s">
        <v>19</v>
      </c>
      <c r="B21" s="1"/>
      <c r="C21" s="1"/>
    </row>
    <row r="22" spans="1:11" customFormat="1" ht="16.5" customHeight="1">
      <c r="A22" s="82"/>
      <c r="B22" s="2" t="s">
        <v>20</v>
      </c>
      <c r="C22" s="1"/>
    </row>
    <row r="23" spans="1:11" customFormat="1" ht="16.5" customHeight="1">
      <c r="A23" s="82"/>
      <c r="B23" s="2"/>
      <c r="C23" s="1"/>
    </row>
    <row r="24" spans="1:11" customFormat="1" ht="16.5" customHeight="1">
      <c r="A24" s="5"/>
      <c r="B24" s="83"/>
      <c r="C24" s="1"/>
    </row>
    <row r="25" spans="1:11" customFormat="1" ht="16.5" customHeight="1">
      <c r="A25" s="5"/>
      <c r="B25" s="83"/>
      <c r="C25" s="1"/>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V59"/>
  <sheetViews>
    <sheetView showGridLines="0" showZeros="0" topLeftCell="A19" zoomScaleNormal="100" zoomScaleSheetLayoutView="100" workbookViewId="0">
      <selection activeCell="T64" sqref="T63:T6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BD8F3-DC83-4E07-A6FA-076527950ADE}">
  <sheetPr>
    <tabColor rgb="FFFFC000"/>
  </sheetPr>
  <dimension ref="A1:AV59"/>
  <sheetViews>
    <sheetView showGridLines="0" showZeros="0" topLeftCell="A28" zoomScaleNormal="100" zoomScaleSheetLayoutView="100" workbookViewId="0">
      <selection activeCell="A53" sqref="A53:XFD54"/>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663CCDBA-CB2D-44D6-98FE-5EAE3D701DEF}">
      <formula1>"✔"</formula1>
    </dataValidation>
    <dataValidation imeMode="halfAlpha" allowBlank="1" showInputMessage="1" showErrorMessage="1" sqref="S26:V28 J26:N28 S37:V37 J37:N37" xr:uid="{D832351D-FB46-43F9-8DC5-477E60C6D98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D5CB9658-3A50-4C26-807C-AB6D716BADA0}">
          <x14:formula1>
            <xm:f>リスト!$B$2:$B$30</xm:f>
          </x14:formula1>
          <xm:sqref>L10</xm:sqref>
        </x14:dataValidation>
        <x14:dataValidation type="list" allowBlank="1" xr:uid="{48685CEC-9A14-462F-8A85-5906639471C3}">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9D6D-1FEA-4FB7-ABFE-F309FCAFC794}">
  <sheetPr>
    <tabColor rgb="FFFFC000"/>
  </sheetPr>
  <dimension ref="A1:AV59"/>
  <sheetViews>
    <sheetView showGridLines="0" showZeros="0" tabSelected="1" topLeftCell="A28" zoomScaleNormal="100" zoomScaleSheetLayoutView="100" workbookViewId="0">
      <selection activeCell="Y66" sqref="Y66"/>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5895E0F5-C079-4C4A-B856-D85838EDC34B}">
      <formula1>"✔"</formula1>
    </dataValidation>
    <dataValidation imeMode="halfAlpha" allowBlank="1" showInputMessage="1" showErrorMessage="1" sqref="S26:V28 J26:N28 S37:V37 J37:N37" xr:uid="{DC1D23CD-3AE6-4188-BF66-94A832992DE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3E88128-E8BA-4351-9E30-FD7DEC6D63BB}">
          <x14:formula1>
            <xm:f>リスト!$B$2:$B$30</xm:f>
          </x14:formula1>
          <xm:sqref>L10</xm:sqref>
        </x14:dataValidation>
        <x14:dataValidation type="list" allowBlank="1" xr:uid="{0943B16A-942E-49E0-B9A9-7923B73918EE}">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7215-A47B-4352-997E-CA41955A406F}">
  <sheetPr>
    <tabColor rgb="FFFFC000"/>
  </sheetPr>
  <dimension ref="A1:AV59"/>
  <sheetViews>
    <sheetView showGridLines="0" showZeros="0" topLeftCell="A28" zoomScaleNormal="100" zoomScaleSheetLayoutView="100" workbookViewId="0">
      <selection activeCell="L66" sqref="L66"/>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53C42DF7-50D1-4C66-AF98-B9D21D9DEC51}"/>
    <dataValidation type="list" allowBlank="1" showInputMessage="1" showErrorMessage="1" sqref="X15:Z17 X21:Z22" xr:uid="{B33F77AF-5449-47DD-AA60-BBA252B43027}">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3173614-F48E-47D7-8DD2-DE15FDA857AE}">
          <x14:formula1>
            <xm:f>リスト!$B$32:$B$78</xm:f>
          </x14:formula1>
          <xm:sqref>D9:G9</xm:sqref>
        </x14:dataValidation>
        <x14:dataValidation type="list" allowBlank="1" xr:uid="{52B82E28-6D12-40EF-A32F-1DC40C4C3E86}">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7C8D-0BF2-4C3E-BF81-A14AA5897B44}">
  <sheetPr>
    <tabColor rgb="FFFFC000"/>
  </sheetPr>
  <dimension ref="A1:AV59"/>
  <sheetViews>
    <sheetView showGridLines="0" showZeros="0" topLeftCell="A28" zoomScaleNormal="100" zoomScaleSheetLayoutView="100" workbookViewId="0">
      <selection activeCell="AD68" sqref="AD68"/>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type="list" allowBlank="1" showInputMessage="1" showErrorMessage="1" sqref="X15:Z17 X21:Z22" xr:uid="{31F3F4A0-125A-4B74-9DED-F0F853D8352A}">
      <formula1>"✔"</formula1>
    </dataValidation>
    <dataValidation imeMode="halfAlpha" allowBlank="1" showInputMessage="1" showErrorMessage="1" sqref="S26:V28 J26:N28 S37:V37 J37:N37" xr:uid="{9D04550D-EBE8-4433-9810-F89FE6E2D8C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F27765A-726C-436B-AF02-51982098AC39}">
          <x14:formula1>
            <xm:f>リスト!$B$2:$B$30</xm:f>
          </x14:formula1>
          <xm:sqref>L10</xm:sqref>
        </x14:dataValidation>
        <x14:dataValidation type="list" allowBlank="1" xr:uid="{77601C1C-71DA-43CF-B45B-03C52DCD55EC}">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F43F-B6D3-4EC5-AEFB-BB994601C5AF}">
  <sheetPr>
    <tabColor rgb="FFFFC000"/>
  </sheetPr>
  <dimension ref="A1:AV59"/>
  <sheetViews>
    <sheetView showGridLines="0" showZeros="0" topLeftCell="A19" zoomScaleNormal="100" zoomScaleSheetLayoutView="100" workbookViewId="0">
      <selection activeCell="T56" sqref="T56"/>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375F6793-6F43-4191-9348-08E49137E739}"/>
    <dataValidation type="list" allowBlank="1" showInputMessage="1" showErrorMessage="1" sqref="X15:Z17 X21:Z22" xr:uid="{3AE8C14C-1159-4A72-9968-B8369E65E56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E930A54-D85C-41B6-85A0-F40D8F53C5F0}">
          <x14:formula1>
            <xm:f>リスト!$B$32:$B$78</xm:f>
          </x14:formula1>
          <xm:sqref>D9:G9</xm:sqref>
        </x14:dataValidation>
        <x14:dataValidation type="list" allowBlank="1" xr:uid="{BADF85EF-2E6B-443E-AC21-E68A0E8ACE0E}">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EFBA8-9E09-4A56-B8B5-F35A236E6E12}">
  <sheetPr>
    <tabColor rgb="FFFFC000"/>
  </sheetPr>
  <dimension ref="A1:AV59"/>
  <sheetViews>
    <sheetView showGridLines="0" showZeros="0" topLeftCell="A28" zoomScaleNormal="100" zoomScaleSheetLayoutView="100" workbookViewId="0">
      <selection activeCell="AI69" sqref="AI69"/>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21</v>
      </c>
    </row>
    <row r="2" spans="1:48" ht="7.5" customHeight="1"/>
    <row r="3" spans="1:48">
      <c r="A3" s="175" t="s">
        <v>222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7"/>
    </row>
    <row r="4" spans="1:48" ht="9"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8">
      <c r="A5" s="178" t="s">
        <v>22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80"/>
    </row>
    <row r="6" spans="1:48" ht="4.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pans="1:48" ht="17.25" customHeight="1">
      <c r="A7" s="147" t="s">
        <v>23</v>
      </c>
      <c r="B7" s="148"/>
      <c r="C7" s="148"/>
      <c r="D7" s="148"/>
      <c r="E7" s="148"/>
      <c r="F7" s="148"/>
      <c r="G7" s="149"/>
      <c r="H7" s="200"/>
      <c r="I7" s="201"/>
      <c r="J7" s="201"/>
      <c r="K7" s="201"/>
      <c r="L7" s="201"/>
      <c r="M7" s="201"/>
      <c r="N7" s="202"/>
      <c r="O7" s="147" t="s">
        <v>24</v>
      </c>
      <c r="P7" s="148"/>
      <c r="Q7" s="148"/>
      <c r="R7" s="148"/>
      <c r="S7" s="149"/>
      <c r="T7" s="203"/>
      <c r="U7" s="204"/>
      <c r="V7" s="204"/>
      <c r="W7" s="204"/>
      <c r="X7" s="204"/>
      <c r="Y7" s="204"/>
      <c r="Z7" s="204"/>
      <c r="AA7" s="204"/>
      <c r="AB7" s="204"/>
      <c r="AC7" s="204"/>
      <c r="AD7" s="204"/>
      <c r="AE7" s="204"/>
      <c r="AF7" s="204"/>
      <c r="AG7" s="204"/>
      <c r="AH7" s="204"/>
      <c r="AI7" s="204"/>
      <c r="AJ7" s="204"/>
      <c r="AK7" s="204"/>
      <c r="AL7" s="204"/>
      <c r="AM7" s="205"/>
    </row>
    <row r="8" spans="1:48">
      <c r="A8" s="181" t="s">
        <v>25</v>
      </c>
      <c r="B8" s="182"/>
      <c r="C8" s="183"/>
      <c r="D8" s="147" t="s">
        <v>26</v>
      </c>
      <c r="E8" s="148"/>
      <c r="F8" s="148"/>
      <c r="G8" s="149"/>
      <c r="H8" s="147" t="s">
        <v>13</v>
      </c>
      <c r="I8" s="148"/>
      <c r="J8" s="148"/>
      <c r="K8" s="148"/>
      <c r="L8" s="148"/>
      <c r="M8" s="148"/>
      <c r="N8" s="148"/>
      <c r="O8" s="148"/>
      <c r="P8" s="148"/>
      <c r="Q8" s="148"/>
      <c r="R8" s="148"/>
      <c r="S8" s="149"/>
      <c r="T8" s="181" t="s">
        <v>27</v>
      </c>
      <c r="U8" s="182"/>
      <c r="V8" s="183"/>
      <c r="W8" s="147" t="s">
        <v>7</v>
      </c>
      <c r="X8" s="148"/>
      <c r="Y8" s="148"/>
      <c r="Z8" s="148"/>
      <c r="AA8" s="148"/>
      <c r="AB8" s="148"/>
      <c r="AC8" s="148"/>
      <c r="AD8" s="148"/>
      <c r="AE8" s="148"/>
      <c r="AF8" s="149"/>
      <c r="AG8" s="188" t="s">
        <v>28</v>
      </c>
      <c r="AH8" s="189"/>
      <c r="AI8" s="189"/>
      <c r="AJ8" s="189"/>
      <c r="AK8" s="189"/>
      <c r="AL8" s="189"/>
      <c r="AM8" s="190"/>
    </row>
    <row r="9" spans="1:48" ht="17.25" customHeight="1">
      <c r="A9" s="184"/>
      <c r="B9" s="153"/>
      <c r="C9" s="137"/>
      <c r="D9" s="185" t="s">
        <v>159</v>
      </c>
      <c r="E9" s="186"/>
      <c r="F9" s="186"/>
      <c r="G9" s="187"/>
      <c r="H9" s="191"/>
      <c r="I9" s="192"/>
      <c r="J9" s="192"/>
      <c r="K9" s="192"/>
      <c r="L9" s="192"/>
      <c r="M9" s="192"/>
      <c r="N9" s="192"/>
      <c r="O9" s="192"/>
      <c r="P9" s="192"/>
      <c r="Q9" s="192"/>
      <c r="R9" s="192"/>
      <c r="S9" s="193"/>
      <c r="T9" s="184"/>
      <c r="U9" s="153"/>
      <c r="V9" s="137"/>
      <c r="W9" s="194"/>
      <c r="X9" s="195"/>
      <c r="Y9" s="195"/>
      <c r="Z9" s="195"/>
      <c r="AA9" s="195"/>
      <c r="AB9" s="195"/>
      <c r="AC9" s="195"/>
      <c r="AD9" s="195"/>
      <c r="AE9" s="195"/>
      <c r="AF9" s="196"/>
      <c r="AG9" s="197"/>
      <c r="AH9" s="198"/>
      <c r="AI9" s="198"/>
      <c r="AJ9" s="198"/>
      <c r="AK9" s="198"/>
      <c r="AL9" s="198"/>
      <c r="AM9" s="199"/>
      <c r="AV9" s="2"/>
    </row>
    <row r="10" spans="1:48" s="2" customFormat="1" ht="20.25" customHeight="1">
      <c r="A10" s="147" t="s">
        <v>30</v>
      </c>
      <c r="B10" s="148"/>
      <c r="C10" s="148"/>
      <c r="D10" s="148"/>
      <c r="E10" s="148"/>
      <c r="F10" s="148"/>
      <c r="G10" s="148"/>
      <c r="H10" s="148"/>
      <c r="I10" s="148"/>
      <c r="J10" s="148"/>
      <c r="K10" s="149"/>
      <c r="L10" s="219"/>
      <c r="M10" s="220"/>
      <c r="N10" s="220"/>
      <c r="O10" s="220"/>
      <c r="P10" s="220"/>
      <c r="Q10" s="220"/>
      <c r="R10" s="220"/>
      <c r="S10" s="220"/>
      <c r="T10" s="220"/>
      <c r="U10" s="220"/>
      <c r="V10" s="220"/>
      <c r="W10" s="220"/>
      <c r="X10" s="220"/>
      <c r="Y10" s="220"/>
      <c r="Z10" s="220"/>
      <c r="AA10" s="220"/>
      <c r="AB10" s="220"/>
      <c r="AC10" s="220"/>
      <c r="AD10" s="220"/>
      <c r="AE10" s="220"/>
      <c r="AF10" s="221"/>
      <c r="AG10" s="207" t="s">
        <v>31</v>
      </c>
      <c r="AH10" s="189"/>
      <c r="AI10" s="190"/>
      <c r="AJ10" s="204"/>
      <c r="AK10" s="204"/>
      <c r="AL10" s="208" t="s">
        <v>32</v>
      </c>
      <c r="AM10" s="209"/>
      <c r="AP10" s="206"/>
      <c r="AQ10" s="206"/>
      <c r="AR10" s="206"/>
      <c r="AS10" s="206"/>
      <c r="AT10" s="206"/>
      <c r="AU10" s="206"/>
    </row>
    <row r="11" spans="1:48" s="2" customFormat="1" ht="18" customHeight="1">
      <c r="A11" s="210" t="s">
        <v>33</v>
      </c>
      <c r="B11" s="211"/>
      <c r="C11" s="211"/>
      <c r="D11" s="211"/>
      <c r="E11" s="211"/>
      <c r="F11" s="211"/>
      <c r="G11" s="211"/>
      <c r="H11" s="212"/>
      <c r="I11" s="4"/>
      <c r="J11" s="108" t="s">
        <v>194</v>
      </c>
      <c r="K11" s="63"/>
      <c r="L11" s="64"/>
      <c r="M11" s="64"/>
      <c r="N11" s="64"/>
      <c r="O11" s="64"/>
      <c r="P11" s="64"/>
      <c r="Q11" s="64"/>
      <c r="R11" s="64"/>
      <c r="S11" s="64"/>
      <c r="T11" s="64"/>
      <c r="U11" s="64"/>
      <c r="V11" s="64"/>
      <c r="W11" s="64"/>
      <c r="X11" s="64"/>
      <c r="Y11" s="4"/>
      <c r="Z11" s="108" t="s">
        <v>193</v>
      </c>
      <c r="AA11" s="63"/>
      <c r="AB11" s="64"/>
      <c r="AC11" s="64"/>
      <c r="AD11" s="64"/>
      <c r="AE11" s="64"/>
      <c r="AF11" s="64"/>
      <c r="AG11" s="64"/>
      <c r="AH11" s="64"/>
      <c r="AI11" s="64"/>
      <c r="AJ11" s="64"/>
      <c r="AK11" s="64"/>
      <c r="AL11" s="64"/>
      <c r="AM11" s="65"/>
    </row>
    <row r="12" spans="1:48" s="2" customFormat="1" ht="6" customHeight="1">
      <c r="A12" s="111"/>
      <c r="B12" s="111"/>
      <c r="C12" s="111"/>
      <c r="D12" s="111"/>
      <c r="E12" s="111"/>
      <c r="F12" s="111"/>
      <c r="G12" s="111"/>
      <c r="H12" s="111"/>
      <c r="I12" s="112"/>
      <c r="J12" s="113"/>
      <c r="K12" s="112"/>
      <c r="L12" s="110"/>
      <c r="M12" s="110"/>
      <c r="N12" s="110"/>
      <c r="O12" s="110"/>
      <c r="P12" s="110"/>
      <c r="Q12" s="110"/>
      <c r="R12" s="110"/>
      <c r="S12" s="110"/>
      <c r="T12" s="110"/>
      <c r="U12" s="112"/>
      <c r="V12" s="110"/>
      <c r="W12" s="110"/>
      <c r="X12" s="110"/>
      <c r="Y12" s="113"/>
      <c r="Z12" s="114"/>
      <c r="AA12" s="112"/>
      <c r="AB12" s="110"/>
      <c r="AC12" s="110"/>
      <c r="AD12" s="110"/>
      <c r="AE12" s="110"/>
      <c r="AF12" s="110"/>
      <c r="AG12" s="110"/>
      <c r="AH12" s="110"/>
      <c r="AI12" s="110"/>
      <c r="AJ12" s="110"/>
      <c r="AK12" s="110"/>
      <c r="AL12" s="110"/>
      <c r="AM12" s="110"/>
    </row>
    <row r="13" spans="1:48" s="2" customFormat="1" ht="12">
      <c r="A13" s="178" t="s">
        <v>34</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80"/>
    </row>
    <row r="14" spans="1:48" s="2" customFormat="1" ht="3" customHeight="1">
      <c r="I14" s="83"/>
      <c r="J14" s="11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169" t="s">
        <v>220</v>
      </c>
      <c r="B15" s="170"/>
      <c r="C15" s="170"/>
      <c r="D15" s="170"/>
      <c r="E15" s="170"/>
      <c r="F15" s="170"/>
      <c r="G15" s="170"/>
      <c r="H15" s="170"/>
      <c r="I15" s="170"/>
      <c r="J15" s="170"/>
      <c r="K15" s="170"/>
      <c r="L15" s="170"/>
      <c r="M15" s="170"/>
      <c r="N15" s="170"/>
      <c r="O15" s="170"/>
      <c r="P15" s="170"/>
      <c r="Q15" s="170"/>
      <c r="R15" s="170"/>
      <c r="S15" s="170"/>
      <c r="T15" s="170"/>
      <c r="U15" s="170"/>
      <c r="V15" s="170"/>
      <c r="W15" s="171"/>
      <c r="X15" s="166" t="s">
        <v>35</v>
      </c>
      <c r="Y15" s="167"/>
      <c r="Z15" s="168"/>
      <c r="AA15" s="222" t="s">
        <v>198</v>
      </c>
      <c r="AB15" s="223"/>
      <c r="AC15" s="223"/>
      <c r="AD15" s="223"/>
      <c r="AE15" s="223"/>
      <c r="AF15" s="223"/>
      <c r="AG15" s="223"/>
      <c r="AH15" s="223"/>
      <c r="AI15" s="223"/>
      <c r="AJ15" s="223"/>
      <c r="AK15" s="223"/>
      <c r="AL15" s="223"/>
      <c r="AM15" s="223"/>
    </row>
    <row r="16" spans="1:48" s="2" customFormat="1" ht="18" hidden="1" customHeight="1">
      <c r="A16" s="169" t="s">
        <v>221</v>
      </c>
      <c r="B16" s="170"/>
      <c r="C16" s="170"/>
      <c r="D16" s="170"/>
      <c r="E16" s="170"/>
      <c r="F16" s="170"/>
      <c r="G16" s="170"/>
      <c r="H16" s="170"/>
      <c r="I16" s="170"/>
      <c r="J16" s="170"/>
      <c r="K16" s="170"/>
      <c r="L16" s="170"/>
      <c r="M16" s="170"/>
      <c r="N16" s="170"/>
      <c r="O16" s="170"/>
      <c r="P16" s="170"/>
      <c r="Q16" s="170"/>
      <c r="R16" s="170"/>
      <c r="S16" s="170"/>
      <c r="T16" s="170"/>
      <c r="U16" s="170"/>
      <c r="V16" s="170"/>
      <c r="W16" s="171"/>
      <c r="X16" s="166" t="s">
        <v>35</v>
      </c>
      <c r="Y16" s="167"/>
      <c r="Z16" s="168"/>
      <c r="AA16" s="222" t="s">
        <v>197</v>
      </c>
      <c r="AB16" s="223"/>
      <c r="AC16" s="223"/>
      <c r="AD16" s="223"/>
      <c r="AE16" s="223"/>
      <c r="AF16" s="223"/>
      <c r="AG16" s="223"/>
      <c r="AH16" s="223"/>
      <c r="AI16" s="223"/>
      <c r="AJ16" s="223"/>
      <c r="AK16" s="223"/>
      <c r="AL16" s="223"/>
      <c r="AM16" s="223"/>
    </row>
    <row r="17" spans="1:48" s="2" customFormat="1" ht="18" customHeight="1">
      <c r="A17" s="172" t="s">
        <v>233</v>
      </c>
      <c r="B17" s="173"/>
      <c r="C17" s="173"/>
      <c r="D17" s="173"/>
      <c r="E17" s="173"/>
      <c r="F17" s="173"/>
      <c r="G17" s="173"/>
      <c r="H17" s="173"/>
      <c r="I17" s="173"/>
      <c r="J17" s="173"/>
      <c r="K17" s="173"/>
      <c r="L17" s="173"/>
      <c r="M17" s="173"/>
      <c r="N17" s="173"/>
      <c r="O17" s="173"/>
      <c r="P17" s="173"/>
      <c r="Q17" s="173"/>
      <c r="R17" s="173"/>
      <c r="S17" s="173"/>
      <c r="T17" s="173"/>
      <c r="U17" s="173"/>
      <c r="V17" s="173"/>
      <c r="W17" s="174"/>
      <c r="X17" s="166" t="s">
        <v>35</v>
      </c>
      <c r="Y17" s="167"/>
      <c r="Z17" s="168"/>
      <c r="AA17" s="127"/>
      <c r="AB17" s="127"/>
      <c r="AC17" s="127"/>
      <c r="AD17" s="127"/>
      <c r="AE17" s="127"/>
      <c r="AF17" s="127"/>
      <c r="AG17" s="127"/>
      <c r="AH17" s="127"/>
      <c r="AI17" s="127"/>
      <c r="AJ17" s="127"/>
      <c r="AK17" s="127"/>
      <c r="AL17" s="127"/>
      <c r="AM17" s="127"/>
    </row>
    <row r="18" spans="1:48" s="2" customFormat="1" ht="6" customHeight="1">
      <c r="I18" s="83"/>
      <c r="J18" s="11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178" t="s">
        <v>223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80"/>
    </row>
    <row r="20" spans="1:48" s="2" customFormat="1" ht="3" customHeight="1">
      <c r="I20" s="83"/>
      <c r="J20" s="11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169" t="s">
        <v>232</v>
      </c>
      <c r="B21" s="170"/>
      <c r="C21" s="170"/>
      <c r="D21" s="170"/>
      <c r="E21" s="170"/>
      <c r="F21" s="170"/>
      <c r="G21" s="170"/>
      <c r="H21" s="170"/>
      <c r="I21" s="170"/>
      <c r="J21" s="170"/>
      <c r="K21" s="170"/>
      <c r="L21" s="170"/>
      <c r="M21" s="170"/>
      <c r="N21" s="170"/>
      <c r="O21" s="170"/>
      <c r="P21" s="170"/>
      <c r="Q21" s="170"/>
      <c r="R21" s="170"/>
      <c r="S21" s="170"/>
      <c r="T21" s="170"/>
      <c r="U21" s="170"/>
      <c r="V21" s="170"/>
      <c r="W21" s="170"/>
      <c r="X21" s="166"/>
      <c r="Y21" s="167"/>
      <c r="Z21" s="168"/>
      <c r="AA21" s="129"/>
      <c r="AB21" s="129"/>
      <c r="AC21" s="129"/>
      <c r="AD21" s="129"/>
      <c r="AE21" s="129"/>
      <c r="AF21" s="129"/>
      <c r="AG21" s="129"/>
    </row>
    <row r="22" spans="1:48" s="2" customFormat="1" ht="18" customHeight="1">
      <c r="A22" s="169" t="s">
        <v>225</v>
      </c>
      <c r="B22" s="170"/>
      <c r="C22" s="170"/>
      <c r="D22" s="170"/>
      <c r="E22" s="170"/>
      <c r="F22" s="170"/>
      <c r="G22" s="170"/>
      <c r="H22" s="170"/>
      <c r="I22" s="170"/>
      <c r="J22" s="170"/>
      <c r="K22" s="170"/>
      <c r="L22" s="170"/>
      <c r="M22" s="170"/>
      <c r="N22" s="170"/>
      <c r="O22" s="170"/>
      <c r="P22" s="170"/>
      <c r="Q22" s="170"/>
      <c r="R22" s="170"/>
      <c r="S22" s="170"/>
      <c r="T22" s="170"/>
      <c r="U22" s="170"/>
      <c r="V22" s="170"/>
      <c r="W22" s="170"/>
      <c r="X22" s="166" t="s">
        <v>35</v>
      </c>
      <c r="Y22" s="167"/>
      <c r="Z22" s="168"/>
      <c r="AA22" s="129"/>
      <c r="AB22" s="129"/>
      <c r="AC22" s="129"/>
      <c r="AD22" s="129"/>
      <c r="AE22" s="129"/>
      <c r="AF22" s="129"/>
      <c r="AG22" s="129"/>
    </row>
    <row r="23" spans="1:48" s="2" customFormat="1" ht="6" customHeight="1">
      <c r="I23" s="83"/>
      <c r="J23" s="11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178" t="s">
        <v>36</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s="2" customFormat="1" ht="3" customHeight="1" thickBot="1">
      <c r="I25" s="83"/>
      <c r="J25" s="11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16" t="s">
        <v>191</v>
      </c>
      <c r="B26" s="2"/>
      <c r="C26" s="105"/>
      <c r="D26" s="2"/>
      <c r="E26" s="117"/>
      <c r="F26" s="2"/>
      <c r="G26" s="2"/>
      <c r="H26" s="2"/>
      <c r="I26" s="2"/>
      <c r="J26" s="118"/>
      <c r="K26" s="118"/>
      <c r="L26" s="118"/>
      <c r="M26" s="118"/>
      <c r="N26" s="118"/>
      <c r="O26" s="119"/>
      <c r="P26" s="105"/>
      <c r="S26" s="118"/>
      <c r="T26" s="115"/>
      <c r="U26" s="118"/>
      <c r="V26" s="118"/>
      <c r="W26" s="105"/>
      <c r="AC26" s="215"/>
      <c r="AD26" s="213" t="s">
        <v>37</v>
      </c>
      <c r="AE26" s="214"/>
      <c r="AF26" s="214"/>
      <c r="AG26" s="214"/>
      <c r="AH26" s="214"/>
      <c r="AI26" s="232" t="s">
        <v>38</v>
      </c>
      <c r="AJ26" s="233"/>
      <c r="AK26" s="233"/>
      <c r="AL26" s="233"/>
      <c r="AM26" s="234"/>
      <c r="AV26" s="2"/>
    </row>
    <row r="27" spans="1:48">
      <c r="A27" s="116"/>
      <c r="B27" s="2"/>
      <c r="C27" s="105"/>
      <c r="D27" s="2"/>
      <c r="E27" s="117"/>
      <c r="F27" s="2"/>
      <c r="G27" s="2"/>
      <c r="H27" s="2"/>
      <c r="I27" s="2"/>
      <c r="J27" s="118"/>
      <c r="K27" s="118"/>
      <c r="L27" s="118"/>
      <c r="M27" s="118"/>
      <c r="N27" s="118"/>
      <c r="O27" s="119"/>
      <c r="P27" s="105"/>
      <c r="S27" s="118"/>
      <c r="T27" s="115"/>
      <c r="U27" s="118"/>
      <c r="V27" s="118"/>
      <c r="W27" s="107"/>
      <c r="AC27" s="215"/>
      <c r="AD27" s="216" t="str">
        <f>IFERROR(VLOOKUP(L10,リスト!B2:D23,2,FALSE),IFERROR(VLOOKUP(L10,リスト!B24:D30,2,FALSE)*AJ10,""))</f>
        <v/>
      </c>
      <c r="AE27" s="217"/>
      <c r="AF27" s="217"/>
      <c r="AG27" s="218" t="s">
        <v>6</v>
      </c>
      <c r="AH27" s="218"/>
      <c r="AI27" s="228">
        <f>MIN(AD27,ROUNDDOWN((H35+H44)/1000,0))</f>
        <v>0</v>
      </c>
      <c r="AJ27" s="229"/>
      <c r="AK27" s="229"/>
      <c r="AL27" s="224" t="s">
        <v>6</v>
      </c>
      <c r="AM27" s="225"/>
    </row>
    <row r="28" spans="1:48" ht="13.5" thickBot="1">
      <c r="A28" s="105" t="s">
        <v>195</v>
      </c>
      <c r="B28" s="2"/>
      <c r="C28" s="105"/>
      <c r="D28" s="2"/>
      <c r="E28" s="117"/>
      <c r="F28" s="2"/>
      <c r="G28" s="2"/>
      <c r="H28" s="2"/>
      <c r="I28" s="2"/>
      <c r="J28" s="118"/>
      <c r="K28" s="118"/>
      <c r="L28" s="118"/>
      <c r="M28" s="118"/>
      <c r="N28" s="118"/>
      <c r="O28" s="119"/>
      <c r="P28" s="105"/>
      <c r="S28" s="118"/>
      <c r="T28" s="115"/>
      <c r="U28" s="118"/>
      <c r="V28" s="118"/>
      <c r="W28" s="107"/>
      <c r="AC28" s="215"/>
      <c r="AD28" s="216"/>
      <c r="AE28" s="217"/>
      <c r="AF28" s="217"/>
      <c r="AG28" s="218"/>
      <c r="AH28" s="218"/>
      <c r="AI28" s="230"/>
      <c r="AJ28" s="231"/>
      <c r="AK28" s="231"/>
      <c r="AL28" s="226"/>
      <c r="AM28" s="227"/>
    </row>
    <row r="29" spans="1:48" ht="15" customHeight="1">
      <c r="A29" s="147" t="s">
        <v>39</v>
      </c>
      <c r="B29" s="148"/>
      <c r="C29" s="148"/>
      <c r="D29" s="148"/>
      <c r="E29" s="148"/>
      <c r="F29" s="148"/>
      <c r="G29" s="149"/>
      <c r="H29" s="148" t="s">
        <v>40</v>
      </c>
      <c r="I29" s="148"/>
      <c r="J29" s="148"/>
      <c r="K29" s="148"/>
      <c r="L29" s="148"/>
      <c r="M29" s="147" t="s">
        <v>41</v>
      </c>
      <c r="N29" s="148"/>
      <c r="O29" s="148"/>
      <c r="P29" s="148"/>
      <c r="Q29" s="148"/>
      <c r="R29" s="148"/>
      <c r="S29" s="148"/>
      <c r="T29" s="148"/>
      <c r="U29" s="148"/>
      <c r="V29" s="148"/>
      <c r="W29" s="148"/>
      <c r="X29" s="148"/>
      <c r="Y29" s="148"/>
      <c r="Z29" s="148"/>
      <c r="AA29" s="148"/>
      <c r="AB29" s="148"/>
      <c r="AC29" s="148"/>
      <c r="AD29" s="148"/>
      <c r="AE29" s="148"/>
      <c r="AF29" s="148"/>
      <c r="AG29" s="148"/>
      <c r="AH29" s="148"/>
      <c r="AI29" s="153"/>
      <c r="AJ29" s="153"/>
      <c r="AK29" s="153"/>
      <c r="AL29" s="153"/>
      <c r="AM29" s="137"/>
    </row>
    <row r="30" spans="1:48" ht="15" customHeight="1">
      <c r="A30" s="91" t="s">
        <v>42</v>
      </c>
      <c r="B30" s="92"/>
      <c r="C30" s="92"/>
      <c r="D30" s="92"/>
      <c r="E30" s="93"/>
      <c r="F30" s="93"/>
      <c r="G30" s="94"/>
      <c r="H30" s="154"/>
      <c r="I30" s="154"/>
      <c r="J30" s="154"/>
      <c r="K30" s="154"/>
      <c r="L30" s="154"/>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2"/>
    </row>
    <row r="31" spans="1:48" ht="15" hidden="1" customHeight="1">
      <c r="A31" s="70" t="s">
        <v>43</v>
      </c>
      <c r="B31" s="71"/>
      <c r="C31" s="71"/>
      <c r="D31" s="71"/>
      <c r="E31" s="72"/>
      <c r="F31" s="72"/>
      <c r="G31" s="73"/>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hidden="1" customHeight="1">
      <c r="A32" s="70" t="s">
        <v>44</v>
      </c>
      <c r="B32" s="71"/>
      <c r="C32" s="71"/>
      <c r="D32" s="71"/>
      <c r="E32" s="72"/>
      <c r="F32" s="72"/>
      <c r="G32" s="73"/>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48" ht="15" customHeight="1">
      <c r="A33" s="70" t="s">
        <v>45</v>
      </c>
      <c r="B33" s="71"/>
      <c r="C33" s="71"/>
      <c r="D33" s="71"/>
      <c r="E33" s="72"/>
      <c r="F33" s="72"/>
      <c r="G33" s="73"/>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c r="AV33" s="2"/>
    </row>
    <row r="34" spans="1:48" ht="15" customHeight="1">
      <c r="A34" s="70" t="s">
        <v>46</v>
      </c>
      <c r="B34" s="71"/>
      <c r="C34" s="71"/>
      <c r="D34" s="71"/>
      <c r="E34" s="72"/>
      <c r="F34" s="72"/>
      <c r="G34" s="73"/>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48" ht="15" customHeight="1">
      <c r="A35" s="74" t="s">
        <v>16</v>
      </c>
      <c r="B35" s="75"/>
      <c r="C35" s="75"/>
      <c r="D35" s="75"/>
      <c r="E35" s="75"/>
      <c r="F35" s="75"/>
      <c r="G35" s="76"/>
      <c r="H35" s="155">
        <f>SUM(H30:L34)</f>
        <v>0</v>
      </c>
      <c r="I35" s="155"/>
      <c r="J35" s="155"/>
      <c r="K35" s="155"/>
      <c r="L35" s="156"/>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c r="A36" s="116"/>
      <c r="B36" s="2"/>
      <c r="C36" s="105"/>
      <c r="D36" s="2"/>
      <c r="E36" s="117"/>
      <c r="F36" s="2"/>
      <c r="G36" s="2"/>
      <c r="H36" s="2"/>
      <c r="I36" s="2"/>
      <c r="J36" s="118"/>
      <c r="K36" s="118"/>
      <c r="L36" s="118"/>
      <c r="M36" s="118"/>
      <c r="N36" s="118"/>
      <c r="O36" s="119"/>
      <c r="P36" s="105"/>
      <c r="S36" s="118"/>
      <c r="T36" s="115"/>
      <c r="U36" s="118"/>
      <c r="V36" s="118"/>
      <c r="W36" s="107"/>
      <c r="AD36" s="105"/>
      <c r="AE36" s="106"/>
      <c r="AF36" s="106"/>
      <c r="AG36" s="106"/>
      <c r="AH36" s="107"/>
      <c r="AI36" s="160"/>
      <c r="AJ36" s="160"/>
      <c r="AK36" s="160"/>
      <c r="AL36" s="161"/>
      <c r="AM36" s="161"/>
    </row>
    <row r="37" spans="1:48">
      <c r="A37" s="105" t="s">
        <v>196</v>
      </c>
      <c r="B37" s="2"/>
      <c r="C37" s="105"/>
      <c r="D37" s="2"/>
      <c r="E37" s="117"/>
      <c r="F37" s="2"/>
      <c r="G37" s="2"/>
      <c r="H37" s="2"/>
      <c r="I37" s="2"/>
      <c r="J37" s="118"/>
      <c r="K37" s="118"/>
      <c r="L37" s="118"/>
      <c r="M37" s="118"/>
      <c r="N37" s="118"/>
      <c r="O37" s="119"/>
      <c r="P37" s="105"/>
      <c r="S37" s="118"/>
      <c r="T37" s="115"/>
      <c r="U37" s="118"/>
      <c r="V37" s="118"/>
      <c r="W37" s="107"/>
      <c r="AD37" s="105"/>
      <c r="AE37" s="106"/>
      <c r="AF37" s="106"/>
      <c r="AG37" s="106"/>
      <c r="AH37" s="107"/>
      <c r="AI37" s="160"/>
      <c r="AJ37" s="160"/>
      <c r="AK37" s="160"/>
      <c r="AL37" s="161"/>
      <c r="AM37" s="161"/>
    </row>
    <row r="38" spans="1:48" ht="15" customHeight="1">
      <c r="A38" s="147" t="s">
        <v>39</v>
      </c>
      <c r="B38" s="148"/>
      <c r="C38" s="148"/>
      <c r="D38" s="148"/>
      <c r="E38" s="148"/>
      <c r="F38" s="148"/>
      <c r="G38" s="149"/>
      <c r="H38" s="148" t="s">
        <v>40</v>
      </c>
      <c r="I38" s="148"/>
      <c r="J38" s="148"/>
      <c r="K38" s="148"/>
      <c r="L38" s="148"/>
      <c r="M38" s="147" t="s">
        <v>41</v>
      </c>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91" t="s">
        <v>42</v>
      </c>
      <c r="B39" s="92"/>
      <c r="C39" s="92"/>
      <c r="D39" s="92"/>
      <c r="E39" s="93"/>
      <c r="F39" s="93"/>
      <c r="G39" s="94"/>
      <c r="H39" s="154"/>
      <c r="I39" s="154"/>
      <c r="J39" s="154"/>
      <c r="K39" s="154"/>
      <c r="L39" s="154"/>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2"/>
      <c r="AV39" s="2"/>
    </row>
    <row r="40" spans="1:48" ht="15" hidden="1" customHeight="1">
      <c r="A40" s="70" t="s">
        <v>43</v>
      </c>
      <c r="B40" s="71"/>
      <c r="C40" s="71"/>
      <c r="D40" s="71"/>
      <c r="E40" s="72"/>
      <c r="F40" s="72"/>
      <c r="G40" s="73"/>
      <c r="H40" s="162"/>
      <c r="I40" s="162"/>
      <c r="J40" s="162"/>
      <c r="K40" s="162"/>
      <c r="L40" s="162"/>
      <c r="M40" s="163"/>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5"/>
    </row>
    <row r="41" spans="1:48" ht="15" hidden="1" customHeight="1">
      <c r="A41" s="70" t="s">
        <v>44</v>
      </c>
      <c r="B41" s="71"/>
      <c r="C41" s="71"/>
      <c r="D41" s="71"/>
      <c r="E41" s="72"/>
      <c r="F41" s="72"/>
      <c r="G41" s="73"/>
      <c r="H41" s="162"/>
      <c r="I41" s="162"/>
      <c r="J41" s="162"/>
      <c r="K41" s="162"/>
      <c r="L41" s="162"/>
      <c r="M41" s="163"/>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5"/>
    </row>
    <row r="42" spans="1:48" ht="15" hidden="1" customHeight="1">
      <c r="A42" s="70" t="s">
        <v>45</v>
      </c>
      <c r="B42" s="71"/>
      <c r="C42" s="71"/>
      <c r="D42" s="71"/>
      <c r="E42" s="72"/>
      <c r="F42" s="72"/>
      <c r="G42" s="73"/>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48" ht="15" customHeight="1">
      <c r="A43" s="70" t="s">
        <v>46</v>
      </c>
      <c r="B43" s="71"/>
      <c r="C43" s="71"/>
      <c r="D43" s="71"/>
      <c r="E43" s="72"/>
      <c r="F43" s="72"/>
      <c r="G43" s="73"/>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48" ht="15" customHeight="1">
      <c r="A44" s="74" t="s">
        <v>16</v>
      </c>
      <c r="B44" s="75"/>
      <c r="C44" s="75"/>
      <c r="D44" s="75"/>
      <c r="E44" s="75"/>
      <c r="F44" s="75"/>
      <c r="G44" s="76"/>
      <c r="H44" s="155">
        <f>SUM(H39:L43)</f>
        <v>0</v>
      </c>
      <c r="I44" s="155"/>
      <c r="J44" s="155"/>
      <c r="K44" s="155"/>
      <c r="L44" s="156"/>
      <c r="M44" s="157"/>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9"/>
    </row>
    <row r="45" spans="1:48" ht="6" customHeight="1" thickBot="1">
      <c r="A45" s="120"/>
      <c r="B45" s="120"/>
      <c r="C45" s="120"/>
      <c r="D45" s="120"/>
      <c r="E45" s="121"/>
      <c r="F45" s="121"/>
      <c r="G45" s="121"/>
      <c r="H45" s="121"/>
      <c r="I45" s="121"/>
      <c r="J45" s="122"/>
      <c r="K45" s="122"/>
      <c r="L45" s="122"/>
      <c r="M45" s="122"/>
      <c r="N45" s="122"/>
      <c r="AH45" s="126"/>
    </row>
    <row r="46" spans="1:48" s="2" customFormat="1" ht="19.5" customHeight="1">
      <c r="A46" s="128" t="s">
        <v>192</v>
      </c>
      <c r="B46" s="66"/>
      <c r="C46" s="66"/>
      <c r="D46" s="66"/>
      <c r="E46" s="66"/>
      <c r="F46" s="66"/>
      <c r="G46" s="66"/>
      <c r="H46" s="66"/>
      <c r="I46" s="67"/>
      <c r="J46" s="69"/>
      <c r="K46" s="66"/>
      <c r="L46" s="68"/>
      <c r="M46" s="68"/>
      <c r="N46" s="68"/>
      <c r="O46" s="66"/>
      <c r="P46" s="66"/>
      <c r="Q46" s="66"/>
      <c r="R46" s="66"/>
      <c r="S46" s="66"/>
      <c r="T46" s="77"/>
      <c r="U46" s="77"/>
      <c r="V46" s="77"/>
      <c r="W46" s="77"/>
      <c r="AC46" s="215"/>
      <c r="AD46" s="213" t="s">
        <v>37</v>
      </c>
      <c r="AE46" s="214"/>
      <c r="AF46" s="214"/>
      <c r="AG46" s="214"/>
      <c r="AH46" s="214"/>
      <c r="AI46" s="232" t="s">
        <v>38</v>
      </c>
      <c r="AJ46" s="233"/>
      <c r="AK46" s="233"/>
      <c r="AL46" s="233"/>
      <c r="AM46" s="234"/>
    </row>
    <row r="47" spans="1:48" s="2"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AC47" s="215"/>
      <c r="AD47" s="235" t="str">
        <f>IFERROR(VLOOKUP(L10,リスト!B24:E30,4,FALSE)*AJ10,"")</f>
        <v/>
      </c>
      <c r="AE47" s="236"/>
      <c r="AF47" s="236"/>
      <c r="AG47" s="239" t="s">
        <v>6</v>
      </c>
      <c r="AH47" s="239"/>
      <c r="AI47" s="241" t="str">
        <f>IF(AD47="","",MIN(AD47,ROUNDDOWN(H55/1000,0)))</f>
        <v/>
      </c>
      <c r="AJ47" s="242"/>
      <c r="AK47" s="242"/>
      <c r="AL47" s="239" t="s">
        <v>6</v>
      </c>
      <c r="AM47" s="240"/>
    </row>
    <row r="48" spans="1:48" s="2" customFormat="1" ht="12">
      <c r="A48" s="62"/>
      <c r="B48" s="66"/>
      <c r="C48" s="66"/>
      <c r="D48" s="66"/>
      <c r="E48" s="66"/>
      <c r="F48" s="66"/>
      <c r="G48" s="66"/>
      <c r="H48" s="66"/>
      <c r="I48" s="66"/>
      <c r="J48" s="66"/>
      <c r="K48" s="66"/>
      <c r="L48" s="66"/>
      <c r="M48" s="66"/>
      <c r="N48" s="66"/>
      <c r="O48" s="66"/>
      <c r="P48" s="66"/>
      <c r="Q48" s="66"/>
      <c r="R48" s="66"/>
      <c r="S48" s="66"/>
      <c r="T48" s="66"/>
      <c r="U48" s="66"/>
      <c r="V48" s="66"/>
      <c r="W48" s="66"/>
      <c r="AC48" s="215"/>
      <c r="AD48" s="237"/>
      <c r="AE48" s="238"/>
      <c r="AF48" s="238"/>
      <c r="AG48" s="239"/>
      <c r="AH48" s="239"/>
      <c r="AI48" s="243"/>
      <c r="AJ48" s="244"/>
      <c r="AK48" s="244"/>
      <c r="AL48" s="239"/>
      <c r="AM48" s="240"/>
      <c r="AT48" s="3"/>
    </row>
    <row r="49" spans="1:48" ht="15" customHeight="1">
      <c r="A49" s="147" t="s">
        <v>39</v>
      </c>
      <c r="B49" s="148"/>
      <c r="C49" s="148"/>
      <c r="D49" s="148"/>
      <c r="E49" s="148"/>
      <c r="F49" s="148"/>
      <c r="G49" s="149"/>
      <c r="H49" s="148" t="s">
        <v>40</v>
      </c>
      <c r="I49" s="148"/>
      <c r="J49" s="148"/>
      <c r="K49" s="148"/>
      <c r="L49" s="148"/>
      <c r="M49" s="147" t="s">
        <v>41</v>
      </c>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9"/>
    </row>
    <row r="50" spans="1:48" ht="15" customHeight="1">
      <c r="A50" s="91" t="s">
        <v>42</v>
      </c>
      <c r="B50" s="92"/>
      <c r="C50" s="92"/>
      <c r="D50" s="92"/>
      <c r="E50" s="93"/>
      <c r="F50" s="93"/>
      <c r="G50" s="94"/>
      <c r="H50" s="154"/>
      <c r="I50" s="154"/>
      <c r="J50" s="154"/>
      <c r="K50" s="154"/>
      <c r="L50" s="154"/>
      <c r="M50" s="150"/>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2"/>
    </row>
    <row r="51" spans="1:48" ht="15" customHeight="1">
      <c r="A51" s="70" t="s">
        <v>43</v>
      </c>
      <c r="B51" s="71"/>
      <c r="C51" s="71"/>
      <c r="D51" s="71"/>
      <c r="E51" s="72"/>
      <c r="F51" s="72"/>
      <c r="G51" s="73"/>
      <c r="H51" s="162"/>
      <c r="I51" s="162"/>
      <c r="J51" s="162"/>
      <c r="K51" s="162"/>
      <c r="L51" s="162"/>
      <c r="M51" s="163"/>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8" ht="15" customHeight="1">
      <c r="A52" s="70" t="s">
        <v>44</v>
      </c>
      <c r="B52" s="71"/>
      <c r="C52" s="71"/>
      <c r="D52" s="71"/>
      <c r="E52" s="72"/>
      <c r="F52" s="72"/>
      <c r="G52" s="73"/>
      <c r="H52" s="162"/>
      <c r="I52" s="162"/>
      <c r="J52" s="162"/>
      <c r="K52" s="162"/>
      <c r="L52" s="162"/>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8" ht="15" hidden="1" customHeight="1">
      <c r="A53" s="70" t="s">
        <v>45</v>
      </c>
      <c r="B53" s="71"/>
      <c r="C53" s="71"/>
      <c r="D53" s="71"/>
      <c r="E53" s="72"/>
      <c r="F53" s="72"/>
      <c r="G53" s="73"/>
      <c r="H53" s="162"/>
      <c r="I53" s="162"/>
      <c r="J53" s="162"/>
      <c r="K53" s="162"/>
      <c r="L53" s="162"/>
      <c r="M53" s="163"/>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5"/>
    </row>
    <row r="54" spans="1:48" ht="15" hidden="1" customHeight="1">
      <c r="A54" s="70" t="s">
        <v>46</v>
      </c>
      <c r="B54" s="71"/>
      <c r="C54" s="71"/>
      <c r="D54" s="71"/>
      <c r="E54" s="72"/>
      <c r="F54" s="72"/>
      <c r="G54" s="73"/>
      <c r="H54" s="162"/>
      <c r="I54" s="162"/>
      <c r="J54" s="162"/>
      <c r="K54" s="162"/>
      <c r="L54" s="162"/>
      <c r="M54" s="163"/>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5"/>
    </row>
    <row r="55" spans="1:48" ht="15" customHeight="1">
      <c r="A55" s="74" t="s">
        <v>16</v>
      </c>
      <c r="B55" s="78"/>
      <c r="C55" s="78"/>
      <c r="D55" s="78"/>
      <c r="E55" s="75"/>
      <c r="F55" s="75"/>
      <c r="G55" s="76"/>
      <c r="H55" s="155">
        <f>SUM(H50:L54)</f>
        <v>0</v>
      </c>
      <c r="I55" s="155"/>
      <c r="J55" s="155"/>
      <c r="K55" s="155"/>
      <c r="L55" s="156"/>
      <c r="M55" s="157"/>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9"/>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t="s">
        <v>224</v>
      </c>
    </row>
    <row r="59" spans="1:48">
      <c r="AI59" s="161"/>
      <c r="AJ59" s="161"/>
      <c r="AK59" s="161"/>
      <c r="AL59" s="161"/>
      <c r="AM59" s="161"/>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2">
    <dataValidation imeMode="halfAlpha" allowBlank="1" showInputMessage="1" showErrorMessage="1" sqref="S26:V28 J26:N28 S37:V37 J37:N37" xr:uid="{F9A08DC1-F3C3-4DC5-AD8D-F5F4B191D0F3}"/>
    <dataValidation type="list" allowBlank="1" showInputMessage="1" showErrorMessage="1" sqref="X15:Z17 X21:Z22" xr:uid="{210A03FE-97C6-4866-AB8E-6D29EC6DD9AB}">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BA422319-D0B4-4F12-8F0C-3D34EA561F7A}">
          <x14:formula1>
            <xm:f>リスト!$B$32:$B$78</xm:f>
          </x14:formula1>
          <xm:sqref>D9:G9</xm:sqref>
        </x14:dataValidation>
        <x14:dataValidation type="list" allowBlank="1" xr:uid="{0AAAED7A-0C2E-40CB-A5D2-BBB133239D46}">
          <x14:formula1>
            <xm:f>リスト!$B$2:$B$30</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263dbbe5-076b-4606-a03b-9598f5f2f35a"/>
    <ds:schemaRef ds:uri="http://schemas.microsoft.com/office/infopath/2007/PartnerControls"/>
    <ds:schemaRef ds:uri="7c629b65-7d30-4138-96d4-6ad76f7e998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(はじめにお読み下さい)申請書の使い方</vt:lpstr>
      <vt:lpstr>事業所・施設別申請額一覧</vt:lpstr>
      <vt:lpstr>個票1</vt:lpstr>
      <vt:lpstr>個票２</vt:lpstr>
      <vt:lpstr>個票３</vt:lpstr>
      <vt:lpstr>個票４</vt:lpstr>
      <vt:lpstr>個票５</vt:lpstr>
      <vt:lpstr>個票６</vt:lpstr>
      <vt:lpstr>個票７</vt:lpstr>
      <vt:lpstr>個票８</vt:lpstr>
      <vt:lpstr>個票９</vt:lpstr>
      <vt:lpstr>個票10</vt:lpstr>
      <vt:lpstr>個票11</vt:lpstr>
      <vt:lpstr>個票12</vt:lpstr>
      <vt:lpstr>個票13</vt:lpstr>
      <vt:lpstr>個票14</vt:lpstr>
      <vt:lpstr>個票15</vt:lpstr>
      <vt:lpstr>単価表</vt:lpstr>
      <vt:lpstr>リスト</vt:lpstr>
      <vt:lpstr>個票1!Print_Area</vt:lpstr>
      <vt:lpstr>個票10!Print_Area</vt:lpstr>
      <vt:lpstr>個票11!Print_Area</vt:lpstr>
      <vt:lpstr>個票12!Print_Area</vt:lpstr>
      <vt:lpstr>個票13!Print_Area</vt:lpstr>
      <vt:lpstr>個票14!Print_Area</vt:lpstr>
      <vt:lpstr>個票15!Print_Area</vt:lpstr>
      <vt:lpstr>個票２!Print_Area</vt:lpstr>
      <vt:lpstr>個票３!Print_Area</vt:lpstr>
      <vt:lpstr>個票４!Print_Area</vt:lpstr>
      <vt:lpstr>個票５!Print_Area</vt:lpstr>
      <vt:lpstr>個票６!Print_Area</vt:lpstr>
      <vt:lpstr>個票７!Print_Area</vt:lpstr>
      <vt:lpstr>個票８!Print_Area</vt:lpstr>
      <vt:lpstr>個票９!Print_Area</vt:lpstr>
      <vt:lpstr>事業所・施設別申請額一覧!Print_Area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2026-04-23T05:07:54Z</cp:lastPrinted>
  <dcterms:created xsi:type="dcterms:W3CDTF">2018-06-19T01:27:02Z</dcterms:created>
  <dcterms:modified xsi:type="dcterms:W3CDTF">2026-04-27T09:24:36Z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